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PLAN 2022-2024\REBALANS 2 2022\"/>
    </mc:Choice>
  </mc:AlternateContent>
  <xr:revisionPtr revIDLastSave="0" documentId="13_ncr:1_{C73FF0C1-FE14-4B4E-B4FF-47532A265A47}" xr6:coauthVersionLast="37" xr6:coauthVersionMax="37" xr10:uidLastSave="{00000000-0000-0000-0000-000000000000}"/>
  <bookViews>
    <workbookView xWindow="120" yWindow="480" windowWidth="12120" windowHeight="8760" tabRatio="604" firstSheet="2" activeTab="3" xr2:uid="{00000000-000D-0000-FFFF-FFFF00000000}"/>
  </bookViews>
  <sheets>
    <sheet name="FP PiP 1" sheetId="5" state="hidden" r:id="rId1"/>
    <sheet name="FP PiP 2" sheetId="4" state="hidden" r:id="rId2"/>
    <sheet name="Poč.stranica" sheetId="7" r:id="rId3"/>
    <sheet name="FP Ril" sheetId="6" r:id="rId4"/>
    <sheet name="FP PiP- 1" sheetId="8" r:id="rId5"/>
    <sheet name="FP PIP-2" sheetId="9" r:id="rId6"/>
  </sheets>
  <definedNames>
    <definedName name="_xlnm.Print_Titles" localSheetId="4">'FP PiP- 1'!#REF!</definedName>
    <definedName name="_xlnm.Print_Titles" localSheetId="3">'FP Ril'!$3:$4</definedName>
    <definedName name="_xlnm.Print_Area" localSheetId="0">'FP PiP 1'!$A$1:$I$28</definedName>
    <definedName name="_xlnm.Print_Area" localSheetId="4">'FP PiP- 1'!$A$1:$I$28</definedName>
    <definedName name="_xlnm.Print_Area" localSheetId="3">'FP Ril'!$A$1:$N$578</definedName>
    <definedName name="_xlnm.Print_Area" localSheetId="2">Poč.stranica!$A$1:$D$27</definedName>
  </definedNames>
  <calcPr calcId="179021"/>
</workbook>
</file>

<file path=xl/calcChain.xml><?xml version="1.0" encoding="utf-8"?>
<calcChain xmlns="http://schemas.openxmlformats.org/spreadsheetml/2006/main">
  <c r="M186" i="6" l="1"/>
  <c r="N186" i="6"/>
  <c r="K82" i="6"/>
  <c r="E89" i="6"/>
  <c r="F89" i="6"/>
  <c r="F82" i="6" s="1"/>
  <c r="G89" i="6"/>
  <c r="H89" i="6"/>
  <c r="I89" i="6"/>
  <c r="J89" i="6"/>
  <c r="J82" i="6" s="1"/>
  <c r="K89" i="6"/>
  <c r="L89" i="6"/>
  <c r="D89" i="6"/>
  <c r="E84" i="6"/>
  <c r="E82" i="6" s="1"/>
  <c r="F84" i="6"/>
  <c r="G84" i="6"/>
  <c r="G82" i="6" s="1"/>
  <c r="H84" i="6"/>
  <c r="I84" i="6"/>
  <c r="I82" i="6" s="1"/>
  <c r="J84" i="6"/>
  <c r="K84" i="6"/>
  <c r="L84" i="6"/>
  <c r="L82" i="6" s="1"/>
  <c r="D84" i="6"/>
  <c r="D82" i="6" s="1"/>
  <c r="H82" i="6" l="1"/>
  <c r="M407" i="6"/>
  <c r="C406" i="6"/>
  <c r="C405" i="6"/>
  <c r="C404" i="6"/>
  <c r="L403" i="6"/>
  <c r="L401" i="6" s="1"/>
  <c r="K403" i="6"/>
  <c r="J403" i="6"/>
  <c r="J401" i="6" s="1"/>
  <c r="I403" i="6"/>
  <c r="H403" i="6"/>
  <c r="H401" i="6" s="1"/>
  <c r="G403" i="6"/>
  <c r="G401" i="6" s="1"/>
  <c r="F403" i="6"/>
  <c r="F401" i="6" s="1"/>
  <c r="E403" i="6"/>
  <c r="D403" i="6"/>
  <c r="C402" i="6"/>
  <c r="K401" i="6"/>
  <c r="I401" i="6"/>
  <c r="E401" i="6"/>
  <c r="C400" i="6"/>
  <c r="L399" i="6"/>
  <c r="K399" i="6"/>
  <c r="J399" i="6"/>
  <c r="I399" i="6"/>
  <c r="H399" i="6"/>
  <c r="G399" i="6"/>
  <c r="F399" i="6"/>
  <c r="E399" i="6"/>
  <c r="D399" i="6"/>
  <c r="C398" i="6"/>
  <c r="C397" i="6"/>
  <c r="C396" i="6"/>
  <c r="C395" i="6"/>
  <c r="C394" i="6"/>
  <c r="C393" i="6"/>
  <c r="L392" i="6"/>
  <c r="K392" i="6"/>
  <c r="J392" i="6"/>
  <c r="J391" i="6" s="1"/>
  <c r="I392" i="6"/>
  <c r="I391" i="6" s="1"/>
  <c r="H392" i="6"/>
  <c r="G392" i="6"/>
  <c r="F392" i="6"/>
  <c r="F391" i="6" s="1"/>
  <c r="E392" i="6"/>
  <c r="E391" i="6" s="1"/>
  <c r="D392" i="6"/>
  <c r="N407" i="6"/>
  <c r="L391" i="6"/>
  <c r="K391" i="6"/>
  <c r="H391" i="6"/>
  <c r="G391" i="6"/>
  <c r="D391" i="6"/>
  <c r="E159" i="6"/>
  <c r="E158" i="6" s="1"/>
  <c r="F159" i="6"/>
  <c r="F158" i="6" s="1"/>
  <c r="G159" i="6"/>
  <c r="G158" i="6" s="1"/>
  <c r="H159" i="6"/>
  <c r="H158" i="6" s="1"/>
  <c r="I159" i="6"/>
  <c r="I158" i="6" s="1"/>
  <c r="J159" i="6"/>
  <c r="J158" i="6" s="1"/>
  <c r="K159" i="6"/>
  <c r="K158" i="6" s="1"/>
  <c r="L159" i="6"/>
  <c r="L158" i="6" s="1"/>
  <c r="D159" i="6"/>
  <c r="D158" i="6" s="1"/>
  <c r="C162" i="6"/>
  <c r="F407" i="6" l="1"/>
  <c r="C403" i="6"/>
  <c r="J407" i="6"/>
  <c r="E407" i="6"/>
  <c r="C399" i="6"/>
  <c r="I407" i="6"/>
  <c r="C392" i="6"/>
  <c r="K407" i="6"/>
  <c r="G407" i="6"/>
  <c r="H407" i="6"/>
  <c r="L407" i="6"/>
  <c r="C391" i="6"/>
  <c r="D401" i="6"/>
  <c r="C401" i="6" s="1"/>
  <c r="B9" i="7"/>
  <c r="D436" i="6"/>
  <c r="D435" i="6" s="1"/>
  <c r="E436" i="6"/>
  <c r="F436" i="6"/>
  <c r="G436" i="6"/>
  <c r="G435" i="6" s="1"/>
  <c r="I436" i="6"/>
  <c r="I435" i="6" s="1"/>
  <c r="J436" i="6"/>
  <c r="J435" i="6" s="1"/>
  <c r="K436" i="6"/>
  <c r="K435" i="6" s="1"/>
  <c r="L436" i="6"/>
  <c r="L435" i="6" s="1"/>
  <c r="H436" i="6"/>
  <c r="H435" i="6" s="1"/>
  <c r="E435" i="6"/>
  <c r="F435" i="6"/>
  <c r="E452" i="6"/>
  <c r="F452" i="6"/>
  <c r="G452" i="6"/>
  <c r="H452" i="6"/>
  <c r="I452" i="6"/>
  <c r="J452" i="6"/>
  <c r="K452" i="6"/>
  <c r="L452" i="6"/>
  <c r="D452" i="6"/>
  <c r="E455" i="6"/>
  <c r="F455" i="6"/>
  <c r="G455" i="6"/>
  <c r="H455" i="6"/>
  <c r="I455" i="6"/>
  <c r="J455" i="6"/>
  <c r="K455" i="6"/>
  <c r="L455" i="6"/>
  <c r="D455" i="6"/>
  <c r="M446" i="6"/>
  <c r="N446" i="6"/>
  <c r="J451" i="6" l="1"/>
  <c r="F451" i="6"/>
  <c r="D407" i="6"/>
  <c r="C407" i="6" s="1"/>
  <c r="I451" i="6"/>
  <c r="E451" i="6"/>
  <c r="H451" i="6"/>
  <c r="K451" i="6"/>
  <c r="G451" i="6"/>
  <c r="D451" i="6"/>
  <c r="D458" i="6" s="1"/>
  <c r="C585" i="6"/>
  <c r="E583" i="6"/>
  <c r="F583" i="6"/>
  <c r="G583" i="6"/>
  <c r="H583" i="6"/>
  <c r="I583" i="6"/>
  <c r="J583" i="6"/>
  <c r="K583" i="6"/>
  <c r="L583" i="6"/>
  <c r="M583" i="6"/>
  <c r="N583" i="6"/>
  <c r="D583" i="6"/>
  <c r="C642" i="6"/>
  <c r="C641" i="6"/>
  <c r="C640" i="6"/>
  <c r="C639" i="6"/>
  <c r="C638" i="6"/>
  <c r="C637" i="6"/>
  <c r="C636" i="6"/>
  <c r="C635" i="6"/>
  <c r="L634" i="6"/>
  <c r="L632" i="6" s="1"/>
  <c r="K634" i="6"/>
  <c r="K632" i="6" s="1"/>
  <c r="J634" i="6"/>
  <c r="J632" i="6" s="1"/>
  <c r="I634" i="6"/>
  <c r="I632" i="6" s="1"/>
  <c r="H634" i="6"/>
  <c r="H632" i="6" s="1"/>
  <c r="G634" i="6"/>
  <c r="G632" i="6" s="1"/>
  <c r="F634" i="6"/>
  <c r="F632" i="6" s="1"/>
  <c r="E634" i="6"/>
  <c r="D634" i="6"/>
  <c r="D632" i="6" s="1"/>
  <c r="C633" i="6"/>
  <c r="C631" i="6"/>
  <c r="C630" i="6"/>
  <c r="L629" i="6"/>
  <c r="L628" i="6" s="1"/>
  <c r="K629" i="6"/>
  <c r="J629" i="6"/>
  <c r="I629" i="6"/>
  <c r="I628" i="6" s="1"/>
  <c r="H629" i="6"/>
  <c r="H628" i="6" s="1"/>
  <c r="G629" i="6"/>
  <c r="G628" i="6" s="1"/>
  <c r="F629" i="6"/>
  <c r="F628" i="6" s="1"/>
  <c r="E629" i="6"/>
  <c r="E628" i="6" s="1"/>
  <c r="D629" i="6"/>
  <c r="K628" i="6"/>
  <c r="J628" i="6"/>
  <c r="C629" i="6" l="1"/>
  <c r="C634" i="6"/>
  <c r="E632" i="6"/>
  <c r="C632" i="6" s="1"/>
  <c r="D628" i="6"/>
  <c r="C628" i="6" s="1"/>
  <c r="C627" i="6"/>
  <c r="C626" i="6"/>
  <c r="L625" i="6"/>
  <c r="L623" i="6" s="1"/>
  <c r="K625" i="6"/>
  <c r="K623" i="6" s="1"/>
  <c r="J625" i="6"/>
  <c r="I625" i="6"/>
  <c r="H625" i="6"/>
  <c r="H623" i="6" s="1"/>
  <c r="G625" i="6"/>
  <c r="G623" i="6" s="1"/>
  <c r="F625" i="6"/>
  <c r="F623" i="6" s="1"/>
  <c r="E625" i="6"/>
  <c r="E623" i="6" s="1"/>
  <c r="D625" i="6"/>
  <c r="D623" i="6" s="1"/>
  <c r="C624" i="6"/>
  <c r="J623" i="6"/>
  <c r="I623" i="6"/>
  <c r="C622" i="6"/>
  <c r="C621" i="6"/>
  <c r="C620" i="6"/>
  <c r="C619" i="6"/>
  <c r="C618" i="6"/>
  <c r="L617" i="6"/>
  <c r="K617" i="6"/>
  <c r="J617" i="6"/>
  <c r="I617" i="6"/>
  <c r="H617" i="6"/>
  <c r="G617" i="6"/>
  <c r="F617" i="6"/>
  <c r="E617" i="6"/>
  <c r="D617" i="6"/>
  <c r="C616" i="6"/>
  <c r="L615" i="6"/>
  <c r="K615" i="6"/>
  <c r="J615" i="6"/>
  <c r="I615" i="6"/>
  <c r="H615" i="6"/>
  <c r="G615" i="6"/>
  <c r="F615" i="6"/>
  <c r="E615" i="6"/>
  <c r="D615" i="6"/>
  <c r="C614" i="6"/>
  <c r="C613" i="6"/>
  <c r="C612" i="6"/>
  <c r="C611" i="6"/>
  <c r="C610" i="6"/>
  <c r="C609" i="6"/>
  <c r="C608" i="6"/>
  <c r="C607" i="6"/>
  <c r="C606" i="6"/>
  <c r="L605" i="6"/>
  <c r="K605" i="6"/>
  <c r="J605" i="6"/>
  <c r="I605" i="6"/>
  <c r="H605" i="6"/>
  <c r="G605" i="6"/>
  <c r="F605" i="6"/>
  <c r="E605" i="6"/>
  <c r="D605" i="6"/>
  <c r="C604" i="6"/>
  <c r="C603" i="6"/>
  <c r="C602" i="6"/>
  <c r="C601" i="6"/>
  <c r="C600" i="6"/>
  <c r="C599" i="6"/>
  <c r="L598" i="6"/>
  <c r="K598" i="6"/>
  <c r="J598" i="6"/>
  <c r="I598" i="6"/>
  <c r="H598" i="6"/>
  <c r="G598" i="6"/>
  <c r="F598" i="6"/>
  <c r="E598" i="6"/>
  <c r="D598" i="6"/>
  <c r="C597" i="6"/>
  <c r="C596" i="6"/>
  <c r="C595" i="6"/>
  <c r="C594" i="6"/>
  <c r="L593" i="6"/>
  <c r="K593" i="6"/>
  <c r="J593" i="6"/>
  <c r="I593" i="6"/>
  <c r="H593" i="6"/>
  <c r="G593" i="6"/>
  <c r="F593" i="6"/>
  <c r="E593" i="6"/>
  <c r="D593" i="6"/>
  <c r="N592" i="6"/>
  <c r="N643" i="6" s="1"/>
  <c r="M592" i="6"/>
  <c r="M643" i="6" s="1"/>
  <c r="C591" i="6"/>
  <c r="C590" i="6"/>
  <c r="L589" i="6"/>
  <c r="K589" i="6"/>
  <c r="J589" i="6"/>
  <c r="I589" i="6"/>
  <c r="H589" i="6"/>
  <c r="G589" i="6"/>
  <c r="F589" i="6"/>
  <c r="E589" i="6"/>
  <c r="D589" i="6"/>
  <c r="C588" i="6"/>
  <c r="L587" i="6"/>
  <c r="K587" i="6"/>
  <c r="J587" i="6"/>
  <c r="I587" i="6"/>
  <c r="H587" i="6"/>
  <c r="G587" i="6"/>
  <c r="F587" i="6"/>
  <c r="E587" i="6"/>
  <c r="D587" i="6"/>
  <c r="C586" i="6"/>
  <c r="C584" i="6"/>
  <c r="K592" i="6" l="1"/>
  <c r="G592" i="6"/>
  <c r="K582" i="6"/>
  <c r="C598" i="6"/>
  <c r="I592" i="6"/>
  <c r="C615" i="6"/>
  <c r="H592" i="6"/>
  <c r="L592" i="6"/>
  <c r="G582" i="6"/>
  <c r="F582" i="6"/>
  <c r="J582" i="6"/>
  <c r="C589" i="6"/>
  <c r="E582" i="6"/>
  <c r="I582" i="6"/>
  <c r="F592" i="6"/>
  <c r="J592" i="6"/>
  <c r="J643" i="6" s="1"/>
  <c r="C625" i="6"/>
  <c r="C587" i="6"/>
  <c r="C617" i="6"/>
  <c r="C583" i="6"/>
  <c r="H582" i="6"/>
  <c r="L582" i="6"/>
  <c r="C605" i="6"/>
  <c r="E592" i="6"/>
  <c r="C593" i="6"/>
  <c r="C623" i="6"/>
  <c r="D582" i="6"/>
  <c r="D592" i="6"/>
  <c r="N96" i="6"/>
  <c r="M96" i="6"/>
  <c r="C95" i="6"/>
  <c r="L94" i="6"/>
  <c r="K94" i="6"/>
  <c r="J94" i="6"/>
  <c r="I94" i="6"/>
  <c r="H94" i="6"/>
  <c r="G94" i="6"/>
  <c r="F94" i="6"/>
  <c r="E94" i="6"/>
  <c r="D94" i="6"/>
  <c r="C93" i="6"/>
  <c r="L92" i="6"/>
  <c r="K92" i="6"/>
  <c r="J92" i="6"/>
  <c r="I92" i="6"/>
  <c r="H92" i="6"/>
  <c r="G92" i="6"/>
  <c r="F92" i="6"/>
  <c r="E92" i="6"/>
  <c r="D92" i="6"/>
  <c r="C91" i="6"/>
  <c r="C90" i="6"/>
  <c r="C89" i="6"/>
  <c r="C88" i="6"/>
  <c r="C87" i="6"/>
  <c r="C86" i="6"/>
  <c r="C85" i="6"/>
  <c r="C83" i="6"/>
  <c r="F96" i="6" l="1"/>
  <c r="F643" i="6"/>
  <c r="L643" i="6"/>
  <c r="K643" i="6"/>
  <c r="G643" i="6"/>
  <c r="E643" i="6"/>
  <c r="D643" i="6"/>
  <c r="I643" i="6"/>
  <c r="H643" i="6"/>
  <c r="L96" i="6"/>
  <c r="J96" i="6"/>
  <c r="C592" i="6"/>
  <c r="C582" i="6"/>
  <c r="H96" i="6"/>
  <c r="C84" i="6"/>
  <c r="I96" i="6"/>
  <c r="G96" i="6"/>
  <c r="K96" i="6"/>
  <c r="C94" i="6"/>
  <c r="C92" i="6"/>
  <c r="E96" i="6"/>
  <c r="D96" i="6"/>
  <c r="N322" i="6"/>
  <c r="M322" i="6"/>
  <c r="E354" i="6"/>
  <c r="E353" i="6" s="1"/>
  <c r="F354" i="6"/>
  <c r="F353" i="6" s="1"/>
  <c r="G354" i="6"/>
  <c r="G353" i="6" s="1"/>
  <c r="H354" i="6"/>
  <c r="H353" i="6" s="1"/>
  <c r="I354" i="6"/>
  <c r="J354" i="6"/>
  <c r="K354" i="6"/>
  <c r="K353" i="6" s="1"/>
  <c r="L354" i="6"/>
  <c r="L353" i="6" s="1"/>
  <c r="I353" i="6"/>
  <c r="J353" i="6"/>
  <c r="D354" i="6"/>
  <c r="C356" i="6"/>
  <c r="M233" i="6"/>
  <c r="N233" i="6"/>
  <c r="M238" i="6"/>
  <c r="N238" i="6"/>
  <c r="C643" i="6" l="1"/>
  <c r="C82" i="6"/>
  <c r="C96" i="6"/>
  <c r="N260" i="6"/>
  <c r="N261" i="6" s="1"/>
  <c r="M260" i="6"/>
  <c r="M261" i="6" s="1"/>
  <c r="C259" i="6" l="1"/>
  <c r="C258" i="6"/>
  <c r="C257" i="6"/>
  <c r="C256" i="6"/>
  <c r="C255" i="6"/>
  <c r="C254" i="6"/>
  <c r="L253" i="6"/>
  <c r="K253" i="6"/>
  <c r="J253" i="6"/>
  <c r="I253" i="6"/>
  <c r="H253" i="6"/>
  <c r="G253" i="6"/>
  <c r="F253" i="6"/>
  <c r="E253" i="6"/>
  <c r="D253" i="6"/>
  <c r="C252" i="6"/>
  <c r="C251" i="6"/>
  <c r="C250" i="6"/>
  <c r="C249" i="6"/>
  <c r="L248" i="6"/>
  <c r="K248" i="6"/>
  <c r="J248" i="6"/>
  <c r="I248" i="6"/>
  <c r="H248" i="6"/>
  <c r="G248" i="6"/>
  <c r="F248" i="6"/>
  <c r="E248" i="6"/>
  <c r="D248" i="6"/>
  <c r="C246" i="6"/>
  <c r="C245" i="6"/>
  <c r="L244" i="6"/>
  <c r="K244" i="6"/>
  <c r="J244" i="6"/>
  <c r="I244" i="6"/>
  <c r="H244" i="6"/>
  <c r="G244" i="6"/>
  <c r="F244" i="6"/>
  <c r="E244" i="6"/>
  <c r="D244" i="6"/>
  <c r="C243" i="6"/>
  <c r="L242" i="6"/>
  <c r="K242" i="6"/>
  <c r="J242" i="6"/>
  <c r="I242" i="6"/>
  <c r="H242" i="6"/>
  <c r="G242" i="6"/>
  <c r="F242" i="6"/>
  <c r="E242" i="6"/>
  <c r="D242" i="6"/>
  <c r="C241" i="6"/>
  <c r="C240" i="6"/>
  <c r="L239" i="6"/>
  <c r="K239" i="6"/>
  <c r="J239" i="6"/>
  <c r="I239" i="6"/>
  <c r="H239" i="6"/>
  <c r="G239" i="6"/>
  <c r="F239" i="6"/>
  <c r="E239" i="6"/>
  <c r="D239" i="6"/>
  <c r="E247" i="6" l="1"/>
  <c r="I247" i="6"/>
  <c r="F247" i="6"/>
  <c r="J247" i="6"/>
  <c r="E238" i="6"/>
  <c r="E260" i="6" s="1"/>
  <c r="I238" i="6"/>
  <c r="I260" i="6" s="1"/>
  <c r="H238" i="6"/>
  <c r="G247" i="6"/>
  <c r="K247" i="6"/>
  <c r="F238" i="6"/>
  <c r="C239" i="6"/>
  <c r="D238" i="6"/>
  <c r="L238" i="6"/>
  <c r="D247" i="6"/>
  <c r="C248" i="6"/>
  <c r="H247" i="6"/>
  <c r="L247" i="6"/>
  <c r="J238" i="6"/>
  <c r="G238" i="6"/>
  <c r="K238" i="6"/>
  <c r="C242" i="6"/>
  <c r="C253" i="6"/>
  <c r="C244" i="6"/>
  <c r="M458" i="6"/>
  <c r="N458" i="6"/>
  <c r="M536" i="6"/>
  <c r="N536" i="6"/>
  <c r="I534" i="6"/>
  <c r="J534" i="6"/>
  <c r="K534" i="6"/>
  <c r="L534" i="6"/>
  <c r="E528" i="6"/>
  <c r="F528" i="6"/>
  <c r="G528" i="6"/>
  <c r="H528" i="6"/>
  <c r="I528" i="6"/>
  <c r="I527" i="6" s="1"/>
  <c r="I536" i="6" s="1"/>
  <c r="J528" i="6"/>
  <c r="J527" i="6" s="1"/>
  <c r="J536" i="6" s="1"/>
  <c r="K528" i="6"/>
  <c r="L528" i="6"/>
  <c r="D528" i="6"/>
  <c r="E515" i="6"/>
  <c r="E514" i="6" s="1"/>
  <c r="F515" i="6"/>
  <c r="F514" i="6" s="1"/>
  <c r="G515" i="6"/>
  <c r="G514" i="6" s="1"/>
  <c r="H515" i="6"/>
  <c r="H514" i="6" s="1"/>
  <c r="I515" i="6"/>
  <c r="I514" i="6" s="1"/>
  <c r="J515" i="6"/>
  <c r="J514" i="6" s="1"/>
  <c r="K515" i="6"/>
  <c r="K514" i="6" s="1"/>
  <c r="L515" i="6"/>
  <c r="L514" i="6" s="1"/>
  <c r="D515" i="6"/>
  <c r="D514" i="6" s="1"/>
  <c r="M514" i="6"/>
  <c r="N514" i="6"/>
  <c r="J260" i="6" l="1"/>
  <c r="G260" i="6"/>
  <c r="F260" i="6"/>
  <c r="K260" i="6"/>
  <c r="H260" i="6"/>
  <c r="D260" i="6"/>
  <c r="C238" i="6"/>
  <c r="L260" i="6"/>
  <c r="K527" i="6"/>
  <c r="K536" i="6" s="1"/>
  <c r="L527" i="6"/>
  <c r="L536" i="6" s="1"/>
  <c r="C9" i="7" l="1"/>
  <c r="D9" i="7"/>
  <c r="E359" i="6" l="1"/>
  <c r="F359" i="6"/>
  <c r="G359" i="6"/>
  <c r="H359" i="6"/>
  <c r="I359" i="6"/>
  <c r="J359" i="6"/>
  <c r="K359" i="6"/>
  <c r="L359" i="6"/>
  <c r="D359" i="6"/>
  <c r="C360" i="6"/>
  <c r="C361" i="6"/>
  <c r="C358" i="6"/>
  <c r="E549" i="6" l="1"/>
  <c r="F549" i="6"/>
  <c r="G549" i="6"/>
  <c r="H549" i="6"/>
  <c r="I549" i="6"/>
  <c r="J549" i="6"/>
  <c r="K549" i="6"/>
  <c r="L549" i="6"/>
  <c r="D549" i="6"/>
  <c r="C551" i="6"/>
  <c r="C521" i="6" l="1"/>
  <c r="N522" i="6"/>
  <c r="M522" i="6"/>
  <c r="L520" i="6"/>
  <c r="K520" i="6"/>
  <c r="J520" i="6"/>
  <c r="I520" i="6"/>
  <c r="H520" i="6"/>
  <c r="G520" i="6"/>
  <c r="F520" i="6"/>
  <c r="E520" i="6"/>
  <c r="D520" i="6"/>
  <c r="C519" i="6"/>
  <c r="C518" i="6"/>
  <c r="C517" i="6"/>
  <c r="C516" i="6"/>
  <c r="C515" i="6"/>
  <c r="L522" i="6" l="1"/>
  <c r="C520" i="6"/>
  <c r="G522" i="6"/>
  <c r="F522" i="6"/>
  <c r="J522" i="6"/>
  <c r="K522" i="6"/>
  <c r="E522" i="6"/>
  <c r="I522" i="6"/>
  <c r="D522" i="6"/>
  <c r="H522" i="6"/>
  <c r="C514" i="6"/>
  <c r="C305" i="6"/>
  <c r="L304" i="6"/>
  <c r="L303" i="6" s="1"/>
  <c r="K304" i="6"/>
  <c r="K303" i="6" s="1"/>
  <c r="J304" i="6"/>
  <c r="J303" i="6" s="1"/>
  <c r="I304" i="6"/>
  <c r="I303" i="6" s="1"/>
  <c r="H304" i="6"/>
  <c r="H303" i="6" s="1"/>
  <c r="G304" i="6"/>
  <c r="G303" i="6" s="1"/>
  <c r="F304" i="6"/>
  <c r="F303" i="6" s="1"/>
  <c r="E304" i="6"/>
  <c r="D304" i="6"/>
  <c r="D303" i="6" s="1"/>
  <c r="C522" i="6" l="1"/>
  <c r="C304" i="6"/>
  <c r="E303" i="6"/>
  <c r="C303" i="6" s="1"/>
  <c r="B13" i="7"/>
  <c r="E68" i="6" l="1"/>
  <c r="E66" i="6" s="1"/>
  <c r="F68" i="6"/>
  <c r="G68" i="6"/>
  <c r="H68" i="6"/>
  <c r="H66" i="6" s="1"/>
  <c r="I68" i="6"/>
  <c r="I66" i="6" s="1"/>
  <c r="J68" i="6"/>
  <c r="J66" i="6" s="1"/>
  <c r="K68" i="6"/>
  <c r="K66" i="6" s="1"/>
  <c r="L68" i="6"/>
  <c r="L66" i="6" s="1"/>
  <c r="D68" i="6"/>
  <c r="E41" i="6"/>
  <c r="F41" i="6"/>
  <c r="G41" i="6"/>
  <c r="H41" i="6"/>
  <c r="I41" i="6"/>
  <c r="J41" i="6"/>
  <c r="K41" i="6"/>
  <c r="L41" i="6"/>
  <c r="E48" i="6"/>
  <c r="F48" i="6"/>
  <c r="G48" i="6"/>
  <c r="H48" i="6"/>
  <c r="I48" i="6"/>
  <c r="J48" i="6"/>
  <c r="K48" i="6"/>
  <c r="L48" i="6"/>
  <c r="E58" i="6"/>
  <c r="F58" i="6"/>
  <c r="G58" i="6"/>
  <c r="H58" i="6"/>
  <c r="I58" i="6"/>
  <c r="J58" i="6"/>
  <c r="K58" i="6"/>
  <c r="L58" i="6"/>
  <c r="E60" i="6"/>
  <c r="F60" i="6"/>
  <c r="G60" i="6"/>
  <c r="H60" i="6"/>
  <c r="I60" i="6"/>
  <c r="J60" i="6"/>
  <c r="K60" i="6"/>
  <c r="L60" i="6"/>
  <c r="F66" i="6"/>
  <c r="G66" i="6"/>
  <c r="E73" i="6"/>
  <c r="E71" i="6" s="1"/>
  <c r="F73" i="6"/>
  <c r="F71" i="6" s="1"/>
  <c r="G73" i="6"/>
  <c r="G71" i="6" s="1"/>
  <c r="H73" i="6"/>
  <c r="H71" i="6" s="1"/>
  <c r="I73" i="6"/>
  <c r="I71" i="6" s="1"/>
  <c r="J73" i="6"/>
  <c r="J71" i="6" s="1"/>
  <c r="K73" i="6"/>
  <c r="K71" i="6" s="1"/>
  <c r="L73" i="6"/>
  <c r="L71" i="6" s="1"/>
  <c r="D73" i="6"/>
  <c r="D71" i="6" s="1"/>
  <c r="C69" i="6"/>
  <c r="C76" i="6"/>
  <c r="C75" i="6"/>
  <c r="C74" i="6"/>
  <c r="C72" i="6"/>
  <c r="C73" i="6" l="1"/>
  <c r="C71" i="6"/>
  <c r="M370" i="6"/>
  <c r="N370" i="6"/>
  <c r="N386" i="6" l="1"/>
  <c r="M386" i="6"/>
  <c r="C530" i="6" l="1"/>
  <c r="M548" i="6" l="1"/>
  <c r="N548" i="6"/>
  <c r="M299" i="6"/>
  <c r="N299" i="6"/>
  <c r="M35" i="6"/>
  <c r="M77" i="6" s="1"/>
  <c r="N35" i="6"/>
  <c r="N77" i="6" s="1"/>
  <c r="M306" i="6" l="1"/>
  <c r="N306" i="6"/>
  <c r="N509" i="6"/>
  <c r="M509" i="6"/>
  <c r="N313" i="6" l="1"/>
  <c r="N362" i="6" s="1"/>
  <c r="N537" i="6" s="1"/>
  <c r="M313" i="6"/>
  <c r="M362" i="6" s="1"/>
  <c r="M537" i="6" s="1"/>
  <c r="E317" i="6"/>
  <c r="F317" i="6"/>
  <c r="G317" i="6"/>
  <c r="H317" i="6"/>
  <c r="I317" i="6"/>
  <c r="J317" i="6"/>
  <c r="K317" i="6"/>
  <c r="L317" i="6"/>
  <c r="D317" i="6"/>
  <c r="E192" i="6"/>
  <c r="F192" i="6"/>
  <c r="G192" i="6"/>
  <c r="H192" i="6"/>
  <c r="I192" i="6"/>
  <c r="J192" i="6"/>
  <c r="K192" i="6"/>
  <c r="L192" i="6"/>
  <c r="D192" i="6"/>
  <c r="C317" i="6" l="1"/>
  <c r="N201" i="6"/>
  <c r="M201" i="6"/>
  <c r="L199" i="6"/>
  <c r="K199" i="6"/>
  <c r="J199" i="6"/>
  <c r="I199" i="6"/>
  <c r="H199" i="6"/>
  <c r="G199" i="6"/>
  <c r="F199" i="6"/>
  <c r="E199" i="6"/>
  <c r="D199" i="6"/>
  <c r="C198" i="6"/>
  <c r="L197" i="6"/>
  <c r="K197" i="6"/>
  <c r="J197" i="6"/>
  <c r="I197" i="6"/>
  <c r="H197" i="6"/>
  <c r="G197" i="6"/>
  <c r="F197" i="6"/>
  <c r="E197" i="6"/>
  <c r="D197" i="6"/>
  <c r="C196" i="6"/>
  <c r="C195" i="6"/>
  <c r="L194" i="6"/>
  <c r="L191" i="6" s="1"/>
  <c r="K194" i="6"/>
  <c r="K191" i="6" s="1"/>
  <c r="J194" i="6"/>
  <c r="J191" i="6" s="1"/>
  <c r="I194" i="6"/>
  <c r="I191" i="6" s="1"/>
  <c r="H194" i="6"/>
  <c r="H191" i="6" s="1"/>
  <c r="G194" i="6"/>
  <c r="G191" i="6" s="1"/>
  <c r="F194" i="6"/>
  <c r="F191" i="6" s="1"/>
  <c r="E194" i="6"/>
  <c r="E191" i="6" s="1"/>
  <c r="D194" i="6"/>
  <c r="C192" i="6"/>
  <c r="K201" i="6" l="1"/>
  <c r="E201" i="6"/>
  <c r="H201" i="6"/>
  <c r="L201" i="6"/>
  <c r="J201" i="6"/>
  <c r="G201" i="6"/>
  <c r="C194" i="6"/>
  <c r="D191" i="6"/>
  <c r="C191" i="6" s="1"/>
  <c r="C199" i="6"/>
  <c r="C197" i="6"/>
  <c r="I201" i="6"/>
  <c r="F201" i="6"/>
  <c r="D201" i="6" l="1"/>
  <c r="E563" i="6"/>
  <c r="F563" i="6"/>
  <c r="G563" i="6"/>
  <c r="H563" i="6"/>
  <c r="I563" i="6"/>
  <c r="J563" i="6"/>
  <c r="K563" i="6"/>
  <c r="L563" i="6"/>
  <c r="D563" i="6"/>
  <c r="E559" i="6"/>
  <c r="F559" i="6"/>
  <c r="G559" i="6"/>
  <c r="H559" i="6"/>
  <c r="I559" i="6"/>
  <c r="J559" i="6"/>
  <c r="K559" i="6"/>
  <c r="L559" i="6"/>
  <c r="D559" i="6"/>
  <c r="K558" i="6" l="1"/>
  <c r="L558" i="6"/>
  <c r="H558" i="6"/>
  <c r="E558" i="6"/>
  <c r="J558" i="6"/>
  <c r="G558" i="6"/>
  <c r="D558" i="6"/>
  <c r="I558" i="6"/>
  <c r="F558" i="6"/>
  <c r="C563" i="6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B24" i="9"/>
  <c r="B25" i="9" l="1"/>
  <c r="I25" i="9"/>
  <c r="C24" i="8"/>
  <c r="D24" i="8"/>
  <c r="E24" i="8"/>
  <c r="F24" i="8"/>
  <c r="G24" i="8"/>
  <c r="H24" i="8"/>
  <c r="B24" i="8"/>
  <c r="B25" i="8" l="1"/>
  <c r="D23" i="7"/>
  <c r="D25" i="7" s="1"/>
  <c r="C23" i="7"/>
  <c r="C25" i="7" s="1"/>
  <c r="B23" i="7"/>
  <c r="B25" i="7" s="1"/>
  <c r="D371" i="6"/>
  <c r="E371" i="6"/>
  <c r="F371" i="6"/>
  <c r="G371" i="6"/>
  <c r="H371" i="6"/>
  <c r="I371" i="6"/>
  <c r="J371" i="6"/>
  <c r="K371" i="6"/>
  <c r="L371" i="6"/>
  <c r="C372" i="6"/>
  <c r="C373" i="6"/>
  <c r="C374" i="6"/>
  <c r="C375" i="6"/>
  <c r="C376" i="6"/>
  <c r="C377" i="6"/>
  <c r="C439" i="6"/>
  <c r="C438" i="6"/>
  <c r="C437" i="6"/>
  <c r="C228" i="6"/>
  <c r="C226" i="6"/>
  <c r="C225" i="6"/>
  <c r="C224" i="6"/>
  <c r="C223" i="6"/>
  <c r="C220" i="6"/>
  <c r="L219" i="6"/>
  <c r="K219" i="6"/>
  <c r="J219" i="6"/>
  <c r="I219" i="6"/>
  <c r="H219" i="6"/>
  <c r="G219" i="6"/>
  <c r="F219" i="6"/>
  <c r="E219" i="6"/>
  <c r="D219" i="6"/>
  <c r="C507" i="6"/>
  <c r="C506" i="6"/>
  <c r="C505" i="6"/>
  <c r="C504" i="6"/>
  <c r="C502" i="6"/>
  <c r="L500" i="6"/>
  <c r="L498" i="6" s="1"/>
  <c r="K500" i="6"/>
  <c r="K498" i="6" s="1"/>
  <c r="J500" i="6"/>
  <c r="J498" i="6" s="1"/>
  <c r="I500" i="6"/>
  <c r="I498" i="6" s="1"/>
  <c r="H500" i="6"/>
  <c r="H498" i="6" s="1"/>
  <c r="G500" i="6"/>
  <c r="G498" i="6" s="1"/>
  <c r="F500" i="6"/>
  <c r="F498" i="6" s="1"/>
  <c r="E500" i="6"/>
  <c r="E498" i="6" s="1"/>
  <c r="D500" i="6"/>
  <c r="D498" i="6" s="1"/>
  <c r="C499" i="6"/>
  <c r="C497" i="6"/>
  <c r="C496" i="6"/>
  <c r="L495" i="6"/>
  <c r="L494" i="6" s="1"/>
  <c r="K495" i="6"/>
  <c r="K494" i="6" s="1"/>
  <c r="J495" i="6"/>
  <c r="J494" i="6" s="1"/>
  <c r="I495" i="6"/>
  <c r="I494" i="6" s="1"/>
  <c r="H495" i="6"/>
  <c r="H494" i="6" s="1"/>
  <c r="G495" i="6"/>
  <c r="G494" i="6" s="1"/>
  <c r="F495" i="6"/>
  <c r="F494" i="6" s="1"/>
  <c r="E495" i="6"/>
  <c r="E494" i="6" s="1"/>
  <c r="D495" i="6"/>
  <c r="D494" i="6" s="1"/>
  <c r="C493" i="6"/>
  <c r="C492" i="6"/>
  <c r="C490" i="6"/>
  <c r="C489" i="6"/>
  <c r="L488" i="6"/>
  <c r="K488" i="6"/>
  <c r="J488" i="6"/>
  <c r="I488" i="6"/>
  <c r="H488" i="6"/>
  <c r="G488" i="6"/>
  <c r="F488" i="6"/>
  <c r="E488" i="6"/>
  <c r="C503" i="6" s="1"/>
  <c r="D488" i="6"/>
  <c r="C487" i="6"/>
  <c r="L486" i="6"/>
  <c r="K486" i="6"/>
  <c r="J486" i="6"/>
  <c r="I486" i="6"/>
  <c r="H486" i="6"/>
  <c r="G486" i="6"/>
  <c r="F486" i="6"/>
  <c r="E486" i="6"/>
  <c r="D486" i="6"/>
  <c r="C501" i="6" s="1"/>
  <c r="C485" i="6"/>
  <c r="C483" i="6"/>
  <c r="C482" i="6"/>
  <c r="C481" i="6"/>
  <c r="C480" i="6"/>
  <c r="C477" i="6"/>
  <c r="L476" i="6"/>
  <c r="K476" i="6"/>
  <c r="J476" i="6"/>
  <c r="I476" i="6"/>
  <c r="H476" i="6"/>
  <c r="G476" i="6"/>
  <c r="F476" i="6"/>
  <c r="E476" i="6"/>
  <c r="D476" i="6"/>
  <c r="C491" i="6" s="1"/>
  <c r="C475" i="6"/>
  <c r="C474" i="6"/>
  <c r="C472" i="6"/>
  <c r="C471" i="6"/>
  <c r="C470" i="6"/>
  <c r="L469" i="6"/>
  <c r="K469" i="6"/>
  <c r="J469" i="6"/>
  <c r="I469" i="6"/>
  <c r="H469" i="6"/>
  <c r="G469" i="6"/>
  <c r="F469" i="6"/>
  <c r="E469" i="6"/>
  <c r="D469" i="6"/>
  <c r="C484" i="6" s="1"/>
  <c r="C468" i="6"/>
  <c r="C466" i="6"/>
  <c r="C465" i="6"/>
  <c r="L464" i="6"/>
  <c r="K464" i="6"/>
  <c r="J464" i="6"/>
  <c r="I464" i="6"/>
  <c r="H464" i="6"/>
  <c r="G464" i="6"/>
  <c r="F464" i="6"/>
  <c r="E464" i="6"/>
  <c r="D464" i="6"/>
  <c r="C479" i="6" s="1"/>
  <c r="C528" i="6"/>
  <c r="C531" i="6"/>
  <c r="C533" i="6"/>
  <c r="D534" i="6"/>
  <c r="D527" i="6" s="1"/>
  <c r="D536" i="6" s="1"/>
  <c r="E534" i="6"/>
  <c r="E527" i="6" s="1"/>
  <c r="E536" i="6" s="1"/>
  <c r="F534" i="6"/>
  <c r="F527" i="6" s="1"/>
  <c r="F536" i="6" s="1"/>
  <c r="G534" i="6"/>
  <c r="G527" i="6" s="1"/>
  <c r="G536" i="6" s="1"/>
  <c r="H534" i="6"/>
  <c r="H527" i="6" s="1"/>
  <c r="H536" i="6" s="1"/>
  <c r="C535" i="6"/>
  <c r="E319" i="6"/>
  <c r="F319" i="6"/>
  <c r="G319" i="6"/>
  <c r="H319" i="6"/>
  <c r="I319" i="6"/>
  <c r="J319" i="6"/>
  <c r="K319" i="6"/>
  <c r="L319" i="6"/>
  <c r="D319" i="6"/>
  <c r="C321" i="6"/>
  <c r="N115" i="6"/>
  <c r="N139" i="6" s="1"/>
  <c r="M115" i="6"/>
  <c r="M139" i="6" s="1"/>
  <c r="C114" i="6"/>
  <c r="L113" i="6"/>
  <c r="K113" i="6"/>
  <c r="J113" i="6"/>
  <c r="I113" i="6"/>
  <c r="H113" i="6"/>
  <c r="G113" i="6"/>
  <c r="F113" i="6"/>
  <c r="E113" i="6"/>
  <c r="D113" i="6"/>
  <c r="C112" i="6"/>
  <c r="L111" i="6"/>
  <c r="K111" i="6"/>
  <c r="J111" i="6"/>
  <c r="I111" i="6"/>
  <c r="H111" i="6"/>
  <c r="G111" i="6"/>
  <c r="F111" i="6"/>
  <c r="E111" i="6"/>
  <c r="D111" i="6"/>
  <c r="C126" i="6" s="1"/>
  <c r="C110" i="6"/>
  <c r="C109" i="6"/>
  <c r="C107" i="6"/>
  <c r="C105" i="6"/>
  <c r="C104" i="6"/>
  <c r="L103" i="6"/>
  <c r="L101" i="6" s="1"/>
  <c r="K103" i="6"/>
  <c r="K101" i="6" s="1"/>
  <c r="J103" i="6"/>
  <c r="J101" i="6" s="1"/>
  <c r="I103" i="6"/>
  <c r="I101" i="6" s="1"/>
  <c r="H103" i="6"/>
  <c r="H101" i="6" s="1"/>
  <c r="G103" i="6"/>
  <c r="G101" i="6" s="1"/>
  <c r="F103" i="6"/>
  <c r="F101" i="6" s="1"/>
  <c r="E103" i="6"/>
  <c r="E101" i="6" s="1"/>
  <c r="D103" i="6"/>
  <c r="D101" i="6" s="1"/>
  <c r="C102" i="6"/>
  <c r="D121" i="6"/>
  <c r="E121" i="6"/>
  <c r="C136" i="6" s="1"/>
  <c r="F121" i="6"/>
  <c r="G121" i="6"/>
  <c r="H121" i="6"/>
  <c r="I121" i="6"/>
  <c r="J121" i="6"/>
  <c r="K121" i="6"/>
  <c r="L121" i="6"/>
  <c r="C122" i="6"/>
  <c r="C123" i="6"/>
  <c r="C124" i="6"/>
  <c r="C125" i="6"/>
  <c r="C127" i="6"/>
  <c r="D128" i="6"/>
  <c r="E128" i="6"/>
  <c r="F128" i="6"/>
  <c r="G128" i="6"/>
  <c r="H128" i="6"/>
  <c r="I128" i="6"/>
  <c r="J128" i="6"/>
  <c r="K128" i="6"/>
  <c r="L128" i="6"/>
  <c r="C129" i="6"/>
  <c r="C131" i="6"/>
  <c r="C132" i="6"/>
  <c r="C133" i="6"/>
  <c r="M565" i="6"/>
  <c r="N565" i="6"/>
  <c r="C550" i="6"/>
  <c r="C556" i="6"/>
  <c r="C557" i="6"/>
  <c r="C560" i="6"/>
  <c r="C561" i="6"/>
  <c r="C562" i="6"/>
  <c r="C453" i="6"/>
  <c r="C454" i="6"/>
  <c r="C456" i="6"/>
  <c r="C414" i="6"/>
  <c r="C416" i="6"/>
  <c r="C419" i="6"/>
  <c r="C420" i="6"/>
  <c r="C422" i="6"/>
  <c r="C423" i="6"/>
  <c r="C424" i="6"/>
  <c r="C426" i="6"/>
  <c r="C429" i="6"/>
  <c r="C430" i="6"/>
  <c r="C431" i="6"/>
  <c r="C432" i="6"/>
  <c r="C434" i="6"/>
  <c r="C442" i="6"/>
  <c r="C444" i="6"/>
  <c r="C445" i="6"/>
  <c r="C379" i="6"/>
  <c r="C381" i="6"/>
  <c r="C383" i="6"/>
  <c r="C384" i="6"/>
  <c r="C315" i="6"/>
  <c r="C316" i="6"/>
  <c r="C320" i="6"/>
  <c r="C324" i="6"/>
  <c r="C325" i="6"/>
  <c r="C326" i="6"/>
  <c r="C327" i="6"/>
  <c r="C330" i="6"/>
  <c r="C331" i="6"/>
  <c r="C332" i="6"/>
  <c r="C333" i="6"/>
  <c r="C334" i="6"/>
  <c r="C336" i="6"/>
  <c r="C339" i="6"/>
  <c r="C340" i="6"/>
  <c r="C341" i="6"/>
  <c r="C342" i="6"/>
  <c r="C344" i="6"/>
  <c r="C346" i="6"/>
  <c r="C348" i="6"/>
  <c r="C349" i="6"/>
  <c r="C351" i="6"/>
  <c r="C352" i="6"/>
  <c r="C355" i="6"/>
  <c r="C270" i="6"/>
  <c r="C272" i="6"/>
  <c r="C273" i="6"/>
  <c r="C278" i="6"/>
  <c r="C279" i="6"/>
  <c r="C280" i="6"/>
  <c r="C282" i="6"/>
  <c r="C285" i="6"/>
  <c r="C286" i="6"/>
  <c r="C287" i="6"/>
  <c r="C288" i="6"/>
  <c r="C290" i="6"/>
  <c r="C292" i="6"/>
  <c r="C294" i="6"/>
  <c r="C295" i="6"/>
  <c r="C297" i="6"/>
  <c r="C298" i="6"/>
  <c r="C301" i="6"/>
  <c r="C302" i="6"/>
  <c r="C208" i="6"/>
  <c r="C209" i="6"/>
  <c r="C210" i="6"/>
  <c r="C211" i="6"/>
  <c r="C213" i="6"/>
  <c r="C214" i="6"/>
  <c r="C215" i="6"/>
  <c r="C216" i="6"/>
  <c r="C217" i="6"/>
  <c r="C218" i="6"/>
  <c r="C231" i="6"/>
  <c r="C232" i="6"/>
  <c r="C174" i="6"/>
  <c r="C175" i="6"/>
  <c r="C176" i="6"/>
  <c r="C177" i="6"/>
  <c r="C180" i="6"/>
  <c r="C182" i="6"/>
  <c r="C184" i="6"/>
  <c r="M167" i="6"/>
  <c r="N167" i="6"/>
  <c r="C159" i="6"/>
  <c r="C160" i="6"/>
  <c r="C161" i="6"/>
  <c r="C164" i="6"/>
  <c r="C166" i="6"/>
  <c r="M153" i="6"/>
  <c r="N153" i="6"/>
  <c r="C146" i="6"/>
  <c r="C147" i="6"/>
  <c r="C148" i="6"/>
  <c r="C151" i="6"/>
  <c r="C152" i="6"/>
  <c r="C134" i="6"/>
  <c r="C137" i="6"/>
  <c r="C28" i="6"/>
  <c r="C29" i="6"/>
  <c r="C31" i="6"/>
  <c r="C33" i="6"/>
  <c r="C34" i="6"/>
  <c r="C37" i="6"/>
  <c r="C38" i="6"/>
  <c r="C39" i="6"/>
  <c r="C40" i="6"/>
  <c r="C43" i="6"/>
  <c r="C44" i="6"/>
  <c r="C45" i="6"/>
  <c r="C46" i="6"/>
  <c r="C49" i="6"/>
  <c r="C52" i="6"/>
  <c r="C53" i="6"/>
  <c r="C54" i="6"/>
  <c r="C55" i="6"/>
  <c r="C57" i="6"/>
  <c r="C59" i="6"/>
  <c r="C61" i="6"/>
  <c r="C62" i="6"/>
  <c r="C64" i="6"/>
  <c r="C65" i="6"/>
  <c r="C67" i="6"/>
  <c r="C70" i="6"/>
  <c r="L555" i="6"/>
  <c r="K555" i="6"/>
  <c r="J555" i="6"/>
  <c r="I555" i="6"/>
  <c r="H555" i="6"/>
  <c r="G555" i="6"/>
  <c r="F555" i="6"/>
  <c r="E555" i="6"/>
  <c r="D555" i="6"/>
  <c r="L553" i="6"/>
  <c r="K553" i="6"/>
  <c r="J553" i="6"/>
  <c r="I553" i="6"/>
  <c r="H553" i="6"/>
  <c r="G553" i="6"/>
  <c r="F553" i="6"/>
  <c r="E553" i="6"/>
  <c r="D553" i="6"/>
  <c r="C467" i="6"/>
  <c r="K458" i="6"/>
  <c r="J458" i="6"/>
  <c r="I458" i="6"/>
  <c r="H458" i="6"/>
  <c r="G458" i="6"/>
  <c r="F458" i="6"/>
  <c r="E458" i="6"/>
  <c r="L413" i="6"/>
  <c r="K413" i="6"/>
  <c r="J413" i="6"/>
  <c r="I413" i="6"/>
  <c r="H413" i="6"/>
  <c r="G413" i="6"/>
  <c r="F413" i="6"/>
  <c r="E413" i="6"/>
  <c r="D413" i="6"/>
  <c r="C428" i="6" s="1"/>
  <c r="L443" i="6"/>
  <c r="L441" i="6" s="1"/>
  <c r="K443" i="6"/>
  <c r="K441" i="6" s="1"/>
  <c r="J443" i="6"/>
  <c r="J441" i="6" s="1"/>
  <c r="I443" i="6"/>
  <c r="I441" i="6" s="1"/>
  <c r="H443" i="6"/>
  <c r="H441" i="6" s="1"/>
  <c r="G443" i="6"/>
  <c r="G441" i="6" s="1"/>
  <c r="F443" i="6"/>
  <c r="F441" i="6" s="1"/>
  <c r="E443" i="6"/>
  <c r="E441" i="6" s="1"/>
  <c r="D443" i="6"/>
  <c r="D441" i="6" s="1"/>
  <c r="C455" i="6" s="1"/>
  <c r="L425" i="6"/>
  <c r="K425" i="6"/>
  <c r="J425" i="6"/>
  <c r="I425" i="6"/>
  <c r="H425" i="6"/>
  <c r="G425" i="6"/>
  <c r="F425" i="6"/>
  <c r="E425" i="6"/>
  <c r="D425" i="6"/>
  <c r="C440" i="6" s="1"/>
  <c r="L418" i="6"/>
  <c r="K418" i="6"/>
  <c r="J418" i="6"/>
  <c r="I418" i="6"/>
  <c r="H418" i="6"/>
  <c r="G418" i="6"/>
  <c r="F418" i="6"/>
  <c r="E418" i="6"/>
  <c r="C433" i="6" s="1"/>
  <c r="D418" i="6"/>
  <c r="L382" i="6"/>
  <c r="L380" i="6" s="1"/>
  <c r="K382" i="6"/>
  <c r="K380" i="6" s="1"/>
  <c r="J382" i="6"/>
  <c r="J380" i="6" s="1"/>
  <c r="I382" i="6"/>
  <c r="I380" i="6" s="1"/>
  <c r="H382" i="6"/>
  <c r="H380" i="6" s="1"/>
  <c r="G382" i="6"/>
  <c r="G380" i="6" s="1"/>
  <c r="F382" i="6"/>
  <c r="F380" i="6" s="1"/>
  <c r="C415" i="6" s="1"/>
  <c r="E382" i="6"/>
  <c r="E380" i="6" s="1"/>
  <c r="D382" i="6"/>
  <c r="D380" i="6" s="1"/>
  <c r="L378" i="6"/>
  <c r="K378" i="6"/>
  <c r="J378" i="6"/>
  <c r="I378" i="6"/>
  <c r="H378" i="6"/>
  <c r="G378" i="6"/>
  <c r="F378" i="6"/>
  <c r="E378" i="6"/>
  <c r="D378" i="6"/>
  <c r="L347" i="6"/>
  <c r="K347" i="6"/>
  <c r="J347" i="6"/>
  <c r="I347" i="6"/>
  <c r="H347" i="6"/>
  <c r="G347" i="6"/>
  <c r="F347" i="6"/>
  <c r="E347" i="6"/>
  <c r="D347" i="6"/>
  <c r="L345" i="6"/>
  <c r="K345" i="6"/>
  <c r="J345" i="6"/>
  <c r="I345" i="6"/>
  <c r="H345" i="6"/>
  <c r="G345" i="6"/>
  <c r="F345" i="6"/>
  <c r="E345" i="6"/>
  <c r="D345" i="6"/>
  <c r="L335" i="6"/>
  <c r="K335" i="6"/>
  <c r="J335" i="6"/>
  <c r="I335" i="6"/>
  <c r="H335" i="6"/>
  <c r="G335" i="6"/>
  <c r="F335" i="6"/>
  <c r="E335" i="6"/>
  <c r="D335" i="6"/>
  <c r="C350" i="6" s="1"/>
  <c r="L328" i="6"/>
  <c r="K328" i="6"/>
  <c r="J328" i="6"/>
  <c r="I328" i="6"/>
  <c r="H328" i="6"/>
  <c r="G328" i="6"/>
  <c r="F328" i="6"/>
  <c r="E328" i="6"/>
  <c r="C343" i="6" s="1"/>
  <c r="D328" i="6"/>
  <c r="L323" i="6"/>
  <c r="K323" i="6"/>
  <c r="J323" i="6"/>
  <c r="I323" i="6"/>
  <c r="H323" i="6"/>
  <c r="G323" i="6"/>
  <c r="F323" i="6"/>
  <c r="C338" i="6" s="1"/>
  <c r="E323" i="6"/>
  <c r="D323" i="6"/>
  <c r="L314" i="6"/>
  <c r="K314" i="6"/>
  <c r="J314" i="6"/>
  <c r="I314" i="6"/>
  <c r="H314" i="6"/>
  <c r="G314" i="6"/>
  <c r="F314" i="6"/>
  <c r="E314" i="6"/>
  <c r="D314" i="6"/>
  <c r="C318" i="6"/>
  <c r="L300" i="6"/>
  <c r="L299" i="6" s="1"/>
  <c r="K300" i="6"/>
  <c r="K299" i="6" s="1"/>
  <c r="J300" i="6"/>
  <c r="J299" i="6" s="1"/>
  <c r="I300" i="6"/>
  <c r="I299" i="6" s="1"/>
  <c r="H300" i="6"/>
  <c r="G300" i="6"/>
  <c r="G299" i="6" s="1"/>
  <c r="F300" i="6"/>
  <c r="F299" i="6" s="1"/>
  <c r="E300" i="6"/>
  <c r="E299" i="6" s="1"/>
  <c r="D300" i="6"/>
  <c r="D299" i="6" s="1"/>
  <c r="L293" i="6"/>
  <c r="K293" i="6"/>
  <c r="J293" i="6"/>
  <c r="I293" i="6"/>
  <c r="H293" i="6"/>
  <c r="G293" i="6"/>
  <c r="F293" i="6"/>
  <c r="E293" i="6"/>
  <c r="D293" i="6"/>
  <c r="L291" i="6"/>
  <c r="K291" i="6"/>
  <c r="J291" i="6"/>
  <c r="I291" i="6"/>
  <c r="H291" i="6"/>
  <c r="G291" i="6"/>
  <c r="F291" i="6"/>
  <c r="E291" i="6"/>
  <c r="D291" i="6"/>
  <c r="L281" i="6"/>
  <c r="K281" i="6"/>
  <c r="J281" i="6"/>
  <c r="I281" i="6"/>
  <c r="H281" i="6"/>
  <c r="G281" i="6"/>
  <c r="F281" i="6"/>
  <c r="E281" i="6"/>
  <c r="D281" i="6"/>
  <c r="C296" i="6" s="1"/>
  <c r="L274" i="6"/>
  <c r="K274" i="6"/>
  <c r="J274" i="6"/>
  <c r="I274" i="6"/>
  <c r="H274" i="6"/>
  <c r="G274" i="6"/>
  <c r="F274" i="6"/>
  <c r="E274" i="6"/>
  <c r="C289" i="6" s="1"/>
  <c r="D274" i="6"/>
  <c r="L269" i="6"/>
  <c r="K269" i="6"/>
  <c r="J269" i="6"/>
  <c r="I269" i="6"/>
  <c r="H269" i="6"/>
  <c r="G269" i="6"/>
  <c r="F269" i="6"/>
  <c r="E269" i="6"/>
  <c r="D269" i="6"/>
  <c r="C284" i="6" s="1"/>
  <c r="L230" i="6"/>
  <c r="L229" i="6" s="1"/>
  <c r="K230" i="6"/>
  <c r="K229" i="6" s="1"/>
  <c r="J230" i="6"/>
  <c r="J229" i="6" s="1"/>
  <c r="I230" i="6"/>
  <c r="I229" i="6" s="1"/>
  <c r="H230" i="6"/>
  <c r="H229" i="6" s="1"/>
  <c r="G230" i="6"/>
  <c r="G229" i="6" s="1"/>
  <c r="F230" i="6"/>
  <c r="F229" i="6" s="1"/>
  <c r="E230" i="6"/>
  <c r="E229" i="6" s="1"/>
  <c r="D230" i="6"/>
  <c r="D229" i="6" s="1"/>
  <c r="C271" i="6" s="1"/>
  <c r="L212" i="6"/>
  <c r="K212" i="6"/>
  <c r="J212" i="6"/>
  <c r="I212" i="6"/>
  <c r="H212" i="6"/>
  <c r="G212" i="6"/>
  <c r="F212" i="6"/>
  <c r="E212" i="6"/>
  <c r="D212" i="6"/>
  <c r="C227" i="6" s="1"/>
  <c r="L207" i="6"/>
  <c r="K207" i="6"/>
  <c r="J207" i="6"/>
  <c r="I207" i="6"/>
  <c r="H207" i="6"/>
  <c r="G207" i="6"/>
  <c r="F207" i="6"/>
  <c r="E207" i="6"/>
  <c r="D207" i="6"/>
  <c r="C222" i="6" s="1"/>
  <c r="E178" i="6"/>
  <c r="F178" i="6"/>
  <c r="G178" i="6"/>
  <c r="H178" i="6"/>
  <c r="I178" i="6"/>
  <c r="J178" i="6"/>
  <c r="K178" i="6"/>
  <c r="L178" i="6"/>
  <c r="E173" i="6"/>
  <c r="F173" i="6"/>
  <c r="G173" i="6"/>
  <c r="H173" i="6"/>
  <c r="I173" i="6"/>
  <c r="J173" i="6"/>
  <c r="K173" i="6"/>
  <c r="L173" i="6"/>
  <c r="D178" i="6"/>
  <c r="D173" i="6"/>
  <c r="D27" i="6"/>
  <c r="C42" i="6" s="1"/>
  <c r="E27" i="6"/>
  <c r="F27" i="6"/>
  <c r="G27" i="6"/>
  <c r="H27" i="6"/>
  <c r="I27" i="6"/>
  <c r="J27" i="6"/>
  <c r="K27" i="6"/>
  <c r="L27" i="6"/>
  <c r="D30" i="6"/>
  <c r="E30" i="6"/>
  <c r="F30" i="6"/>
  <c r="G30" i="6"/>
  <c r="H30" i="6"/>
  <c r="I30" i="6"/>
  <c r="J30" i="6"/>
  <c r="K30" i="6"/>
  <c r="L30" i="6"/>
  <c r="D32" i="6"/>
  <c r="C47" i="6" s="1"/>
  <c r="E32" i="6"/>
  <c r="F32" i="6"/>
  <c r="G32" i="6"/>
  <c r="H32" i="6"/>
  <c r="I32" i="6"/>
  <c r="J32" i="6"/>
  <c r="K32" i="6"/>
  <c r="L32" i="6"/>
  <c r="D36" i="6"/>
  <c r="C51" i="6" s="1"/>
  <c r="E36" i="6"/>
  <c r="E35" i="6" s="1"/>
  <c r="F36" i="6"/>
  <c r="F35" i="6" s="1"/>
  <c r="G36" i="6"/>
  <c r="G35" i="6" s="1"/>
  <c r="H36" i="6"/>
  <c r="H35" i="6" s="1"/>
  <c r="I36" i="6"/>
  <c r="I35" i="6" s="1"/>
  <c r="J36" i="6"/>
  <c r="J35" i="6" s="1"/>
  <c r="K36" i="6"/>
  <c r="K35" i="6" s="1"/>
  <c r="L36" i="6"/>
  <c r="L35" i="6" s="1"/>
  <c r="D41" i="6"/>
  <c r="C56" i="6" s="1"/>
  <c r="D48" i="6"/>
  <c r="C63" i="6"/>
  <c r="D58" i="6"/>
  <c r="D60" i="6"/>
  <c r="D66" i="6"/>
  <c r="C106" i="6" s="1"/>
  <c r="D145" i="6"/>
  <c r="D144" i="6" s="1"/>
  <c r="E145" i="6"/>
  <c r="E144" i="6" s="1"/>
  <c r="F145" i="6"/>
  <c r="F144" i="6" s="1"/>
  <c r="G145" i="6"/>
  <c r="H145" i="6"/>
  <c r="H144" i="6" s="1"/>
  <c r="I145" i="6"/>
  <c r="I144" i="6" s="1"/>
  <c r="J145" i="6"/>
  <c r="J144" i="6" s="1"/>
  <c r="K145" i="6"/>
  <c r="K144" i="6" s="1"/>
  <c r="L145" i="6"/>
  <c r="L144" i="6" s="1"/>
  <c r="D150" i="6"/>
  <c r="D149" i="6" s="1"/>
  <c r="E150" i="6"/>
  <c r="E149" i="6" s="1"/>
  <c r="F150" i="6"/>
  <c r="F149" i="6" s="1"/>
  <c r="G150" i="6"/>
  <c r="G149" i="6" s="1"/>
  <c r="H150" i="6"/>
  <c r="H149" i="6" s="1"/>
  <c r="I150" i="6"/>
  <c r="I149" i="6" s="1"/>
  <c r="J150" i="6"/>
  <c r="J149" i="6" s="1"/>
  <c r="K150" i="6"/>
  <c r="K149" i="6" s="1"/>
  <c r="L150" i="6"/>
  <c r="L149" i="6" s="1"/>
  <c r="C179" i="6"/>
  <c r="C181" i="6"/>
  <c r="C23" i="5"/>
  <c r="D23" i="5"/>
  <c r="E23" i="5"/>
  <c r="F23" i="5"/>
  <c r="G23" i="5"/>
  <c r="H23" i="5"/>
  <c r="I23" i="5"/>
  <c r="B23" i="5"/>
  <c r="I28" i="4"/>
  <c r="J28" i="4"/>
  <c r="K28" i="4"/>
  <c r="L28" i="4"/>
  <c r="M28" i="4"/>
  <c r="N28" i="4"/>
  <c r="O28" i="4"/>
  <c r="B28" i="4"/>
  <c r="C28" i="4"/>
  <c r="D28" i="4"/>
  <c r="B29" i="4" s="1"/>
  <c r="E28" i="4"/>
  <c r="F28" i="4"/>
  <c r="G28" i="4"/>
  <c r="H28" i="4"/>
  <c r="E172" i="6" l="1"/>
  <c r="L451" i="6"/>
  <c r="L458" i="6" s="1"/>
  <c r="I29" i="4"/>
  <c r="D313" i="6"/>
  <c r="C108" i="6"/>
  <c r="C193" i="6"/>
  <c r="C329" i="6"/>
  <c r="C417" i="6"/>
  <c r="C457" i="6"/>
  <c r="F313" i="6"/>
  <c r="F120" i="6"/>
  <c r="F138" i="6" s="1"/>
  <c r="I313" i="6"/>
  <c r="H412" i="6"/>
  <c r="H120" i="6"/>
  <c r="H138" i="6" s="1"/>
  <c r="I120" i="6"/>
  <c r="I138" i="6" s="1"/>
  <c r="E115" i="6"/>
  <c r="H115" i="6"/>
  <c r="L115" i="6"/>
  <c r="G313" i="6"/>
  <c r="J313" i="6"/>
  <c r="K313" i="6"/>
  <c r="E313" i="6"/>
  <c r="H313" i="6"/>
  <c r="L313" i="6"/>
  <c r="C323" i="6"/>
  <c r="F412" i="6"/>
  <c r="F446" i="6" s="1"/>
  <c r="I412" i="6"/>
  <c r="I446" i="6" s="1"/>
  <c r="D548" i="6"/>
  <c r="K548" i="6"/>
  <c r="K565" i="6" s="1"/>
  <c r="J120" i="6"/>
  <c r="J138" i="6" s="1"/>
  <c r="D206" i="6"/>
  <c r="D233" i="6" s="1"/>
  <c r="D261" i="6" s="1"/>
  <c r="E322" i="6"/>
  <c r="F153" i="6"/>
  <c r="C488" i="6"/>
  <c r="D370" i="6"/>
  <c r="G172" i="6"/>
  <c r="G185" i="6" s="1"/>
  <c r="K206" i="6"/>
  <c r="K233" i="6" s="1"/>
  <c r="K261" i="6" s="1"/>
  <c r="I206" i="6"/>
  <c r="I233" i="6" s="1"/>
  <c r="I261" i="6" s="1"/>
  <c r="C113" i="6"/>
  <c r="L463" i="6"/>
  <c r="L509" i="6" s="1"/>
  <c r="J167" i="6"/>
  <c r="E206" i="6"/>
  <c r="E233" i="6" s="1"/>
  <c r="E261" i="6" s="1"/>
  <c r="G412" i="6"/>
  <c r="G446" i="6" s="1"/>
  <c r="L412" i="6"/>
  <c r="L446" i="6" s="1"/>
  <c r="C534" i="6"/>
  <c r="H153" i="6"/>
  <c r="C219" i="6"/>
  <c r="E153" i="6"/>
  <c r="J153" i="6"/>
  <c r="G120" i="6"/>
  <c r="G138" i="6" s="1"/>
  <c r="J115" i="6"/>
  <c r="I370" i="6"/>
  <c r="I386" i="6" s="1"/>
  <c r="D167" i="6"/>
  <c r="C183" i="6" s="1"/>
  <c r="C413" i="6"/>
  <c r="F370" i="6"/>
  <c r="F386" i="6" s="1"/>
  <c r="C380" i="6"/>
  <c r="C558" i="6"/>
  <c r="J172" i="6"/>
  <c r="J185" i="6" s="1"/>
  <c r="C549" i="6"/>
  <c r="C495" i="6"/>
  <c r="K153" i="6"/>
  <c r="H26" i="6"/>
  <c r="H77" i="6" s="1"/>
  <c r="H139" i="6" s="1"/>
  <c r="E185" i="6"/>
  <c r="F206" i="6"/>
  <c r="F233" i="6" s="1"/>
  <c r="F261" i="6" s="1"/>
  <c r="K268" i="6"/>
  <c r="K306" i="6" s="1"/>
  <c r="C291" i="6"/>
  <c r="L322" i="6"/>
  <c r="C378" i="6"/>
  <c r="J548" i="6"/>
  <c r="J565" i="6" s="1"/>
  <c r="C555" i="6"/>
  <c r="H548" i="6"/>
  <c r="H565" i="6" s="1"/>
  <c r="M262" i="6"/>
  <c r="C464" i="6"/>
  <c r="I463" i="6"/>
  <c r="I509" i="6" s="1"/>
  <c r="C469" i="6"/>
  <c r="C476" i="6"/>
  <c r="L370" i="6"/>
  <c r="L386" i="6" s="1"/>
  <c r="C494" i="6"/>
  <c r="J370" i="6"/>
  <c r="J386" i="6" s="1"/>
  <c r="C58" i="6"/>
  <c r="C48" i="6"/>
  <c r="I26" i="6"/>
  <c r="I77" i="6" s="1"/>
  <c r="F26" i="6"/>
  <c r="F77" i="6" s="1"/>
  <c r="K172" i="6"/>
  <c r="K185" i="6" s="1"/>
  <c r="J206" i="6"/>
  <c r="J233" i="6" s="1"/>
  <c r="J261" i="6" s="1"/>
  <c r="H206" i="6"/>
  <c r="H233" i="6" s="1"/>
  <c r="H261" i="6" s="1"/>
  <c r="F322" i="6"/>
  <c r="K322" i="6"/>
  <c r="C345" i="6"/>
  <c r="J412" i="6"/>
  <c r="J446" i="6" s="1"/>
  <c r="I548" i="6"/>
  <c r="I565" i="6" s="1"/>
  <c r="K115" i="6"/>
  <c r="N262" i="6"/>
  <c r="E370" i="6"/>
  <c r="E386" i="6" s="1"/>
  <c r="D35" i="6"/>
  <c r="L167" i="6"/>
  <c r="C60" i="6"/>
  <c r="C36" i="6"/>
  <c r="C207" i="6"/>
  <c r="C274" i="6"/>
  <c r="I268" i="6"/>
  <c r="I306" i="6" s="1"/>
  <c r="C335" i="6"/>
  <c r="D412" i="6"/>
  <c r="D446" i="6" s="1"/>
  <c r="K412" i="6"/>
  <c r="K446" i="6" s="1"/>
  <c r="C103" i="6"/>
  <c r="H167" i="6"/>
  <c r="L26" i="6"/>
  <c r="L77" i="6" s="1"/>
  <c r="L172" i="6"/>
  <c r="L185" i="6" s="1"/>
  <c r="D268" i="6"/>
  <c r="C269" i="6"/>
  <c r="C314" i="6"/>
  <c r="E412" i="6"/>
  <c r="E446" i="6" s="1"/>
  <c r="D153" i="6"/>
  <c r="C32" i="6"/>
  <c r="K26" i="6"/>
  <c r="K77" i="6" s="1"/>
  <c r="D26" i="6"/>
  <c r="I322" i="6"/>
  <c r="L548" i="6"/>
  <c r="L565" i="6" s="1"/>
  <c r="C529" i="6"/>
  <c r="C498" i="6"/>
  <c r="H370" i="6"/>
  <c r="H386" i="6" s="1"/>
  <c r="C443" i="6"/>
  <c r="F268" i="6"/>
  <c r="F306" i="6" s="1"/>
  <c r="C559" i="6"/>
  <c r="D120" i="6"/>
  <c r="F115" i="6"/>
  <c r="G115" i="6"/>
  <c r="G548" i="6"/>
  <c r="G565" i="6" s="1"/>
  <c r="G463" i="6"/>
  <c r="G509" i="6" s="1"/>
  <c r="E463" i="6"/>
  <c r="E509" i="6" s="1"/>
  <c r="K370" i="6"/>
  <c r="K386" i="6" s="1"/>
  <c r="C319" i="6"/>
  <c r="J26" i="6"/>
  <c r="J77" i="6" s="1"/>
  <c r="G26" i="6"/>
  <c r="G77" i="6" s="1"/>
  <c r="H172" i="6"/>
  <c r="H185" i="6" s="1"/>
  <c r="G322" i="6"/>
  <c r="J322" i="6"/>
  <c r="H322" i="6"/>
  <c r="C418" i="6"/>
  <c r="K120" i="6"/>
  <c r="K138" i="6" s="1"/>
  <c r="I115" i="6"/>
  <c r="D463" i="6"/>
  <c r="K463" i="6"/>
  <c r="K509" i="6" s="1"/>
  <c r="F463" i="6"/>
  <c r="F509" i="6" s="1"/>
  <c r="I172" i="6"/>
  <c r="I185" i="6" s="1"/>
  <c r="F172" i="6"/>
  <c r="F185" i="6" s="1"/>
  <c r="C178" i="6"/>
  <c r="G206" i="6"/>
  <c r="G233" i="6" s="1"/>
  <c r="G261" i="6" s="1"/>
  <c r="C212" i="6"/>
  <c r="L268" i="6"/>
  <c r="L306" i="6" s="1"/>
  <c r="J268" i="6"/>
  <c r="J306" i="6" s="1"/>
  <c r="H268" i="6"/>
  <c r="C425" i="6"/>
  <c r="C441" i="6"/>
  <c r="F548" i="6"/>
  <c r="F565" i="6" s="1"/>
  <c r="C128" i="6"/>
  <c r="L120" i="6"/>
  <c r="L138" i="6" s="1"/>
  <c r="H463" i="6"/>
  <c r="H509" i="6" s="1"/>
  <c r="J463" i="6"/>
  <c r="J509" i="6" s="1"/>
  <c r="C508" i="6"/>
  <c r="G370" i="6"/>
  <c r="G386" i="6" s="1"/>
  <c r="G167" i="6"/>
  <c r="C158" i="6"/>
  <c r="C163" i="6"/>
  <c r="C66" i="6"/>
  <c r="C27" i="6"/>
  <c r="C229" i="6"/>
  <c r="D322" i="6"/>
  <c r="C150" i="6"/>
  <c r="C452" i="6"/>
  <c r="C230" i="6"/>
  <c r="C500" i="6"/>
  <c r="I167" i="6"/>
  <c r="E167" i="6"/>
  <c r="C30" i="6"/>
  <c r="E26" i="6"/>
  <c r="E77" i="6" s="1"/>
  <c r="C173" i="6"/>
  <c r="D172" i="6"/>
  <c r="C281" i="6"/>
  <c r="E268" i="6"/>
  <c r="E306" i="6" s="1"/>
  <c r="C293" i="6"/>
  <c r="E548" i="6"/>
  <c r="E565" i="6" s="1"/>
  <c r="D115" i="6"/>
  <c r="C149" i="6"/>
  <c r="C101" i="6"/>
  <c r="C121" i="6"/>
  <c r="C165" i="6"/>
  <c r="K167" i="6"/>
  <c r="G144" i="6"/>
  <c r="G153" i="6" s="1"/>
  <c r="C145" i="6"/>
  <c r="H299" i="6"/>
  <c r="C299" i="6" s="1"/>
  <c r="C300" i="6"/>
  <c r="C347" i="6"/>
  <c r="C532" i="6"/>
  <c r="C68" i="6"/>
  <c r="L153" i="6"/>
  <c r="L206" i="6"/>
  <c r="L233" i="6" s="1"/>
  <c r="C486" i="6"/>
  <c r="C382" i="6"/>
  <c r="F167" i="6"/>
  <c r="B24" i="5"/>
  <c r="I153" i="6"/>
  <c r="G268" i="6"/>
  <c r="G306" i="6" s="1"/>
  <c r="E120" i="6"/>
  <c r="E138" i="6" s="1"/>
  <c r="C371" i="6"/>
  <c r="B15" i="7"/>
  <c r="C451" i="6" l="1"/>
  <c r="G139" i="6"/>
  <c r="J139" i="6"/>
  <c r="L139" i="6"/>
  <c r="C130" i="6"/>
  <c r="K139" i="6"/>
  <c r="F139" i="6"/>
  <c r="I139" i="6"/>
  <c r="E139" i="6"/>
  <c r="C233" i="6"/>
  <c r="L261" i="6"/>
  <c r="C328" i="6"/>
  <c r="H306" i="6"/>
  <c r="C41" i="6"/>
  <c r="D77" i="6"/>
  <c r="D306" i="6"/>
  <c r="C283" i="6"/>
  <c r="C473" i="6"/>
  <c r="D509" i="6"/>
  <c r="C478" i="6"/>
  <c r="D386" i="6"/>
  <c r="C421" i="6" s="1"/>
  <c r="C385" i="6"/>
  <c r="D565" i="6"/>
  <c r="C565" i="6" s="1"/>
  <c r="C564" i="6"/>
  <c r="C427" i="6"/>
  <c r="C221" i="6"/>
  <c r="C337" i="6"/>
  <c r="D138" i="6"/>
  <c r="C135" i="6"/>
  <c r="C50" i="6"/>
  <c r="F186" i="6"/>
  <c r="M538" i="6"/>
  <c r="M567" i="6" s="1"/>
  <c r="M570" i="6" s="1"/>
  <c r="J186" i="6"/>
  <c r="I186" i="6"/>
  <c r="G186" i="6"/>
  <c r="K186" i="6"/>
  <c r="N538" i="6"/>
  <c r="N567" i="6" s="1"/>
  <c r="N570" i="6" s="1"/>
  <c r="E186" i="6"/>
  <c r="C458" i="6"/>
  <c r="C370" i="6"/>
  <c r="C313" i="6"/>
  <c r="H186" i="6"/>
  <c r="C115" i="6"/>
  <c r="C527" i="6"/>
  <c r="C35" i="6"/>
  <c r="L186" i="6"/>
  <c r="C412" i="6"/>
  <c r="C120" i="6"/>
  <c r="C206" i="6"/>
  <c r="C153" i="6"/>
  <c r="C167" i="6"/>
  <c r="C463" i="6"/>
  <c r="C26" i="6"/>
  <c r="C268" i="6"/>
  <c r="C172" i="6"/>
  <c r="D185" i="6"/>
  <c r="C200" i="6" s="1"/>
  <c r="C322" i="6"/>
  <c r="C144" i="6"/>
  <c r="C548" i="6"/>
  <c r="D139" i="6" l="1"/>
  <c r="C260" i="6"/>
  <c r="C247" i="6"/>
  <c r="C138" i="6"/>
  <c r="C386" i="6"/>
  <c r="C553" i="6"/>
  <c r="C536" i="6"/>
  <c r="C552" i="6"/>
  <c r="C111" i="6"/>
  <c r="C275" i="6"/>
  <c r="G262" i="6"/>
  <c r="J262" i="6"/>
  <c r="F262" i="6"/>
  <c r="I262" i="6"/>
  <c r="L262" i="6"/>
  <c r="H262" i="6"/>
  <c r="K262" i="6"/>
  <c r="E262" i="6"/>
  <c r="C77" i="6"/>
  <c r="C509" i="6"/>
  <c r="D186" i="6"/>
  <c r="C185" i="6"/>
  <c r="C306" i="6"/>
  <c r="C276" i="6" l="1"/>
  <c r="C261" i="6"/>
  <c r="C186" i="6"/>
  <c r="C201" i="6"/>
  <c r="C139" i="6"/>
  <c r="D262" i="6"/>
  <c r="C277" i="6" s="1"/>
  <c r="C262" i="6" l="1"/>
  <c r="C554" i="6"/>
  <c r="D357" i="6"/>
  <c r="D353" i="6"/>
  <c r="D362" i="6" l="1"/>
  <c r="D537" i="6" s="1"/>
  <c r="D538" i="6" s="1"/>
  <c r="D567" i="6" l="1"/>
  <c r="D570" i="6" l="1"/>
  <c r="C354" i="6"/>
  <c r="F357" i="6" l="1"/>
  <c r="F362" i="6" s="1"/>
  <c r="F537" i="6" s="1"/>
  <c r="C353" i="6"/>
  <c r="K357" i="6"/>
  <c r="K362" i="6" s="1"/>
  <c r="K537" i="6" s="1"/>
  <c r="L357" i="6"/>
  <c r="L362" i="6" s="1"/>
  <c r="L537" i="6" s="1"/>
  <c r="H357" i="6"/>
  <c r="H362" i="6" s="1"/>
  <c r="G357" i="6"/>
  <c r="G362" i="6" s="1"/>
  <c r="G537" i="6" s="1"/>
  <c r="J357" i="6"/>
  <c r="J362" i="6" s="1"/>
  <c r="J537" i="6" s="1"/>
  <c r="I357" i="6"/>
  <c r="I362" i="6" s="1"/>
  <c r="I537" i="6" s="1"/>
  <c r="E357" i="6"/>
  <c r="E362" i="6" s="1"/>
  <c r="E537" i="6" s="1"/>
  <c r="I538" i="6" l="1"/>
  <c r="I567" i="6" s="1"/>
  <c r="L538" i="6"/>
  <c r="L569" i="6" s="1"/>
  <c r="J538" i="6"/>
  <c r="J567" i="6" s="1"/>
  <c r="K538" i="6"/>
  <c r="K567" i="6" s="1"/>
  <c r="K570" i="6" s="1"/>
  <c r="G538" i="6"/>
  <c r="G567" i="6" s="1"/>
  <c r="F538" i="6"/>
  <c r="F567" i="6" s="1"/>
  <c r="F570" i="6" s="1"/>
  <c r="E538" i="6"/>
  <c r="C362" i="6"/>
  <c r="C359" i="6"/>
  <c r="C357" i="6"/>
  <c r="D13" i="6" l="1"/>
  <c r="J570" i="6"/>
  <c r="F16" i="6"/>
  <c r="E16" i="6"/>
  <c r="L570" i="6"/>
  <c r="C569" i="6"/>
  <c r="D18" i="6"/>
  <c r="G570" i="6"/>
  <c r="D10" i="6"/>
  <c r="D12" i="6"/>
  <c r="I570" i="6"/>
  <c r="E567" i="6"/>
  <c r="E570" i="6" l="1"/>
  <c r="D8" i="6"/>
  <c r="D15" i="7"/>
  <c r="C15" i="7"/>
  <c r="C13" i="7"/>
  <c r="D13" i="7"/>
  <c r="C436" i="6"/>
  <c r="C435" i="6"/>
  <c r="H446" i="6" l="1"/>
  <c r="H537" i="6" l="1"/>
  <c r="C446" i="6"/>
  <c r="C537" i="6" l="1"/>
  <c r="H538" i="6"/>
  <c r="C538" i="6" l="1"/>
  <c r="H567" i="6"/>
  <c r="D11" i="6" l="1"/>
  <c r="D16" i="6" s="1"/>
  <c r="D20" i="6" s="1"/>
  <c r="H570" i="6"/>
  <c r="C570" i="6" s="1"/>
  <c r="C567" i="6"/>
</calcChain>
</file>

<file path=xl/sharedStrings.xml><?xml version="1.0" encoding="utf-8"?>
<sst xmlns="http://schemas.openxmlformats.org/spreadsheetml/2006/main" count="988" uniqueCount="233">
  <si>
    <t xml:space="preserve">Donacije </t>
  </si>
  <si>
    <t>u kunama</t>
  </si>
  <si>
    <t>Ukupno (po izvorima)</t>
  </si>
  <si>
    <t>Izvor</t>
  </si>
  <si>
    <t>Opći prihodi i primici</t>
  </si>
  <si>
    <t>Vlastiti prihodi</t>
  </si>
  <si>
    <t>Prihodi za posebne namjene</t>
  </si>
  <si>
    <t>Pomoći</t>
  </si>
  <si>
    <t>(proračunski/izvanproračunski)</t>
  </si>
  <si>
    <t>Donacije</t>
  </si>
  <si>
    <t>Naziv računa</t>
  </si>
  <si>
    <t>UKUPNO A/Tpr./Kpr.</t>
  </si>
  <si>
    <t>Obrazac JLP(R)S FP-PiP 1</t>
  </si>
  <si>
    <t>Obrazac JLP(R)S FP-PiP 2</t>
  </si>
  <si>
    <t>Financijski plan - Plan rashoda i izdataka</t>
  </si>
  <si>
    <t>Obrazac JLP(R)S FP-RiI</t>
  </si>
  <si>
    <t>Prihodi od prodaje ili zamjene nefinancijjske imovine i naknade s naslova osiguranja</t>
  </si>
  <si>
    <t>Namjenski primici</t>
  </si>
  <si>
    <t>Oznaka rač.iz                                      računskog plana</t>
  </si>
  <si>
    <r>
      <t>prihoda i primitaka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</t>
    </r>
  </si>
  <si>
    <r>
      <t>Oznaka računa iz                                                    računskog plana</t>
    </r>
    <r>
      <rPr>
        <b/>
        <sz val="11"/>
        <rFont val="Arial"/>
        <family val="2"/>
      </rPr>
      <t xml:space="preserve">      </t>
    </r>
  </si>
  <si>
    <r>
      <t>prihoda i primitaka</t>
    </r>
    <r>
      <rPr>
        <b/>
        <vertAlign val="superscript"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</rPr>
      <t xml:space="preserve">                                                                                                                                            </t>
    </r>
  </si>
  <si>
    <t>2014.</t>
  </si>
  <si>
    <t>Račun 
rashoda/
izdatka</t>
  </si>
  <si>
    <t>Prihodi od prodaje ili zamjene nefin. imovine i naknade s naslova osig.</t>
  </si>
  <si>
    <t>Opći prihodi i primici DRŽAVNI PRORAČUN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</si>
  <si>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</si>
  <si>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</si>
  <si>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</si>
  <si>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</si>
  <si>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</si>
  <si>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</si>
  <si>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 za materijal i energiju</t>
  </si>
  <si>
    <t>Rashodi za usluge</t>
  </si>
  <si>
    <t>naknade troš.os.izvan RO</t>
  </si>
  <si>
    <t>Ostali nespomenuti rash.posl.</t>
  </si>
  <si>
    <t>Financijski rashodi</t>
  </si>
  <si>
    <t>Kamate na izdane vrijed.pap.</t>
  </si>
  <si>
    <t>Ostali financijski rashodi</t>
  </si>
  <si>
    <t>Naknade građ.i kućanstvima</t>
  </si>
  <si>
    <t>Ostale nakn.građ.i kuć.iz pror.</t>
  </si>
  <si>
    <t>Rashodi za nabavu proizv.dugotr.im</t>
  </si>
  <si>
    <t>Građevinski objekti</t>
  </si>
  <si>
    <t>Postrojenja i oprema</t>
  </si>
  <si>
    <t>Knjige</t>
  </si>
  <si>
    <t>Rashodi za dodatna ulaganja na nef.im.</t>
  </si>
  <si>
    <t>Dodatna ulaganja na građ.obj.</t>
  </si>
  <si>
    <t>Izdaci za dane zajmove</t>
  </si>
  <si>
    <t>Plaće za redovan rad</t>
  </si>
  <si>
    <t>Dopr.za zdrav.osig.</t>
  </si>
  <si>
    <t>Dopr.za obv.osig.u sl.nezap.</t>
  </si>
  <si>
    <t>451/4511</t>
  </si>
  <si>
    <t>424/ 4241</t>
  </si>
  <si>
    <t>Službena putovanja</t>
  </si>
  <si>
    <t>Nakn.za prijevoz, rad na te</t>
  </si>
  <si>
    <t>Stručno usavrš.zaposl.</t>
  </si>
  <si>
    <t>Ostale nakn.trošk.zaposl.</t>
  </si>
  <si>
    <t>Uredski mat.i ost.mat.rash.</t>
  </si>
  <si>
    <t>Materijal i sirovine</t>
  </si>
  <si>
    <t>Energija</t>
  </si>
  <si>
    <t>Mat.i dijel.za tek.i inv.održ.</t>
  </si>
  <si>
    <t>Sitni inv.i autogume</t>
  </si>
  <si>
    <t>Služb.,radna i zašt.odjeća i o</t>
  </si>
  <si>
    <t>Usluge telefona,pošte i prij</t>
  </si>
  <si>
    <t>Usl.tek. I invest.održ.</t>
  </si>
  <si>
    <t>Usluge prom. I inform.</t>
  </si>
  <si>
    <t>Komunalne usluge</t>
  </si>
  <si>
    <t>Zakupnine i najamnine</t>
  </si>
  <si>
    <t>Zdravstv.i veter.usluge</t>
  </si>
  <si>
    <t>Intel.i osobne usl.</t>
  </si>
  <si>
    <t>Računalne usluge</t>
  </si>
  <si>
    <t>Ostale usluge</t>
  </si>
  <si>
    <t>Naknade trošk.sl.puta</t>
  </si>
  <si>
    <t>Premije osiguranja</t>
  </si>
  <si>
    <t>Reprezentacija</t>
  </si>
  <si>
    <t>Članarine</t>
  </si>
  <si>
    <t>Pristojbe i naknade</t>
  </si>
  <si>
    <t>Ostali nesp.rash.posl.</t>
  </si>
  <si>
    <t>Ostali nesp.financ.ras.</t>
  </si>
  <si>
    <t>Nakn.građ.i kućan.u novcu</t>
  </si>
  <si>
    <t>Uredska oprema i namj.</t>
  </si>
  <si>
    <t>Uređaji,stroj. I opr.za ost.nam.</t>
  </si>
  <si>
    <t>_____________________________</t>
  </si>
  <si>
    <t>____________________________</t>
  </si>
  <si>
    <t>VIŠAK PRIHODA PRETH.GOD.</t>
  </si>
  <si>
    <t>Medicinska i labar.opr.</t>
  </si>
  <si>
    <t>Sportska i glazbena opr-</t>
  </si>
  <si>
    <t>Posebni uvjeti rada</t>
  </si>
  <si>
    <t>Komunikacijska oprema</t>
  </si>
  <si>
    <t>FINANCIJSKI PLAN - Procjena prihoda i primitaka za 2015. i  2016.</t>
  </si>
  <si>
    <t>FINANCIJSKI PLAN - Procjena prihoda i primitaka za 2014.</t>
  </si>
  <si>
    <t>2015.</t>
  </si>
  <si>
    <t>2016.</t>
  </si>
  <si>
    <t>POMOĆI IPA PROJEKT</t>
  </si>
  <si>
    <t>Karlovac, 26.9.2013.</t>
  </si>
  <si>
    <t>Ukupno prihodi i primici za 2014.</t>
  </si>
  <si>
    <t>Ukupno prihodi i primici za 2015. i 2016.</t>
  </si>
  <si>
    <t>Korisnik proračuna 8963</t>
  </si>
  <si>
    <t>11   CENTAR ZA ODGOJ  I OBRAZOVANJE DJECE I MLADEŽI</t>
  </si>
  <si>
    <t>PROGRAM  A06 6000   OSNOVNO ŠKOLSTVO - ZAKONSKI STANDARD</t>
  </si>
  <si>
    <t>AKTIVNOST   A06 6000  A600001   Financiranje materijalnih i financijskih rashoda</t>
  </si>
  <si>
    <t>UKUPNO A06 6000 OSNOVNO ŠKOLSTVO ZAKONSKI STANDARD</t>
  </si>
  <si>
    <t>PROGRAM  A06 6001   OSNOVNO ŠKOLSTVO IZNAD DRŽAVNOG STANDARDA</t>
  </si>
  <si>
    <t>Nakn.građ.i kućan.u naravi-smještaj</t>
  </si>
  <si>
    <t>Usluge telefona,pošte i prij- autobus</t>
  </si>
  <si>
    <t>AKTIVNOST   A06 6001  T600007  Prevencija ovisnosti</t>
  </si>
  <si>
    <t>PROGRAM  A06 6003   OSTALE AKTIVNOSTI U OBRAZOVANJU</t>
  </si>
  <si>
    <t>AKTIVNOST   A06 6003 T600004  Pomoć za sufinanciranje djece s posebnim potrebama (predškolski)  Izvor:   opći prihodi i primici</t>
  </si>
  <si>
    <t>Oprema za održavanje i zaštitu</t>
  </si>
  <si>
    <t>UKUPNO OŠ IZNAD STANDARDA</t>
  </si>
  <si>
    <t>UKUPNO  A 06</t>
  </si>
  <si>
    <t>PROGRAM A08 8000   OSNOVNO ŠKOLSTVO VLASTITA DJELATNOST</t>
  </si>
  <si>
    <t>Ukupno:</t>
  </si>
  <si>
    <t>Nakn.građ.i kućan.u naravi</t>
  </si>
  <si>
    <t>UKUPNO:</t>
  </si>
  <si>
    <t xml:space="preserve">UKUPNO: </t>
  </si>
  <si>
    <t>UKUPNO 08 - VLASTITI</t>
  </si>
  <si>
    <t>UKUPNO CENTAR</t>
  </si>
  <si>
    <t>UKUPNO DRŽ.PRORAČUN PLAĆE</t>
  </si>
  <si>
    <t>Ravnatelj:</t>
  </si>
  <si>
    <t>Volodymyr Kubinskyy</t>
  </si>
  <si>
    <t>PRIHODI UKUPNO</t>
  </si>
  <si>
    <t>PRIHODI POSLOVANJA</t>
  </si>
  <si>
    <t>RASHODI UKUPNO</t>
  </si>
  <si>
    <t>VIŠAK/MANJAK IZ PRETHODNE GODINE</t>
  </si>
  <si>
    <t>PRIMICI OD FINANCIJSKE IMOVINE I ZADUŽIVANJA</t>
  </si>
  <si>
    <t>IZDACI ZA FINANCIJSKU IMOVINU I OTPLATE ZAJMOVA</t>
  </si>
  <si>
    <t>NETO FINANCIRANJE</t>
  </si>
  <si>
    <t>UKUPNO PLAN S VIŠKOM PRIHODA</t>
  </si>
  <si>
    <t>PROGRAM  A06 6000   OSNOVNO ŠKOLSTVO -ZAKONSKI STANDARD</t>
  </si>
  <si>
    <t>Nakn.trošk.osobama izvan RO</t>
  </si>
  <si>
    <t>TEKUĆI PROJEKT : T800012 Pomoć za sufinanciranje djece s posebnim potrebama</t>
  </si>
  <si>
    <t>UKUPNO OSTALE AKTIVNOSTI</t>
  </si>
  <si>
    <t>______________________</t>
  </si>
  <si>
    <t>Ravnatelj: Volodymyr Kubinskyy</t>
  </si>
  <si>
    <r>
      <t>prihoda i primitaka</t>
    </r>
    <r>
      <rPr>
        <b/>
        <vertAlign val="superscript"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                                                                                                                                       </t>
    </r>
  </si>
  <si>
    <t>CENTAR ZA ODGOJ I OBRAZOVANJE DJECE I MLADEŽI, Banija 24, Karlovac</t>
  </si>
  <si>
    <t>RASHODI POSLOVANJA</t>
  </si>
  <si>
    <t>RASHODI ZA NEFINANCIJU IMOVINU</t>
  </si>
  <si>
    <t>RAZLIKA - VIŠAK/MANJAK</t>
  </si>
  <si>
    <t>VIŠAK/MANJAK + NETO FINANCIRANJE</t>
  </si>
  <si>
    <t>CENTAR ZA ODGOJ I OBRAZOVANJE DJECE I MLADEŽI - KARLOVAC</t>
  </si>
  <si>
    <t xml:space="preserve">Oznaka računa iz                                                    računskog plana      </t>
  </si>
  <si>
    <r>
      <t>prihoda i primitaka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</t>
    </r>
  </si>
  <si>
    <t>636 / 63</t>
  </si>
  <si>
    <t>652 / 65</t>
  </si>
  <si>
    <t>671 / 67</t>
  </si>
  <si>
    <t>683 / 68</t>
  </si>
  <si>
    <t>721 / 72</t>
  </si>
  <si>
    <t>636 / kapitalna ul.</t>
  </si>
  <si>
    <t>663 / 66</t>
  </si>
  <si>
    <t>Ostali nespomenuti rashodi poslovanja</t>
  </si>
  <si>
    <t>Pristojbe i nakn. - novč.nakn.za nezap.inv.</t>
  </si>
  <si>
    <t>VIŠAK PRIHODA  - 92</t>
  </si>
  <si>
    <t>VIŠAK PRIH PRETH.  GOD. 92</t>
  </si>
  <si>
    <t>AKTIVNOST   A06 6003  K000007   Adaptacija i dodatna ulaganja u zgrade OŠ</t>
  </si>
  <si>
    <t>Ceste,željeznice i ostali promet.obj.</t>
  </si>
  <si>
    <t>Volodymyr  Kubinskyy</t>
  </si>
  <si>
    <t>Ulaganja u računalne programe</t>
  </si>
  <si>
    <t>Prihodi i primici</t>
  </si>
  <si>
    <t>Vlastiti prihodi - Prihodi ostvareni obavljanjem osnovnih i ostalih poslova vlastite djelatnosti</t>
  </si>
  <si>
    <t>Ukupno</t>
  </si>
  <si>
    <t>634 / 63</t>
  </si>
  <si>
    <t>VP</t>
  </si>
  <si>
    <t>638 / 63</t>
  </si>
  <si>
    <t>Platni promet</t>
  </si>
  <si>
    <t>PROGRAM  A06 6003   OSNOVNO ŠKOLSTVO -OSTALE AKTIVNOSTI</t>
  </si>
  <si>
    <t>Knjige, umj.djela i ost.</t>
  </si>
  <si>
    <t>PROGRAM: A08 8000 OSNOVNO ŠKOLSTVO VLASTITA DJELATNOST</t>
  </si>
  <si>
    <t>Prekovremeni rad</t>
  </si>
  <si>
    <t>Službena putovanja-nakn.pov.OO odg.</t>
  </si>
  <si>
    <t>PROCJENA
2021.</t>
  </si>
  <si>
    <t>Uređaji, strojevi i oprema</t>
  </si>
  <si>
    <t>UKUPNO PLAN 2019</t>
  </si>
  <si>
    <t xml:space="preserve">Opći prihodi i primici+ DEC GRAD KARLOVAC </t>
  </si>
  <si>
    <t>Regres / Božićnica / Mentorstvo</t>
  </si>
  <si>
    <t>Uredska oprema i namj. Računalna opr.</t>
  </si>
  <si>
    <t>KAPITALNI PROJEKT   A08 8000 K800003      OPREMA I KNJIGE   (IZVOR: 5.B. Pomoći iz DP , IZVOR: Prihodi od prodaje nefinanc.im.  7.4. + VP )</t>
  </si>
  <si>
    <t>Usluge promidžbe i informiranja</t>
  </si>
  <si>
    <t>Tekući projekt T800014 Shema školskog voća Izvor 5.8., 5.B., V.P.9.J. i 9.Y.</t>
  </si>
  <si>
    <t>Tekući projekt A08 8000 T800017 ŠKOLA ZA ŽIVOT</t>
  </si>
  <si>
    <t>UDŽBENICI</t>
  </si>
  <si>
    <t xml:space="preserve">Pomoći </t>
  </si>
  <si>
    <t>Aktivnost:  A08 8000 A800001   Redovna djelatnost - OŠ                     Izvor - Pomoći iz državnog proračuna, Prihodi za posebne namjene, Pomoći iz župan.pror., donacije,  V.P.  9.U., 9.J.</t>
  </si>
  <si>
    <t>KAPIT.PROJEKT   A06 6000  Adaptacija i dodatna ulaganja u OŠ</t>
  </si>
  <si>
    <t>PLAN 
2020.</t>
  </si>
  <si>
    <t>PROCJENA
2022.</t>
  </si>
  <si>
    <t>MZO PLAĆE</t>
  </si>
  <si>
    <t>PRIHODI OD NEFINANCIJSKE  IMOVINE</t>
  </si>
  <si>
    <t>PRIHODI OD PROD.DIONICA</t>
  </si>
  <si>
    <t xml:space="preserve">Ukupno prihodi i primici </t>
  </si>
  <si>
    <t xml:space="preserve">Prihodi od prodaje ili zamjene nefinancijjske imovine i naknade s naslova osiguranja </t>
  </si>
  <si>
    <t>place MZO  63612</t>
  </si>
  <si>
    <t>2023.</t>
  </si>
  <si>
    <t>Projekcija 2023.</t>
  </si>
  <si>
    <t>PROCJENA
2023.</t>
  </si>
  <si>
    <t>Procjena 
2023.</t>
  </si>
  <si>
    <t>AKTIVNOST A06 6001A600009 Nabava obrazovnih materijala</t>
  </si>
  <si>
    <t xml:space="preserve">AKTIVNOST   A06 6001 A600002 Škola plivanja </t>
  </si>
  <si>
    <t>KAPITALNI PROJEKT   A08 8000 K800006      PRIJEVOZNA SREDSTVA   (IZVOR:  VP )</t>
  </si>
  <si>
    <t>Prijevozna sredstva</t>
  </si>
  <si>
    <t>Kombi</t>
  </si>
  <si>
    <t>KAPIT.PROJEKT   A06 6000  K600002   Nabava nefinancijske imovine</t>
  </si>
  <si>
    <t>Prijevozna sredstva u cest.prometu-kombi</t>
  </si>
  <si>
    <t>AKTIVNOST   A06 6003 T600013  Pomoćnici u nastavi IV, Izvor 1.1., 5.2. i 5.9.</t>
  </si>
  <si>
    <t>Pomoći 5.2., 5.9.</t>
  </si>
  <si>
    <t>Prihodi za posebne namjene 4.7.</t>
  </si>
  <si>
    <t>Pomoći 5.A., 5.B.</t>
  </si>
  <si>
    <t>Donacije 6.</t>
  </si>
  <si>
    <t xml:space="preserve">VIŠAK PRIH PRETH.  GOD. 92   </t>
  </si>
  <si>
    <t>Prihodi od prodaje ili zamjene nefin. imovine i naknade s naslova osig.7.4.</t>
  </si>
  <si>
    <t>Pomoći 5.B.</t>
  </si>
  <si>
    <t>Pomoći   5.</t>
  </si>
  <si>
    <t>Pomoći 5.8., 5.B.</t>
  </si>
  <si>
    <t>PROGRAM: A09 9000 RASHODI ZA ZAPOSLENE U OŠ</t>
  </si>
  <si>
    <t>AKTIVNOST A900001, IZVOR 5.T.</t>
  </si>
  <si>
    <t>Pomoći  5.T.</t>
  </si>
  <si>
    <t>Plan 
2022.</t>
  </si>
  <si>
    <t>Procjena 
2024.</t>
  </si>
  <si>
    <t>PLAN 
2022.</t>
  </si>
  <si>
    <t>PROCJENA
2024.</t>
  </si>
  <si>
    <t>FINANCIJSKI PLAN - Procjena prihoda i primitaka za 2022</t>
  </si>
  <si>
    <t>FINANCIJSKI PLAN - Procjena prihoda i primitaka za 2023. i  2024.</t>
  </si>
  <si>
    <t>2024.</t>
  </si>
  <si>
    <t>PLAN PRIHODA ZA 2022.GOD. I PROJEKCIJE PLANA ZA 2023. I 2024.GODINU</t>
  </si>
  <si>
    <t>Plan 2022.</t>
  </si>
  <si>
    <t>Projekcija 2024.</t>
  </si>
  <si>
    <t>Pomoći 5.4.  DEC i 9.O GRAD KARLOVAC</t>
  </si>
  <si>
    <t>Pomoći 5.4.DEC i 9.O GRAD KARLOVAC</t>
  </si>
  <si>
    <t>Ukupno prihodi i primici za 2022.</t>
  </si>
  <si>
    <t>rebalans 2</t>
  </si>
  <si>
    <t>Plan prihvaćen na Gradskom vijeću 19.7.2022. i sjednici Školskog odbora ……</t>
  </si>
  <si>
    <t>2022.g. s projekcijama 2023.-2024. REBALANS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</si>
</sst>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9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  <charset val="238"/>
    </font>
    <font>
      <b/>
      <vertAlign val="superscript"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4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</font>
    <font>
      <b/>
      <vertAlign val="superscript"/>
      <sz val="11"/>
      <name val="Arial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vertAlign val="superscript"/>
      <sz val="8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11"/>
      <color theme="0"/>
      <name val="Arial"/>
      <family val="2"/>
      <charset val="238"/>
    </font>
    <font>
      <i/>
      <sz val="11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22"/>
      </right>
      <top style="thin">
        <color indexed="64"/>
      </top>
      <bottom style="double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22"/>
      </right>
      <top style="double">
        <color indexed="64"/>
      </top>
      <bottom/>
      <diagonal/>
    </border>
    <border>
      <left style="dotted">
        <color indexed="22"/>
      </left>
      <right style="dotted">
        <color indexed="22"/>
      </right>
      <top style="double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2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46" fillId="24" borderId="0" applyNumberFormat="0" applyBorder="0" applyAlignment="0" applyProtection="0"/>
    <xf numFmtId="0" fontId="28" fillId="15" borderId="2" applyNumberFormat="0" applyAlignment="0" applyProtection="0"/>
    <xf numFmtId="0" fontId="29" fillId="16" borderId="3" applyNumberFormat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2" applyNumberFormat="0" applyAlignment="0" applyProtection="0"/>
    <xf numFmtId="0" fontId="36" fillId="0" borderId="8" applyNumberFormat="0" applyFill="0" applyAlignment="0" applyProtection="0"/>
    <xf numFmtId="0" fontId="37" fillId="8" borderId="0" applyNumberFormat="0" applyBorder="0" applyAlignment="0" applyProtection="0"/>
    <xf numFmtId="0" fontId="20" fillId="0" borderId="0"/>
    <xf numFmtId="0" fontId="20" fillId="4" borderId="1" applyNumberFormat="0" applyFont="0" applyAlignment="0" applyProtection="0"/>
    <xf numFmtId="0" fontId="38" fillId="15" borderId="7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3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76">
    <xf numFmtId="0" fontId="0" fillId="0" borderId="0" xfId="0"/>
    <xf numFmtId="0" fontId="2" fillId="0" borderId="10" xfId="0" applyFont="1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6" fillId="1" borderId="11" xfId="0" applyFont="1" applyFill="1" applyBorder="1" applyAlignment="1">
      <alignment horizontal="center"/>
    </xf>
    <xf numFmtId="0" fontId="6" fillId="1" borderId="12" xfId="0" applyFont="1" applyFill="1" applyBorder="1" applyAlignment="1">
      <alignment horizontal="right" vertical="center" wrapText="1"/>
    </xf>
    <xf numFmtId="0" fontId="6" fillId="1" borderId="13" xfId="0" applyFont="1" applyFill="1" applyBorder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5" xfId="0" applyFont="1" applyBorder="1" applyAlignment="1">
      <alignment wrapText="1"/>
    </xf>
    <xf numFmtId="0" fontId="5" fillId="0" borderId="0" xfId="0" applyFont="1" applyAlignment="1">
      <alignment horizontal="right"/>
    </xf>
    <xf numFmtId="0" fontId="4" fillId="1" borderId="11" xfId="0" applyFont="1" applyFill="1" applyBorder="1" applyAlignment="1">
      <alignment horizontal="center"/>
    </xf>
    <xf numFmtId="0" fontId="4" fillId="1" borderId="12" xfId="0" applyFont="1" applyFill="1" applyBorder="1" applyAlignment="1">
      <alignment horizontal="right" vertical="center" wrapText="1"/>
    </xf>
    <xf numFmtId="0" fontId="4" fillId="0" borderId="17" xfId="0" applyFont="1" applyBorder="1" applyAlignment="1">
      <alignment wrapText="1"/>
    </xf>
    <xf numFmtId="0" fontId="5" fillId="0" borderId="18" xfId="0" applyFont="1" applyBorder="1"/>
    <xf numFmtId="0" fontId="4" fillId="0" borderId="10" xfId="0" applyFont="1" applyBorder="1"/>
    <xf numFmtId="0" fontId="5" fillId="0" borderId="0" xfId="0" quotePrefix="1" applyFont="1"/>
    <xf numFmtId="0" fontId="11" fillId="0" borderId="0" xfId="0" applyFont="1"/>
    <xf numFmtId="3" fontId="5" fillId="0" borderId="0" xfId="0" applyNumberFormat="1" applyFont="1"/>
    <xf numFmtId="0" fontId="13" fillId="0" borderId="0" xfId="0" applyFont="1" applyAlignment="1">
      <alignment horizontal="center" wrapText="1"/>
    </xf>
    <xf numFmtId="3" fontId="13" fillId="0" borderId="0" xfId="0" applyNumberFormat="1" applyFont="1"/>
    <xf numFmtId="3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wrapText="1"/>
    </xf>
    <xf numFmtId="3" fontId="13" fillId="0" borderId="0" xfId="0" applyNumberFormat="1" applyFont="1" applyBorder="1"/>
    <xf numFmtId="3" fontId="12" fillId="0" borderId="0" xfId="0" quotePrefix="1" applyNumberFormat="1" applyFont="1" applyBorder="1" applyAlignment="1">
      <alignment horizontal="left"/>
    </xf>
    <xf numFmtId="3" fontId="14" fillId="0" borderId="0" xfId="0" quotePrefix="1" applyNumberFormat="1" applyFont="1" applyFill="1" applyBorder="1" applyAlignment="1">
      <alignment horizontal="left"/>
    </xf>
    <xf numFmtId="0" fontId="12" fillId="0" borderId="0" xfId="0" applyNumberFormat="1" applyFont="1" applyBorder="1" applyAlignment="1">
      <alignment horizontal="center"/>
    </xf>
    <xf numFmtId="0" fontId="13" fillId="0" borderId="19" xfId="0" applyNumberFormat="1" applyFont="1" applyBorder="1" applyAlignment="1">
      <alignment horizontal="center" vertical="center"/>
    </xf>
    <xf numFmtId="0" fontId="13" fillId="0" borderId="19" xfId="0" applyNumberFormat="1" applyFont="1" applyBorder="1" applyAlignment="1">
      <alignment vertical="center"/>
    </xf>
    <xf numFmtId="0" fontId="13" fillId="0" borderId="19" xfId="0" applyNumberFormat="1" applyFont="1" applyBorder="1" applyAlignment="1">
      <alignment horizontal="left"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/>
    <xf numFmtId="3" fontId="14" fillId="0" borderId="0" xfId="0" applyNumberFormat="1" applyFont="1" applyFill="1" applyBorder="1" applyAlignment="1">
      <alignment horizontal="left" wrapText="1"/>
    </xf>
    <xf numFmtId="3" fontId="14" fillId="0" borderId="0" xfId="0" applyNumberFormat="1" applyFont="1" applyFill="1" applyBorder="1" applyAlignment="1">
      <alignment horizontal="left"/>
    </xf>
    <xf numFmtId="3" fontId="13" fillId="0" borderId="0" xfId="0" applyNumberFormat="1" applyFont="1" applyBorder="1" applyAlignment="1">
      <alignment wrapText="1"/>
    </xf>
    <xf numFmtId="0" fontId="12" fillId="17" borderId="0" xfId="0" applyNumberFormat="1" applyFont="1" applyFill="1" applyAlignment="1">
      <alignment horizontal="center" vertical="center"/>
    </xf>
    <xf numFmtId="0" fontId="12" fillId="17" borderId="19" xfId="0" applyNumberFormat="1" applyFont="1" applyFill="1" applyBorder="1" applyAlignment="1">
      <alignment horizontal="center" vertical="center"/>
    </xf>
    <xf numFmtId="0" fontId="13" fillId="17" borderId="20" xfId="0" applyNumberFormat="1" applyFont="1" applyFill="1" applyBorder="1" applyAlignment="1">
      <alignment horizontal="center" vertical="center"/>
    </xf>
    <xf numFmtId="3" fontId="13" fillId="0" borderId="21" xfId="0" applyNumberFormat="1" applyFont="1" applyBorder="1" applyAlignment="1">
      <alignment vertical="center"/>
    </xf>
    <xf numFmtId="3" fontId="13" fillId="17" borderId="21" xfId="0" applyNumberFormat="1" applyFont="1" applyFill="1" applyBorder="1" applyAlignment="1">
      <alignment vertical="center"/>
    </xf>
    <xf numFmtId="3" fontId="12" fillId="17" borderId="22" xfId="0" applyNumberFormat="1" applyFont="1" applyFill="1" applyBorder="1" applyAlignment="1">
      <alignment vertical="center"/>
    </xf>
    <xf numFmtId="3" fontId="12" fillId="17" borderId="23" xfId="0" applyNumberFormat="1" applyFont="1" applyFill="1" applyBorder="1" applyAlignment="1">
      <alignment vertical="center"/>
    </xf>
    <xf numFmtId="3" fontId="12" fillId="17" borderId="21" xfId="0" applyNumberFormat="1" applyFont="1" applyFill="1" applyBorder="1" applyAlignment="1">
      <alignment vertical="center"/>
    </xf>
    <xf numFmtId="3" fontId="13" fillId="0" borderId="23" xfId="0" applyNumberFormat="1" applyFont="1" applyBorder="1" applyAlignment="1">
      <alignment vertical="center"/>
    </xf>
    <xf numFmtId="0" fontId="12" fillId="17" borderId="19" xfId="0" applyNumberFormat="1" applyFont="1" applyFill="1" applyBorder="1" applyAlignment="1">
      <alignment horizontal="left" vertical="center"/>
    </xf>
    <xf numFmtId="0" fontId="12" fillId="17" borderId="19" xfId="0" applyNumberFormat="1" applyFont="1" applyFill="1" applyBorder="1" applyAlignment="1">
      <alignment vertical="center" shrinkToFit="1"/>
    </xf>
    <xf numFmtId="3" fontId="13" fillId="18" borderId="21" xfId="0" applyNumberFormat="1" applyFont="1" applyFill="1" applyBorder="1" applyAlignment="1">
      <alignment vertical="center"/>
    </xf>
    <xf numFmtId="3" fontId="13" fillId="18" borderId="23" xfId="0" applyNumberFormat="1" applyFont="1" applyFill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 wrapText="1"/>
    </xf>
    <xf numFmtId="3" fontId="12" fillId="17" borderId="24" xfId="0" applyNumberFormat="1" applyFont="1" applyFill="1" applyBorder="1" applyAlignment="1">
      <alignment vertical="center"/>
    </xf>
    <xf numFmtId="3" fontId="12" fillId="18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165" fontId="5" fillId="0" borderId="22" xfId="43" applyNumberFormat="1" applyFont="1" applyBorder="1"/>
    <xf numFmtId="165" fontId="5" fillId="0" borderId="25" xfId="43" applyNumberFormat="1" applyFont="1" applyBorder="1"/>
    <xf numFmtId="165" fontId="5" fillId="0" borderId="26" xfId="43" applyNumberFormat="1" applyFont="1" applyBorder="1"/>
    <xf numFmtId="165" fontId="5" fillId="0" borderId="10" xfId="43" applyNumberFormat="1" applyFont="1" applyBorder="1"/>
    <xf numFmtId="165" fontId="3" fillId="0" borderId="17" xfId="43" applyNumberFormat="1" applyFont="1" applyBorder="1"/>
    <xf numFmtId="165" fontId="3" fillId="0" borderId="27" xfId="43" applyNumberFormat="1" applyFont="1" applyBorder="1"/>
    <xf numFmtId="165" fontId="3" fillId="0" borderId="28" xfId="43" applyNumberFormat="1" applyFont="1" applyBorder="1"/>
    <xf numFmtId="165" fontId="3" fillId="0" borderId="29" xfId="43" applyNumberFormat="1" applyFont="1" applyBorder="1"/>
    <xf numFmtId="165" fontId="0" fillId="0" borderId="30" xfId="43" applyNumberFormat="1" applyFont="1" applyBorder="1"/>
    <xf numFmtId="165" fontId="0" fillId="0" borderId="27" xfId="43" applyNumberFormat="1" applyFont="1" applyBorder="1"/>
    <xf numFmtId="165" fontId="0" fillId="0" borderId="28" xfId="43" applyNumberFormat="1" applyFont="1" applyBorder="1"/>
    <xf numFmtId="165" fontId="0" fillId="0" borderId="29" xfId="43" applyNumberFormat="1" applyFont="1" applyBorder="1"/>
    <xf numFmtId="165" fontId="3" fillId="0" borderId="18" xfId="43" applyNumberFormat="1" applyFont="1" applyBorder="1"/>
    <xf numFmtId="165" fontId="3" fillId="0" borderId="22" xfId="43" applyNumberFormat="1" applyFont="1" applyBorder="1"/>
    <xf numFmtId="165" fontId="3" fillId="0" borderId="25" xfId="43" applyNumberFormat="1" applyFont="1" applyBorder="1"/>
    <xf numFmtId="165" fontId="3" fillId="0" borderId="26" xfId="43" applyNumberFormat="1" applyFont="1" applyBorder="1"/>
    <xf numFmtId="165" fontId="0" fillId="0" borderId="31" xfId="43" applyNumberFormat="1" applyFont="1" applyBorder="1"/>
    <xf numFmtId="165" fontId="0" fillId="0" borderId="22" xfId="43" applyNumberFormat="1" applyFont="1" applyBorder="1"/>
    <xf numFmtId="165" fontId="0" fillId="0" borderId="25" xfId="43" applyNumberFormat="1" applyFont="1" applyBorder="1"/>
    <xf numFmtId="165" fontId="0" fillId="0" borderId="26" xfId="43" applyNumberFormat="1" applyFont="1" applyBorder="1"/>
    <xf numFmtId="165" fontId="0" fillId="0" borderId="18" xfId="43" applyNumberFormat="1" applyFont="1" applyBorder="1"/>
    <xf numFmtId="165" fontId="0" fillId="0" borderId="32" xfId="43" applyNumberFormat="1" applyFont="1" applyBorder="1"/>
    <xf numFmtId="165" fontId="0" fillId="0" borderId="33" xfId="43" applyNumberFormat="1" applyFont="1" applyBorder="1"/>
    <xf numFmtId="165" fontId="0" fillId="0" borderId="34" xfId="43" applyNumberFormat="1" applyFont="1" applyBorder="1"/>
    <xf numFmtId="165" fontId="0" fillId="0" borderId="35" xfId="43" applyNumberFormat="1" applyFont="1" applyBorder="1"/>
    <xf numFmtId="165" fontId="0" fillId="0" borderId="36" xfId="43" applyNumberFormat="1" applyFont="1" applyBorder="1"/>
    <xf numFmtId="165" fontId="0" fillId="0" borderId="10" xfId="43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 vertical="center"/>
    </xf>
    <xf numFmtId="0" fontId="12" fillId="0" borderId="19" xfId="0" applyNumberFormat="1" applyFont="1" applyBorder="1" applyAlignment="1">
      <alignment vertical="center"/>
    </xf>
    <xf numFmtId="3" fontId="12" fillId="0" borderId="21" xfId="0" applyNumberFormat="1" applyFont="1" applyBorder="1" applyAlignment="1">
      <alignment vertical="center"/>
    </xf>
    <xf numFmtId="3" fontId="12" fillId="18" borderId="21" xfId="0" applyNumberFormat="1" applyFont="1" applyFill="1" applyBorder="1" applyAlignment="1">
      <alignment vertical="center"/>
    </xf>
    <xf numFmtId="0" fontId="12" fillId="0" borderId="19" xfId="0" applyNumberFormat="1" applyFont="1" applyBorder="1" applyAlignment="1">
      <alignment horizontal="left" vertical="center"/>
    </xf>
    <xf numFmtId="0" fontId="12" fillId="17" borderId="19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19" borderId="22" xfId="0" applyNumberFormat="1" applyFont="1" applyFill="1" applyBorder="1" applyAlignment="1">
      <alignment vertical="center"/>
    </xf>
    <xf numFmtId="0" fontId="4" fillId="1" borderId="12" xfId="0" applyFont="1" applyFill="1" applyBorder="1" applyAlignment="1">
      <alignment horizontal="left" wrapText="1"/>
    </xf>
    <xf numFmtId="165" fontId="5" fillId="0" borderId="24" xfId="43" applyNumberFormat="1" applyFont="1" applyBorder="1" applyAlignment="1">
      <alignment horizontal="center" vertical="center" wrapText="1"/>
    </xf>
    <xf numFmtId="165" fontId="5" fillId="0" borderId="24" xfId="43" applyNumberFormat="1" applyFont="1" applyBorder="1" applyAlignment="1">
      <alignment horizontal="center" wrapText="1"/>
    </xf>
    <xf numFmtId="165" fontId="5" fillId="0" borderId="37" xfId="43" applyNumberFormat="1" applyFont="1" applyBorder="1" applyAlignment="1">
      <alignment horizontal="center" vertical="center" wrapText="1"/>
    </xf>
    <xf numFmtId="165" fontId="5" fillId="0" borderId="38" xfId="43" applyNumberFormat="1" applyFont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wrapText="1"/>
    </xf>
    <xf numFmtId="0" fontId="16" fillId="0" borderId="22" xfId="0" applyFont="1" applyFill="1" applyBorder="1" applyAlignment="1">
      <alignment horizontal="right" wrapText="1"/>
    </xf>
    <xf numFmtId="165" fontId="16" fillId="0" borderId="27" xfId="43" applyNumberFormat="1" applyFont="1" applyFill="1" applyBorder="1" applyAlignment="1">
      <alignment horizontal="center"/>
    </xf>
    <xf numFmtId="0" fontId="12" fillId="17" borderId="22" xfId="0" quotePrefix="1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0" xfId="0" quotePrefix="1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40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vertical="center"/>
    </xf>
    <xf numFmtId="0" fontId="13" fillId="20" borderId="22" xfId="0" applyNumberFormat="1" applyFont="1" applyFill="1" applyBorder="1" applyAlignment="1">
      <alignment horizontal="center"/>
    </xf>
    <xf numFmtId="3" fontId="13" fillId="20" borderId="22" xfId="0" applyNumberFormat="1" applyFont="1" applyFill="1" applyBorder="1"/>
    <xf numFmtId="3" fontId="13" fillId="0" borderId="0" xfId="0" applyNumberFormat="1" applyFont="1" applyFill="1" applyAlignment="1">
      <alignment vertical="center"/>
    </xf>
    <xf numFmtId="3" fontId="15" fillId="0" borderId="21" xfId="25" applyNumberFormat="1" applyFont="1" applyFill="1" applyBorder="1" applyAlignment="1">
      <alignment vertical="center"/>
    </xf>
    <xf numFmtId="3" fontId="13" fillId="0" borderId="21" xfId="0" applyNumberFormat="1" applyFont="1" applyFill="1" applyBorder="1" applyAlignment="1">
      <alignment vertical="center"/>
    </xf>
    <xf numFmtId="0" fontId="13" fillId="20" borderId="22" xfId="0" applyNumberFormat="1" applyFont="1" applyFill="1" applyBorder="1"/>
    <xf numFmtId="0" fontId="13" fillId="21" borderId="22" xfId="0" applyNumberFormat="1" applyFont="1" applyFill="1" applyBorder="1" applyAlignment="1">
      <alignment horizontal="center"/>
    </xf>
    <xf numFmtId="3" fontId="13" fillId="21" borderId="22" xfId="0" applyNumberFormat="1" applyFont="1" applyFill="1" applyBorder="1" applyAlignment="1">
      <alignment wrapText="1"/>
    </xf>
    <xf numFmtId="0" fontId="13" fillId="0" borderId="41" xfId="0" applyNumberFormat="1" applyFont="1" applyBorder="1" applyAlignment="1">
      <alignment horizontal="center" vertical="center"/>
    </xf>
    <xf numFmtId="0" fontId="13" fillId="0" borderId="41" xfId="0" applyNumberFormat="1" applyFont="1" applyBorder="1" applyAlignment="1">
      <alignment vertical="center"/>
    </xf>
    <xf numFmtId="3" fontId="13" fillId="0" borderId="42" xfId="0" applyNumberFormat="1" applyFont="1" applyBorder="1" applyAlignment="1">
      <alignment vertical="center"/>
    </xf>
    <xf numFmtId="3" fontId="13" fillId="0" borderId="41" xfId="0" applyNumberFormat="1" applyFont="1" applyFill="1" applyBorder="1" applyAlignment="1">
      <alignment vertical="center"/>
    </xf>
    <xf numFmtId="3" fontId="13" fillId="18" borderId="42" xfId="0" applyNumberFormat="1" applyFont="1" applyFill="1" applyBorder="1" applyAlignment="1">
      <alignment vertical="center"/>
    </xf>
    <xf numFmtId="0" fontId="13" fillId="19" borderId="22" xfId="0" applyNumberFormat="1" applyFont="1" applyFill="1" applyBorder="1" applyAlignment="1">
      <alignment horizontal="center"/>
    </xf>
    <xf numFmtId="0" fontId="13" fillId="19" borderId="22" xfId="0" applyNumberFormat="1" applyFont="1" applyFill="1" applyBorder="1"/>
    <xf numFmtId="3" fontId="13" fillId="19" borderId="22" xfId="0" applyNumberFormat="1" applyFont="1" applyFill="1" applyBorder="1" applyAlignment="1">
      <alignment wrapText="1"/>
    </xf>
    <xf numFmtId="0" fontId="12" fillId="19" borderId="2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wrapText="1"/>
    </xf>
    <xf numFmtId="0" fontId="18" fillId="0" borderId="0" xfId="0" applyFont="1" applyAlignment="1">
      <alignment horizontal="center" wrapText="1"/>
    </xf>
    <xf numFmtId="3" fontId="17" fillId="0" borderId="43" xfId="0" quotePrefix="1" applyNumberFormat="1" applyFont="1" applyBorder="1" applyAlignment="1">
      <alignment horizontal="left"/>
    </xf>
    <xf numFmtId="3" fontId="18" fillId="0" borderId="44" xfId="0" applyNumberFormat="1" applyFont="1" applyBorder="1"/>
    <xf numFmtId="3" fontId="17" fillId="0" borderId="44" xfId="0" applyNumberFormat="1" applyFont="1" applyBorder="1"/>
    <xf numFmtId="3" fontId="18" fillId="0" borderId="44" xfId="0" applyNumberFormat="1" applyFont="1" applyBorder="1" applyAlignment="1">
      <alignment wrapText="1"/>
    </xf>
    <xf numFmtId="3" fontId="18" fillId="0" borderId="0" xfId="0" applyNumberFormat="1" applyFont="1" applyBorder="1" applyAlignment="1">
      <alignment wrapText="1"/>
    </xf>
    <xf numFmtId="3" fontId="18" fillId="0" borderId="0" xfId="0" applyNumberFormat="1" applyFont="1"/>
    <xf numFmtId="0" fontId="13" fillId="0" borderId="41" xfId="0" applyNumberFormat="1" applyFont="1" applyBorder="1" applyAlignment="1">
      <alignment horizontal="left" vertical="center"/>
    </xf>
    <xf numFmtId="3" fontId="13" fillId="0" borderId="42" xfId="0" applyNumberFormat="1" applyFont="1" applyFill="1" applyBorder="1" applyAlignment="1">
      <alignment vertical="center"/>
    </xf>
    <xf numFmtId="0" fontId="12" fillId="19" borderId="22" xfId="0" applyNumberFormat="1" applyFont="1" applyFill="1" applyBorder="1" applyAlignment="1">
      <alignment horizontal="left" vertical="center"/>
    </xf>
    <xf numFmtId="0" fontId="13" fillId="21" borderId="22" xfId="0" applyNumberFormat="1" applyFont="1" applyFill="1" applyBorder="1"/>
    <xf numFmtId="0" fontId="13" fillId="22" borderId="22" xfId="0" applyNumberFormat="1" applyFont="1" applyFill="1" applyBorder="1" applyAlignment="1">
      <alignment horizontal="center"/>
    </xf>
    <xf numFmtId="0" fontId="13" fillId="23" borderId="22" xfId="0" applyNumberFormat="1" applyFont="1" applyFill="1" applyBorder="1" applyAlignment="1">
      <alignment horizontal="center"/>
    </xf>
    <xf numFmtId="0" fontId="13" fillId="23" borderId="22" xfId="0" applyNumberFormat="1" applyFont="1" applyFill="1" applyBorder="1"/>
    <xf numFmtId="3" fontId="13" fillId="23" borderId="22" xfId="0" applyNumberFormat="1" applyFont="1" applyFill="1" applyBorder="1" applyAlignment="1">
      <alignment wrapText="1"/>
    </xf>
    <xf numFmtId="3" fontId="12" fillId="0" borderId="0" xfId="0" applyNumberFormat="1" applyFont="1" applyFill="1"/>
    <xf numFmtId="3" fontId="12" fillId="20" borderId="24" xfId="0" applyNumberFormat="1" applyFont="1" applyFill="1" applyBorder="1" applyAlignment="1">
      <alignment vertical="center"/>
    </xf>
    <xf numFmtId="3" fontId="12" fillId="22" borderId="24" xfId="0" applyNumberFormat="1" applyFont="1" applyFill="1" applyBorder="1" applyAlignment="1">
      <alignment vertical="center"/>
    </xf>
    <xf numFmtId="3" fontId="12" fillId="21" borderId="24" xfId="0" applyNumberFormat="1" applyFont="1" applyFill="1" applyBorder="1" applyAlignment="1">
      <alignment vertical="center"/>
    </xf>
    <xf numFmtId="3" fontId="12" fillId="0" borderId="24" xfId="0" applyNumberFormat="1" applyFont="1" applyFill="1" applyBorder="1" applyAlignment="1">
      <alignment vertical="center"/>
    </xf>
    <xf numFmtId="3" fontId="12" fillId="23" borderId="24" xfId="0" applyNumberFormat="1" applyFont="1" applyFill="1" applyBorder="1" applyAlignment="1">
      <alignment vertical="center"/>
    </xf>
    <xf numFmtId="0" fontId="22" fillId="0" borderId="0" xfId="37" applyNumberFormat="1" applyFont="1" applyFill="1" applyBorder="1" applyAlignment="1" applyProtection="1"/>
    <xf numFmtId="0" fontId="23" fillId="0" borderId="0" xfId="37" applyNumberFormat="1" applyFont="1" applyFill="1" applyBorder="1" applyAlignment="1" applyProtection="1">
      <alignment wrapText="1"/>
    </xf>
    <xf numFmtId="0" fontId="23" fillId="0" borderId="0" xfId="37" applyNumberFormat="1" applyFont="1" applyFill="1" applyBorder="1" applyAlignment="1" applyProtection="1"/>
    <xf numFmtId="0" fontId="22" fillId="0" borderId="0" xfId="37" applyNumberFormat="1" applyFont="1" applyFill="1" applyBorder="1" applyAlignment="1" applyProtection="1">
      <alignment horizontal="center"/>
    </xf>
    <xf numFmtId="0" fontId="22" fillId="0" borderId="0" xfId="37" applyNumberFormat="1" applyFont="1" applyFill="1" applyBorder="1" applyAlignment="1" applyProtection="1">
      <alignment vertical="center" wrapText="1"/>
    </xf>
    <xf numFmtId="0" fontId="22" fillId="0" borderId="0" xfId="37" applyNumberFormat="1" applyFont="1" applyFill="1" applyBorder="1" applyAlignment="1" applyProtection="1">
      <alignment vertical="center"/>
    </xf>
    <xf numFmtId="0" fontId="41" fillId="0" borderId="0" xfId="37" applyFont="1" applyBorder="1" applyAlignment="1">
      <alignment horizontal="center" vertical="center"/>
    </xf>
    <xf numFmtId="0" fontId="41" fillId="0" borderId="0" xfId="37" applyFont="1" applyBorder="1" applyAlignment="1">
      <alignment vertical="center"/>
    </xf>
    <xf numFmtId="0" fontId="25" fillId="0" borderId="0" xfId="37" applyNumberFormat="1" applyFont="1" applyFill="1" applyBorder="1" applyAlignment="1" applyProtection="1">
      <alignment vertical="center"/>
    </xf>
    <xf numFmtId="0" fontId="42" fillId="0" borderId="0" xfId="37" applyFont="1" applyBorder="1" applyAlignment="1">
      <alignment vertical="center"/>
    </xf>
    <xf numFmtId="0" fontId="43" fillId="0" borderId="0" xfId="37" applyFont="1" applyBorder="1" applyAlignment="1">
      <alignment horizontal="center" vertical="center"/>
    </xf>
    <xf numFmtId="0" fontId="43" fillId="0" borderId="0" xfId="37" quotePrefix="1" applyFont="1" applyBorder="1" applyAlignment="1">
      <alignment horizontal="left" vertical="center"/>
    </xf>
    <xf numFmtId="0" fontId="41" fillId="0" borderId="0" xfId="37" quotePrefix="1" applyFont="1" applyBorder="1" applyAlignment="1">
      <alignment horizontal="center" vertical="center"/>
    </xf>
    <xf numFmtId="0" fontId="43" fillId="0" borderId="0" xfId="37" quotePrefix="1" applyFont="1" applyBorder="1" applyAlignment="1">
      <alignment horizontal="center" vertical="center"/>
    </xf>
    <xf numFmtId="0" fontId="43" fillId="0" borderId="0" xfId="37" applyFont="1" applyBorder="1" applyAlignment="1">
      <alignment vertical="center"/>
    </xf>
    <xf numFmtId="0" fontId="42" fillId="0" borderId="0" xfId="37" quotePrefix="1" applyFont="1" applyBorder="1" applyAlignment="1">
      <alignment horizontal="left" vertical="center" wrapText="1"/>
    </xf>
    <xf numFmtId="0" fontId="43" fillId="0" borderId="0" xfId="37" quotePrefix="1" applyFont="1" applyBorder="1" applyAlignment="1">
      <alignment horizontal="left" vertical="center" wrapText="1"/>
    </xf>
    <xf numFmtId="0" fontId="42" fillId="0" borderId="0" xfId="37" quotePrefix="1" applyFont="1" applyBorder="1" applyAlignment="1">
      <alignment horizontal="left" vertical="center"/>
    </xf>
    <xf numFmtId="0" fontId="42" fillId="0" borderId="0" xfId="37" applyFont="1" applyBorder="1" applyAlignment="1">
      <alignment horizontal="left" vertical="center"/>
    </xf>
    <xf numFmtId="0" fontId="42" fillId="0" borderId="0" xfId="37" applyFont="1" applyBorder="1" applyAlignment="1">
      <alignment horizontal="center" vertical="center"/>
    </xf>
    <xf numFmtId="0" fontId="44" fillId="0" borderId="0" xfId="37" quotePrefix="1" applyNumberFormat="1" applyFont="1" applyFill="1" applyBorder="1" applyAlignment="1" applyProtection="1">
      <alignment horizontal="center" vertical="center"/>
    </xf>
    <xf numFmtId="3" fontId="44" fillId="0" borderId="0" xfId="37" applyNumberFormat="1" applyFont="1" applyFill="1" applyBorder="1" applyAlignment="1" applyProtection="1"/>
    <xf numFmtId="0" fontId="42" fillId="0" borderId="20" xfId="37" quotePrefix="1" applyFont="1" applyBorder="1" applyAlignment="1">
      <alignment horizontal="left" vertical="center" wrapText="1"/>
    </xf>
    <xf numFmtId="0" fontId="42" fillId="0" borderId="20" xfId="37" quotePrefix="1" applyFont="1" applyBorder="1" applyAlignment="1">
      <alignment horizontal="center" vertical="center" wrapText="1"/>
    </xf>
    <xf numFmtId="0" fontId="25" fillId="0" borderId="20" xfId="37" quotePrefix="1" applyNumberFormat="1" applyFont="1" applyFill="1" applyBorder="1" applyAlignment="1" applyProtection="1">
      <alignment horizontal="left" vertical="center"/>
    </xf>
    <xf numFmtId="0" fontId="22" fillId="0" borderId="0" xfId="37" quotePrefix="1" applyNumberFormat="1" applyFont="1" applyFill="1" applyBorder="1" applyAlignment="1" applyProtection="1">
      <alignment horizontal="center" vertical="center"/>
    </xf>
    <xf numFmtId="3" fontId="22" fillId="0" borderId="0" xfId="37" quotePrefix="1" applyNumberFormat="1" applyFont="1" applyFill="1" applyBorder="1" applyAlignment="1" applyProtection="1">
      <alignment horizontal="left"/>
    </xf>
    <xf numFmtId="3" fontId="25" fillId="0" borderId="0" xfId="37" quotePrefix="1" applyNumberFormat="1" applyFont="1" applyFill="1" applyBorder="1" applyAlignment="1" applyProtection="1">
      <alignment horizontal="left"/>
    </xf>
    <xf numFmtId="3" fontId="22" fillId="0" borderId="0" xfId="37" applyNumberFormat="1" applyFont="1" applyFill="1" applyBorder="1" applyAlignment="1" applyProtection="1"/>
    <xf numFmtId="3" fontId="25" fillId="0" borderId="0" xfId="37" quotePrefix="1" applyNumberFormat="1" applyFont="1" applyFill="1" applyBorder="1" applyAlignment="1" applyProtection="1">
      <alignment horizontal="left" wrapText="1"/>
    </xf>
    <xf numFmtId="3" fontId="25" fillId="0" borderId="0" xfId="37" applyNumberFormat="1" applyFont="1" applyFill="1" applyBorder="1" applyAlignment="1" applyProtection="1"/>
    <xf numFmtId="0" fontId="24" fillId="0" borderId="0" xfId="37" quotePrefix="1" applyFont="1" applyBorder="1" applyAlignment="1">
      <alignment horizontal="left" vertical="center"/>
    </xf>
    <xf numFmtId="3" fontId="22" fillId="0" borderId="0" xfId="37" applyNumberFormat="1" applyFont="1" applyFill="1" applyBorder="1" applyAlignment="1" applyProtection="1">
      <alignment horizontal="left"/>
    </xf>
    <xf numFmtId="0" fontId="24" fillId="0" borderId="0" xfId="37" applyNumberFormat="1" applyFont="1" applyFill="1" applyBorder="1" applyAlignment="1" applyProtection="1">
      <alignment vertical="center"/>
    </xf>
    <xf numFmtId="0" fontId="25" fillId="0" borderId="0" xfId="37" applyNumberFormat="1" applyFont="1" applyFill="1" applyBorder="1" applyAlignment="1" applyProtection="1">
      <alignment horizontal="center" vertical="center"/>
    </xf>
    <xf numFmtId="0" fontId="25" fillId="0" borderId="0" xfId="37" applyNumberFormat="1" applyFont="1" applyFill="1" applyBorder="1" applyAlignment="1" applyProtection="1"/>
    <xf numFmtId="0" fontId="22" fillId="0" borderId="0" xfId="37" applyNumberFormat="1" applyFont="1" applyFill="1" applyBorder="1" applyAlignment="1" applyProtection="1">
      <alignment horizontal="center" vertical="center"/>
    </xf>
    <xf numFmtId="0" fontId="25" fillId="0" borderId="0" xfId="37" quotePrefix="1" applyNumberFormat="1" applyFont="1" applyFill="1" applyBorder="1" applyAlignment="1" applyProtection="1">
      <alignment horizontal="left"/>
    </xf>
    <xf numFmtId="0" fontId="25" fillId="0" borderId="0" xfId="37" quotePrefix="1" applyNumberFormat="1" applyFont="1" applyFill="1" applyBorder="1" applyAlignment="1" applyProtection="1">
      <alignment horizontal="left" vertical="center"/>
    </xf>
    <xf numFmtId="3" fontId="12" fillId="23" borderId="10" xfId="0" applyNumberFormat="1" applyFont="1" applyFill="1" applyBorder="1" applyAlignment="1">
      <alignment horizontal="center" vertical="center" wrapText="1"/>
    </xf>
    <xf numFmtId="0" fontId="13" fillId="0" borderId="49" xfId="0" applyNumberFormat="1" applyFont="1" applyBorder="1" applyAlignment="1">
      <alignment horizontal="center"/>
    </xf>
    <xf numFmtId="3" fontId="13" fillId="0" borderId="50" xfId="0" applyNumberFormat="1" applyFont="1" applyBorder="1"/>
    <xf numFmtId="3" fontId="13" fillId="0" borderId="50" xfId="0" applyNumberFormat="1" applyFont="1" applyBorder="1" applyAlignment="1">
      <alignment wrapText="1"/>
    </xf>
    <xf numFmtId="3" fontId="13" fillId="0" borderId="51" xfId="0" applyNumberFormat="1" applyFont="1" applyBorder="1"/>
    <xf numFmtId="3" fontId="13" fillId="23" borderId="22" xfId="0" applyNumberFormat="1" applyFont="1" applyFill="1" applyBorder="1"/>
    <xf numFmtId="3" fontId="13" fillId="22" borderId="22" xfId="0" applyNumberFormat="1" applyFont="1" applyFill="1" applyBorder="1" applyAlignment="1">
      <alignment vertical="center" wrapText="1"/>
    </xf>
    <xf numFmtId="0" fontId="13" fillId="22" borderId="22" xfId="0" applyNumberFormat="1" applyFont="1" applyFill="1" applyBorder="1" applyAlignment="1">
      <alignment vertical="center"/>
    </xf>
    <xf numFmtId="3" fontId="45" fillId="0" borderId="0" xfId="0" quotePrefix="1" applyNumberFormat="1" applyFont="1" applyFill="1" applyBorder="1" applyAlignment="1">
      <alignment horizontal="left"/>
    </xf>
    <xf numFmtId="3" fontId="17" fillId="0" borderId="0" xfId="0" applyNumberFormat="1" applyFont="1" applyAlignment="1">
      <alignment horizontal="right"/>
    </xf>
    <xf numFmtId="0" fontId="13" fillId="21" borderId="24" xfId="0" applyNumberFormat="1" applyFont="1" applyFill="1" applyBorder="1" applyAlignment="1">
      <alignment horizontal="center"/>
    </xf>
    <xf numFmtId="0" fontId="17" fillId="21" borderId="24" xfId="0" applyNumberFormat="1" applyFont="1" applyFill="1" applyBorder="1"/>
    <xf numFmtId="3" fontId="17" fillId="21" borderId="24" xfId="0" applyNumberFormat="1" applyFont="1" applyFill="1" applyBorder="1"/>
    <xf numFmtId="0" fontId="47" fillId="0" borderId="50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/>
    <xf numFmtId="0" fontId="2" fillId="0" borderId="10" xfId="0" applyFont="1" applyBorder="1" applyAlignment="1">
      <alignment wrapText="1"/>
    </xf>
    <xf numFmtId="0" fontId="1" fillId="0" borderId="0" xfId="0" applyFont="1"/>
    <xf numFmtId="0" fontId="51" fillId="0" borderId="0" xfId="0" applyFont="1"/>
    <xf numFmtId="0" fontId="51" fillId="0" borderId="22" xfId="0" applyFont="1" applyBorder="1"/>
    <xf numFmtId="0" fontId="52" fillId="0" borderId="22" xfId="0" applyFont="1" applyBorder="1" applyAlignment="1">
      <alignment horizontal="center" vertical="center"/>
    </xf>
    <xf numFmtId="0" fontId="51" fillId="0" borderId="22" xfId="0" applyFont="1" applyBorder="1" applyAlignment="1">
      <alignment vertical="center" wrapText="1"/>
    </xf>
    <xf numFmtId="3" fontId="51" fillId="0" borderId="22" xfId="0" applyNumberFormat="1" applyFont="1" applyBorder="1"/>
    <xf numFmtId="0" fontId="51" fillId="0" borderId="0" xfId="0" applyFont="1" applyAlignment="1">
      <alignment wrapText="1"/>
    </xf>
    <xf numFmtId="3" fontId="51" fillId="0" borderId="0" xfId="0" applyNumberFormat="1" applyFont="1"/>
    <xf numFmtId="0" fontId="51" fillId="0" borderId="22" xfId="0" applyFont="1" applyBorder="1" applyAlignment="1">
      <alignment wrapText="1"/>
    </xf>
    <xf numFmtId="0" fontId="52" fillId="0" borderId="22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4" fontId="51" fillId="0" borderId="0" xfId="0" applyNumberFormat="1" applyFont="1"/>
    <xf numFmtId="0" fontId="2" fillId="0" borderId="54" xfId="0" applyFont="1" applyBorder="1" applyAlignment="1">
      <alignment wrapText="1"/>
    </xf>
    <xf numFmtId="0" fontId="3" fillId="0" borderId="18" xfId="0" applyFont="1" applyBorder="1"/>
    <xf numFmtId="0" fontId="0" fillId="0" borderId="18" xfId="0" applyBorder="1"/>
    <xf numFmtId="0" fontId="0" fillId="0" borderId="32" xfId="0" applyBorder="1"/>
    <xf numFmtId="0" fontId="0" fillId="0" borderId="22" xfId="0" applyBorder="1"/>
    <xf numFmtId="0" fontId="0" fillId="0" borderId="33" xfId="0" applyBorder="1"/>
    <xf numFmtId="0" fontId="0" fillId="0" borderId="25" xfId="0" applyBorder="1"/>
    <xf numFmtId="0" fontId="0" fillId="0" borderId="34" xfId="0" applyBorder="1"/>
    <xf numFmtId="0" fontId="0" fillId="0" borderId="26" xfId="0" applyBorder="1"/>
    <xf numFmtId="0" fontId="0" fillId="0" borderId="35" xfId="0" applyBorder="1"/>
    <xf numFmtId="0" fontId="0" fillId="0" borderId="31" xfId="0" applyBorder="1"/>
    <xf numFmtId="0" fontId="0" fillId="0" borderId="36" xfId="0" applyBorder="1"/>
    <xf numFmtId="0" fontId="48" fillId="1" borderId="12" xfId="0" applyFont="1" applyFill="1" applyBorder="1" applyAlignment="1">
      <alignment horizontal="right" vertical="center" wrapText="1"/>
    </xf>
    <xf numFmtId="0" fontId="48" fillId="1" borderId="13" xfId="0" applyFont="1" applyFill="1" applyBorder="1" applyAlignment="1">
      <alignment horizontal="left" wrapText="1"/>
    </xf>
    <xf numFmtId="0" fontId="48" fillId="1" borderId="11" xfId="0" applyFont="1" applyFill="1" applyBorder="1" applyAlignment="1">
      <alignment horizontal="center"/>
    </xf>
    <xf numFmtId="0" fontId="49" fillId="0" borderId="10" xfId="0" applyFont="1" applyBorder="1"/>
    <xf numFmtId="0" fontId="55" fillId="0" borderId="18" xfId="0" applyFont="1" applyBorder="1"/>
    <xf numFmtId="165" fontId="55" fillId="0" borderId="27" xfId="43" applyNumberFormat="1" applyFont="1" applyBorder="1" applyAlignment="1">
      <alignment horizontal="center" vertical="center" wrapText="1"/>
    </xf>
    <xf numFmtId="165" fontId="55" fillId="0" borderId="27" xfId="43" applyNumberFormat="1" applyFont="1" applyBorder="1" applyAlignment="1">
      <alignment horizontal="center" wrapText="1"/>
    </xf>
    <xf numFmtId="165" fontId="55" fillId="0" borderId="28" xfId="43" applyNumberFormat="1" applyFont="1" applyBorder="1" applyAlignment="1">
      <alignment horizontal="center" vertical="center" wrapText="1"/>
    </xf>
    <xf numFmtId="165" fontId="55" fillId="0" borderId="29" xfId="43" applyNumberFormat="1" applyFont="1" applyBorder="1" applyAlignment="1">
      <alignment horizontal="center" vertical="center" wrapText="1"/>
    </xf>
    <xf numFmtId="165" fontId="55" fillId="0" borderId="22" xfId="43" applyNumberFormat="1" applyFont="1" applyBorder="1"/>
    <xf numFmtId="165" fontId="55" fillId="0" borderId="25" xfId="43" applyNumberFormat="1" applyFont="1" applyBorder="1"/>
    <xf numFmtId="165" fontId="55" fillId="0" borderId="26" xfId="43" applyNumberFormat="1" applyFont="1" applyBorder="1"/>
    <xf numFmtId="0" fontId="1" fillId="0" borderId="15" xfId="0" applyFont="1" applyBorder="1"/>
    <xf numFmtId="0" fontId="12" fillId="0" borderId="41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vertical="center"/>
    </xf>
    <xf numFmtId="3" fontId="12" fillId="0" borderId="42" xfId="0" applyNumberFormat="1" applyFont="1" applyBorder="1" applyAlignment="1">
      <alignment vertical="center"/>
    </xf>
    <xf numFmtId="3" fontId="12" fillId="25" borderId="42" xfId="0" applyNumberFormat="1" applyFont="1" applyFill="1" applyBorder="1" applyAlignment="1">
      <alignment vertical="center"/>
    </xf>
    <xf numFmtId="3" fontId="12" fillId="26" borderId="10" xfId="0" applyNumberFormat="1" applyFont="1" applyFill="1" applyBorder="1" applyAlignment="1">
      <alignment horizontal="center" vertical="center" wrapText="1"/>
    </xf>
    <xf numFmtId="3" fontId="45" fillId="0" borderId="0" xfId="0" applyNumberFormat="1" applyFont="1"/>
    <xf numFmtId="3" fontId="12" fillId="27" borderId="21" xfId="0" applyNumberFormat="1" applyFont="1" applyFill="1" applyBorder="1" applyAlignment="1">
      <alignment vertical="center"/>
    </xf>
    <xf numFmtId="3" fontId="12" fillId="0" borderId="21" xfId="0" applyNumberFormat="1" applyFont="1" applyFill="1" applyBorder="1" applyAlignment="1">
      <alignment vertical="center"/>
    </xf>
    <xf numFmtId="3" fontId="14" fillId="0" borderId="55" xfId="0" applyNumberFormat="1" applyFont="1" applyBorder="1" applyAlignment="1">
      <alignment horizontal="left"/>
    </xf>
    <xf numFmtId="0" fontId="13" fillId="0" borderId="55" xfId="0" applyNumberFormat="1" applyFont="1" applyBorder="1"/>
    <xf numFmtId="3" fontId="13" fillId="0" borderId="56" xfId="0" applyNumberFormat="1" applyFont="1" applyBorder="1"/>
    <xf numFmtId="3" fontId="12" fillId="0" borderId="57" xfId="0" applyNumberFormat="1" applyFont="1" applyBorder="1" applyAlignment="1">
      <alignment horizontal="center" vertical="center" wrapText="1"/>
    </xf>
    <xf numFmtId="3" fontId="14" fillId="0" borderId="58" xfId="0" applyNumberFormat="1" applyFont="1" applyBorder="1" applyAlignment="1">
      <alignment horizontal="left"/>
    </xf>
    <xf numFmtId="3" fontId="12" fillId="0" borderId="58" xfId="0" applyNumberFormat="1" applyFont="1" applyBorder="1" applyAlignment="1">
      <alignment horizontal="center" vertical="center"/>
    </xf>
    <xf numFmtId="3" fontId="12" fillId="0" borderId="58" xfId="0" applyNumberFormat="1" applyFont="1" applyBorder="1" applyAlignment="1">
      <alignment horizontal="center" vertical="center" wrapText="1"/>
    </xf>
    <xf numFmtId="3" fontId="12" fillId="0" borderId="59" xfId="0" applyNumberFormat="1" applyFont="1" applyBorder="1" applyAlignment="1">
      <alignment horizontal="center" vertical="center" wrapText="1"/>
    </xf>
    <xf numFmtId="3" fontId="12" fillId="0" borderId="60" xfId="0" applyNumberFormat="1" applyFont="1" applyBorder="1" applyAlignment="1">
      <alignment horizontal="center" vertical="center" wrapText="1"/>
    </xf>
    <xf numFmtId="164" fontId="12" fillId="0" borderId="62" xfId="43" applyFont="1" applyBorder="1" applyAlignment="1">
      <alignment wrapText="1"/>
    </xf>
    <xf numFmtId="3" fontId="12" fillId="0" borderId="62" xfId="0" applyNumberFormat="1" applyFont="1" applyBorder="1"/>
    <xf numFmtId="164" fontId="13" fillId="0" borderId="62" xfId="43" applyFont="1" applyBorder="1"/>
    <xf numFmtId="3" fontId="12" fillId="0" borderId="55" xfId="0" applyNumberFormat="1" applyFont="1" applyBorder="1" applyAlignment="1">
      <alignment horizontal="left"/>
    </xf>
    <xf numFmtId="3" fontId="12" fillId="0" borderId="55" xfId="0" applyNumberFormat="1" applyFont="1" applyBorder="1"/>
    <xf numFmtId="164" fontId="12" fillId="0" borderId="55" xfId="43" applyFont="1" applyBorder="1"/>
    <xf numFmtId="165" fontId="13" fillId="0" borderId="61" xfId="43" applyNumberFormat="1" applyFont="1" applyBorder="1"/>
    <xf numFmtId="165" fontId="13" fillId="0" borderId="62" xfId="43" applyNumberFormat="1" applyFont="1" applyBorder="1"/>
    <xf numFmtId="165" fontId="12" fillId="0" borderId="55" xfId="43" applyNumberFormat="1" applyFont="1" applyBorder="1"/>
    <xf numFmtId="0" fontId="2" fillId="0" borderId="14" xfId="0" applyFont="1" applyBorder="1" applyAlignment="1">
      <alignment wrapText="1"/>
    </xf>
    <xf numFmtId="3" fontId="12" fillId="0" borderId="0" xfId="0" applyNumberFormat="1" applyFont="1"/>
    <xf numFmtId="3" fontId="12" fillId="28" borderId="22" xfId="0" applyNumberFormat="1" applyFont="1" applyFill="1" applyBorder="1" applyAlignment="1">
      <alignment vertical="center"/>
    </xf>
    <xf numFmtId="3" fontId="57" fillId="29" borderId="22" xfId="0" applyNumberFormat="1" applyFont="1" applyFill="1" applyBorder="1" applyAlignment="1">
      <alignment wrapText="1"/>
    </xf>
    <xf numFmtId="3" fontId="47" fillId="0" borderId="50" xfId="0" applyNumberFormat="1" applyFont="1" applyFill="1" applyBorder="1" applyAlignment="1">
      <alignment wrapText="1"/>
    </xf>
    <xf numFmtId="3" fontId="12" fillId="0" borderId="19" xfId="0" applyNumberFormat="1" applyFont="1" applyBorder="1" applyAlignment="1">
      <alignment vertical="center"/>
    </xf>
    <xf numFmtId="0" fontId="13" fillId="0" borderId="63" xfId="0" applyNumberFormat="1" applyFont="1" applyFill="1" applyBorder="1" applyAlignment="1">
      <alignment horizontal="center" vertical="center"/>
    </xf>
    <xf numFmtId="0" fontId="12" fillId="0" borderId="63" xfId="0" quotePrefix="1" applyNumberFormat="1" applyFont="1" applyFill="1" applyBorder="1" applyAlignment="1">
      <alignment horizontal="left" vertical="center"/>
    </xf>
    <xf numFmtId="3" fontId="12" fillId="0" borderId="63" xfId="0" applyNumberFormat="1" applyFont="1" applyFill="1" applyBorder="1" applyAlignment="1">
      <alignment vertical="center"/>
    </xf>
    <xf numFmtId="3" fontId="12" fillId="19" borderId="22" xfId="0" applyNumberFormat="1" applyFont="1" applyFill="1" applyBorder="1" applyAlignment="1">
      <alignment wrapText="1"/>
    </xf>
    <xf numFmtId="0" fontId="12" fillId="20" borderId="22" xfId="0" applyNumberFormat="1" applyFont="1" applyFill="1" applyBorder="1" applyAlignment="1">
      <alignment horizontal="center"/>
    </xf>
    <xf numFmtId="0" fontId="12" fillId="20" borderId="22" xfId="0" applyNumberFormat="1" applyFont="1" applyFill="1" applyBorder="1" applyAlignment="1">
      <alignment wrapText="1"/>
    </xf>
    <xf numFmtId="3" fontId="12" fillId="20" borderId="22" xfId="0" applyNumberFormat="1" applyFont="1" applyFill="1" applyBorder="1"/>
    <xf numFmtId="165" fontId="1" fillId="0" borderId="22" xfId="43" applyNumberFormat="1" applyFont="1" applyBorder="1"/>
    <xf numFmtId="3" fontId="12" fillId="20" borderId="22" xfId="0" applyNumberFormat="1" applyFont="1" applyFill="1" applyBorder="1" applyAlignment="1">
      <alignment wrapText="1"/>
    </xf>
    <xf numFmtId="0" fontId="12" fillId="0" borderId="19" xfId="0" applyNumberFormat="1" applyFont="1" applyFill="1" applyBorder="1" applyAlignment="1">
      <alignment horizontal="center" vertical="center"/>
    </xf>
    <xf numFmtId="0" fontId="12" fillId="0" borderId="19" xfId="0" applyNumberFormat="1" applyFont="1" applyFill="1" applyBorder="1" applyAlignment="1">
      <alignment horizontal="left" vertical="center"/>
    </xf>
    <xf numFmtId="3" fontId="12" fillId="28" borderId="24" xfId="0" applyNumberFormat="1" applyFont="1" applyFill="1" applyBorder="1" applyAlignment="1">
      <alignment vertical="center"/>
    </xf>
    <xf numFmtId="3" fontId="12" fillId="28" borderId="21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vertical="center"/>
    </xf>
    <xf numFmtId="0" fontId="55" fillId="0" borderId="17" xfId="0" applyFont="1" applyBorder="1"/>
    <xf numFmtId="1" fontId="1" fillId="0" borderId="18" xfId="0" applyNumberFormat="1" applyFont="1" applyBorder="1" applyAlignment="1">
      <alignment wrapText="1"/>
    </xf>
    <xf numFmtId="165" fontId="55" fillId="0" borderId="27" xfId="43" applyNumberFormat="1" applyFont="1" applyBorder="1"/>
    <xf numFmtId="165" fontId="55" fillId="0" borderId="22" xfId="43" applyNumberFormat="1" applyFont="1" applyBorder="1" applyAlignment="1">
      <alignment horizontal="center" vertical="center" wrapText="1"/>
    </xf>
    <xf numFmtId="165" fontId="55" fillId="0" borderId="22" xfId="43" applyNumberFormat="1" applyFont="1" applyBorder="1" applyAlignment="1">
      <alignment horizontal="center" wrapText="1"/>
    </xf>
    <xf numFmtId="165" fontId="55" fillId="0" borderId="28" xfId="43" applyNumberFormat="1" applyFont="1" applyBorder="1"/>
    <xf numFmtId="165" fontId="55" fillId="0" borderId="25" xfId="43" applyNumberFormat="1" applyFont="1" applyBorder="1" applyAlignment="1">
      <alignment horizontal="center" vertical="center" wrapText="1"/>
    </xf>
    <xf numFmtId="165" fontId="55" fillId="0" borderId="29" xfId="43" applyNumberFormat="1" applyFont="1" applyBorder="1"/>
    <xf numFmtId="165" fontId="55" fillId="0" borderId="26" xfId="43" applyNumberFormat="1" applyFont="1" applyBorder="1" applyAlignment="1">
      <alignment horizontal="center" vertical="center" wrapText="1"/>
    </xf>
    <xf numFmtId="0" fontId="55" fillId="30" borderId="18" xfId="0" applyFont="1" applyFill="1" applyBorder="1"/>
    <xf numFmtId="165" fontId="55" fillId="30" borderId="22" xfId="43" applyNumberFormat="1" applyFont="1" applyFill="1" applyBorder="1"/>
    <xf numFmtId="165" fontId="55" fillId="30" borderId="25" xfId="43" applyNumberFormat="1" applyFont="1" applyFill="1" applyBorder="1"/>
    <xf numFmtId="165" fontId="55" fillId="30" borderId="26" xfId="43" applyNumberFormat="1" applyFont="1" applyFill="1" applyBorder="1"/>
    <xf numFmtId="0" fontId="11" fillId="0" borderId="0" xfId="0" applyFont="1" applyAlignment="1">
      <alignment horizontal="center" wrapText="1"/>
    </xf>
    <xf numFmtId="0" fontId="58" fillId="0" borderId="0" xfId="0" applyFont="1"/>
    <xf numFmtId="3" fontId="12" fillId="20" borderId="24" xfId="0" applyNumberFormat="1" applyFont="1" applyFill="1" applyBorder="1" applyAlignment="1"/>
    <xf numFmtId="3" fontId="13" fillId="0" borderId="21" xfId="25" applyNumberFormat="1" applyFont="1" applyFill="1" applyBorder="1" applyAlignment="1">
      <alignment vertical="center"/>
    </xf>
    <xf numFmtId="0" fontId="47" fillId="0" borderId="0" xfId="0" applyNumberFormat="1" applyFont="1"/>
    <xf numFmtId="3" fontId="47" fillId="0" borderId="21" xfId="0" applyNumberFormat="1" applyFont="1" applyBorder="1" applyAlignment="1">
      <alignment vertical="center"/>
    </xf>
    <xf numFmtId="0" fontId="52" fillId="26" borderId="0" xfId="0" applyFont="1" applyFill="1"/>
    <xf numFmtId="0" fontId="5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65" fontId="5" fillId="0" borderId="48" xfId="43" applyNumberFormat="1" applyFont="1" applyBorder="1" applyAlignment="1"/>
    <xf numFmtId="165" fontId="5" fillId="0" borderId="52" xfId="43" applyNumberFormat="1" applyFont="1" applyBorder="1" applyAlignment="1"/>
    <xf numFmtId="165" fontId="5" fillId="0" borderId="40" xfId="43" applyNumberFormat="1" applyFont="1" applyBorder="1" applyAlignment="1"/>
    <xf numFmtId="0" fontId="4" fillId="17" borderId="48" xfId="0" applyFont="1" applyFill="1" applyBorder="1" applyAlignment="1">
      <alignment horizontal="center"/>
    </xf>
    <xf numFmtId="0" fontId="5" fillId="17" borderId="52" xfId="0" applyFont="1" applyFill="1" applyBorder="1" applyAlignment="1">
      <alignment horizontal="center"/>
    </xf>
    <xf numFmtId="0" fontId="5" fillId="17" borderId="40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/>
    </xf>
    <xf numFmtId="0" fontId="6" fillId="0" borderId="4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165" fontId="0" fillId="0" borderId="48" xfId="43" applyNumberFormat="1" applyFont="1" applyBorder="1" applyAlignment="1">
      <alignment horizontal="center"/>
    </xf>
    <xf numFmtId="165" fontId="0" fillId="0" borderId="52" xfId="43" applyNumberFormat="1" applyFont="1" applyBorder="1" applyAlignment="1">
      <alignment horizontal="center"/>
    </xf>
    <xf numFmtId="165" fontId="0" fillId="0" borderId="40" xfId="43" applyNumberFormat="1" applyFont="1" applyBorder="1" applyAlignment="1">
      <alignment horizontal="center"/>
    </xf>
    <xf numFmtId="0" fontId="6" fillId="17" borderId="48" xfId="0" applyFont="1" applyFill="1" applyBorder="1" applyAlignment="1">
      <alignment horizontal="center"/>
    </xf>
    <xf numFmtId="0" fontId="7" fillId="17" borderId="52" xfId="0" applyFont="1" applyFill="1" applyBorder="1" applyAlignment="1">
      <alignment horizontal="center"/>
    </xf>
    <xf numFmtId="0" fontId="7" fillId="17" borderId="40" xfId="0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12" fillId="0" borderId="0" xfId="0" applyNumberFormat="1" applyFont="1" applyBorder="1" applyAlignment="1">
      <alignment horizontal="left"/>
    </xf>
    <xf numFmtId="0" fontId="12" fillId="0" borderId="53" xfId="0" applyNumberFormat="1" applyFont="1" applyBorder="1" applyAlignment="1">
      <alignment horizontal="left"/>
    </xf>
    <xf numFmtId="0" fontId="12" fillId="0" borderId="46" xfId="0" applyNumberFormat="1" applyFont="1" applyBorder="1" applyAlignment="1">
      <alignment horizontal="left"/>
    </xf>
    <xf numFmtId="0" fontId="17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3" fontId="12" fillId="0" borderId="61" xfId="0" applyNumberFormat="1" applyFont="1" applyBorder="1" applyAlignment="1">
      <alignment horizontal="left" vertical="center" wrapText="1"/>
    </xf>
    <xf numFmtId="3" fontId="12" fillId="0" borderId="61" xfId="0" applyNumberFormat="1" applyFont="1" applyBorder="1" applyAlignment="1">
      <alignment horizontal="left" vertical="center"/>
    </xf>
    <xf numFmtId="0" fontId="12" fillId="0" borderId="63" xfId="0" applyNumberFormat="1" applyFont="1" applyBorder="1" applyAlignment="1">
      <alignment horizontal="left"/>
    </xf>
    <xf numFmtId="0" fontId="19" fillId="0" borderId="0" xfId="0" applyNumberFormat="1" applyFont="1" applyAlignment="1">
      <alignment horizontal="center" wrapText="1"/>
    </xf>
    <xf numFmtId="0" fontId="12" fillId="0" borderId="50" xfId="0" applyNumberFormat="1" applyFont="1" applyBorder="1" applyAlignment="1">
      <alignment horizontal="left"/>
    </xf>
    <xf numFmtId="0" fontId="21" fillId="0" borderId="43" xfId="37" quotePrefix="1" applyNumberFormat="1" applyFont="1" applyFill="1" applyBorder="1" applyAlignment="1" applyProtection="1">
      <alignment horizontal="left" wrapText="1"/>
    </xf>
    <xf numFmtId="0" fontId="23" fillId="0" borderId="43" xfId="37" applyNumberFormat="1" applyFont="1" applyFill="1" applyBorder="1" applyAlignment="1" applyProtection="1">
      <alignment wrapText="1"/>
    </xf>
    <xf numFmtId="165" fontId="56" fillId="0" borderId="48" xfId="43" applyNumberFormat="1" applyFont="1" applyBorder="1" applyAlignment="1">
      <alignment horizontal="center"/>
    </xf>
    <xf numFmtId="165" fontId="56" fillId="0" borderId="52" xfId="43" applyNumberFormat="1" applyFont="1" applyBorder="1" applyAlignment="1">
      <alignment horizontal="center"/>
    </xf>
    <xf numFmtId="165" fontId="56" fillId="0" borderId="40" xfId="43" applyNumberFormat="1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 wrapText="1"/>
    </xf>
    <xf numFmtId="0" fontId="49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/>
    </xf>
    <xf numFmtId="0" fontId="49" fillId="0" borderId="27" xfId="0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 wrapText="1"/>
    </xf>
    <xf numFmtId="3" fontId="12" fillId="31" borderId="24" xfId="0" applyNumberFormat="1" applyFont="1" applyFill="1" applyBorder="1" applyAlignment="1">
      <alignment vertical="center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o" xfId="0" builtinId="0"/>
    <cellStyle name="Normalno 2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  <cellStyle name="Zarez" xfId="4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2215" name="Line 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2216" name="Line 2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19050</xdr:rowOff>
    </xdr:from>
    <xdr:to>
      <xdr:col>0</xdr:col>
      <xdr:colOff>2409825</xdr:colOff>
      <xdr:row>6</xdr:row>
      <xdr:rowOff>762000</xdr:rowOff>
    </xdr:to>
    <xdr:sp macro="" textlink="">
      <xdr:nvSpPr>
        <xdr:cNvPr id="3156" name="Line 1">
          <a:extLst>
            <a:ext uri="{FF2B5EF4-FFF2-40B4-BE49-F238E27FC236}">
              <a16:creationId xmlns:a16="http://schemas.microsoft.com/office/drawing/2014/main" id="{00000000-0008-0000-0100-0000540C0000}"/>
            </a:ext>
          </a:extLst>
        </xdr:cNvPr>
        <xdr:cNvSpPr>
          <a:spLocks noChangeShapeType="1"/>
        </xdr:cNvSpPr>
      </xdr:nvSpPr>
      <xdr:spPr bwMode="auto">
        <a:xfrm>
          <a:off x="28575" y="809625"/>
          <a:ext cx="238125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19050</xdr:rowOff>
    </xdr:from>
    <xdr:to>
      <xdr:col>0</xdr:col>
      <xdr:colOff>2409825</xdr:colOff>
      <xdr:row>6</xdr:row>
      <xdr:rowOff>762000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28575" y="809625"/>
          <a:ext cx="238125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zoomScale="75" zoomScaleNormal="75" workbookViewId="0">
      <selection activeCell="A4" sqref="A4:I4"/>
    </sheetView>
  </sheetViews>
  <sheetFormatPr defaultRowHeight="12.75" x14ac:dyDescent="0.2"/>
  <cols>
    <col min="1" max="1" width="36.42578125" customWidth="1"/>
    <col min="2" max="2" width="19.42578125" customWidth="1"/>
    <col min="3" max="3" width="19.85546875" customWidth="1"/>
    <col min="4" max="7" width="20.7109375" customWidth="1"/>
    <col min="8" max="8" width="26.140625" customWidth="1"/>
    <col min="9" max="9" width="20.7109375" customWidth="1"/>
  </cols>
  <sheetData>
    <row r="1" spans="1:9" ht="12" customHeight="1" x14ac:dyDescent="0.2">
      <c r="H1" s="19" t="s">
        <v>12</v>
      </c>
    </row>
    <row r="3" spans="1:9" s="3" customFormat="1" ht="20.25" x14ac:dyDescent="0.3">
      <c r="A3" s="315" t="s">
        <v>90</v>
      </c>
      <c r="B3" s="315"/>
      <c r="C3" s="315"/>
      <c r="D3" s="315"/>
      <c r="E3" s="315"/>
      <c r="F3" s="315"/>
      <c r="G3" s="315"/>
      <c r="H3" s="315"/>
      <c r="I3" s="315"/>
    </row>
    <row r="4" spans="1:9" s="3" customFormat="1" ht="15.75" customHeight="1" x14ac:dyDescent="0.25">
      <c r="A4" s="316"/>
      <c r="B4" s="317"/>
      <c r="C4" s="317"/>
      <c r="D4" s="317"/>
      <c r="E4" s="317"/>
      <c r="F4" s="317"/>
      <c r="G4" s="317"/>
      <c r="H4" s="317"/>
      <c r="I4" s="317"/>
    </row>
    <row r="5" spans="1:9" s="3" customFormat="1" ht="15" hidden="1" x14ac:dyDescent="0.2"/>
    <row r="6" spans="1:9" s="3" customFormat="1" ht="15.75" thickBot="1" x14ac:dyDescent="0.25">
      <c r="I6" s="12" t="s">
        <v>1</v>
      </c>
    </row>
    <row r="7" spans="1:9" s="3" customFormat="1" ht="16.5" thickBot="1" x14ac:dyDescent="0.3">
      <c r="A7" s="13" t="s">
        <v>3</v>
      </c>
      <c r="B7" s="323" t="s">
        <v>22</v>
      </c>
      <c r="C7" s="324"/>
      <c r="D7" s="324"/>
      <c r="E7" s="324"/>
      <c r="F7" s="324"/>
      <c r="G7" s="324"/>
      <c r="H7" s="324"/>
      <c r="I7" s="325"/>
    </row>
    <row r="8" spans="1:9" s="3" customFormat="1" ht="15.75" customHeight="1" x14ac:dyDescent="0.2">
      <c r="A8" s="14" t="s">
        <v>19</v>
      </c>
      <c r="B8" s="328" t="s">
        <v>4</v>
      </c>
      <c r="C8" s="330" t="s">
        <v>5</v>
      </c>
      <c r="D8" s="330" t="s">
        <v>6</v>
      </c>
      <c r="E8" s="330" t="s">
        <v>93</v>
      </c>
      <c r="F8" s="326" t="s">
        <v>7</v>
      </c>
      <c r="G8" s="326" t="s">
        <v>0</v>
      </c>
      <c r="H8" s="326" t="s">
        <v>16</v>
      </c>
      <c r="I8" s="318" t="s">
        <v>17</v>
      </c>
    </row>
    <row r="9" spans="1:9" s="3" customFormat="1" ht="60.75" customHeight="1" thickBot="1" x14ac:dyDescent="0.3">
      <c r="A9" s="92" t="s">
        <v>18</v>
      </c>
      <c r="B9" s="329"/>
      <c r="C9" s="331"/>
      <c r="D9" s="331"/>
      <c r="E9" s="331" t="s">
        <v>93</v>
      </c>
      <c r="F9" s="327"/>
      <c r="G9" s="327"/>
      <c r="H9" s="327"/>
      <c r="I9" s="319"/>
    </row>
    <row r="10" spans="1:9" s="3" customFormat="1" ht="27.75" customHeight="1" x14ac:dyDescent="0.2">
      <c r="A10" s="103">
        <v>63331</v>
      </c>
      <c r="B10" s="97"/>
      <c r="C10" s="98"/>
      <c r="D10" s="98"/>
      <c r="E10" s="104">
        <v>1225496</v>
      </c>
      <c r="F10" s="99"/>
      <c r="G10" s="99"/>
      <c r="H10" s="100"/>
      <c r="I10" s="101"/>
    </row>
    <row r="11" spans="1:9" s="3" customFormat="1" ht="30" customHeight="1" x14ac:dyDescent="0.2">
      <c r="A11" s="102">
        <v>65264</v>
      </c>
      <c r="B11" s="93"/>
      <c r="C11" s="94"/>
      <c r="D11" s="94">
        <v>57000</v>
      </c>
      <c r="E11" s="94"/>
      <c r="F11" s="93"/>
      <c r="G11" s="93"/>
      <c r="H11" s="95"/>
      <c r="I11" s="96"/>
    </row>
    <row r="12" spans="1:9" s="3" customFormat="1" ht="30" customHeight="1" x14ac:dyDescent="0.2">
      <c r="A12" s="16">
        <v>65267</v>
      </c>
      <c r="B12" s="57"/>
      <c r="C12" s="57"/>
      <c r="D12" s="57">
        <v>1000</v>
      </c>
      <c r="E12" s="57"/>
      <c r="F12" s="57"/>
      <c r="G12" s="57"/>
      <c r="H12" s="58"/>
      <c r="I12" s="59"/>
    </row>
    <row r="13" spans="1:9" s="3" customFormat="1" ht="30" customHeight="1" x14ac:dyDescent="0.2">
      <c r="A13" s="16">
        <v>65268</v>
      </c>
      <c r="B13" s="57"/>
      <c r="C13" s="57"/>
      <c r="D13" s="57">
        <v>16000</v>
      </c>
      <c r="E13" s="57"/>
      <c r="F13" s="57"/>
      <c r="G13" s="57"/>
      <c r="H13" s="58"/>
      <c r="I13" s="59"/>
    </row>
    <row r="14" spans="1:9" s="3" customFormat="1" ht="30" customHeight="1" x14ac:dyDescent="0.2">
      <c r="A14" s="16">
        <v>66312</v>
      </c>
      <c r="B14" s="57"/>
      <c r="C14" s="57"/>
      <c r="D14" s="57"/>
      <c r="E14" s="57"/>
      <c r="F14" s="57"/>
      <c r="G14" s="57"/>
      <c r="H14" s="58"/>
      <c r="I14" s="59"/>
    </row>
    <row r="15" spans="1:9" s="3" customFormat="1" ht="30" customHeight="1" x14ac:dyDescent="0.2">
      <c r="A15" s="16">
        <v>66313</v>
      </c>
      <c r="B15" s="57"/>
      <c r="C15" s="57"/>
      <c r="D15" s="57"/>
      <c r="E15" s="57"/>
      <c r="F15" s="57"/>
      <c r="G15" s="57">
        <v>2000</v>
      </c>
      <c r="H15" s="58"/>
      <c r="I15" s="59"/>
    </row>
    <row r="16" spans="1:9" s="3" customFormat="1" ht="30" customHeight="1" x14ac:dyDescent="0.2">
      <c r="A16" s="16">
        <v>67111</v>
      </c>
      <c r="B16" s="57">
        <v>6074667</v>
      </c>
      <c r="C16" s="57"/>
      <c r="D16" s="57"/>
      <c r="E16" s="57"/>
      <c r="F16" s="57"/>
      <c r="G16" s="57"/>
      <c r="H16" s="58"/>
      <c r="I16" s="59"/>
    </row>
    <row r="17" spans="1:15" s="3" customFormat="1" ht="30" customHeight="1" x14ac:dyDescent="0.2">
      <c r="A17" s="16">
        <v>67121</v>
      </c>
      <c r="B17" s="57">
        <v>8000</v>
      </c>
      <c r="C17" s="57"/>
      <c r="D17" s="57"/>
      <c r="E17" s="57"/>
      <c r="F17" s="57"/>
      <c r="G17" s="57"/>
      <c r="H17" s="58"/>
      <c r="I17" s="59"/>
    </row>
    <row r="18" spans="1:15" s="3" customFormat="1" ht="30" customHeight="1" x14ac:dyDescent="0.2">
      <c r="A18" s="16">
        <v>68311</v>
      </c>
      <c r="B18" s="57"/>
      <c r="C18" s="57"/>
      <c r="D18" s="57">
        <v>1000</v>
      </c>
      <c r="E18" s="57"/>
      <c r="F18" s="57"/>
      <c r="G18" s="57"/>
      <c r="H18" s="58"/>
      <c r="I18" s="59"/>
    </row>
    <row r="19" spans="1:15" s="3" customFormat="1" ht="30" customHeight="1" x14ac:dyDescent="0.2">
      <c r="A19" s="16">
        <v>72111</v>
      </c>
      <c r="B19" s="57"/>
      <c r="C19" s="57"/>
      <c r="D19" s="57"/>
      <c r="E19" s="57"/>
      <c r="F19" s="57"/>
      <c r="G19" s="57"/>
      <c r="H19" s="58">
        <v>3500</v>
      </c>
      <c r="I19" s="59"/>
    </row>
    <row r="20" spans="1:15" s="3" customFormat="1" ht="30" customHeight="1" x14ac:dyDescent="0.2">
      <c r="A20" s="16">
        <v>63311</v>
      </c>
      <c r="B20" s="57"/>
      <c r="C20" s="57"/>
      <c r="D20" s="57"/>
      <c r="E20" s="57"/>
      <c r="F20" s="57">
        <v>506000</v>
      </c>
      <c r="G20" s="57"/>
      <c r="H20" s="58"/>
      <c r="I20" s="59"/>
    </row>
    <row r="21" spans="1:15" s="3" customFormat="1" ht="30" customHeight="1" x14ac:dyDescent="0.2">
      <c r="A21" s="16">
        <v>63312</v>
      </c>
      <c r="B21" s="57"/>
      <c r="C21" s="57"/>
      <c r="D21" s="57"/>
      <c r="E21" s="57"/>
      <c r="F21" s="57">
        <v>1000</v>
      </c>
      <c r="G21" s="57"/>
      <c r="H21" s="58"/>
      <c r="I21" s="59"/>
    </row>
    <row r="22" spans="1:15" s="3" customFormat="1" ht="30" customHeight="1" thickBot="1" x14ac:dyDescent="0.25">
      <c r="A22" s="16">
        <v>9221</v>
      </c>
      <c r="B22" s="57"/>
      <c r="C22" s="57"/>
      <c r="D22" s="57"/>
      <c r="E22" s="57"/>
      <c r="F22" s="57"/>
      <c r="G22" s="57"/>
      <c r="H22" s="58"/>
      <c r="I22" s="59"/>
    </row>
    <row r="23" spans="1:15" s="3" customFormat="1" ht="30" customHeight="1" thickBot="1" x14ac:dyDescent="0.3">
      <c r="A23" s="17" t="s">
        <v>2</v>
      </c>
      <c r="B23" s="60">
        <f>SUM(B10:B22)</f>
        <v>6082667</v>
      </c>
      <c r="C23" s="60">
        <f t="shared" ref="C23:I23" si="0">SUM(C10:C22)</f>
        <v>0</v>
      </c>
      <c r="D23" s="60">
        <f t="shared" si="0"/>
        <v>75000</v>
      </c>
      <c r="E23" s="60">
        <f t="shared" si="0"/>
        <v>1225496</v>
      </c>
      <c r="F23" s="60">
        <f t="shared" si="0"/>
        <v>507000</v>
      </c>
      <c r="G23" s="60">
        <f t="shared" si="0"/>
        <v>2000</v>
      </c>
      <c r="H23" s="60">
        <f t="shared" si="0"/>
        <v>3500</v>
      </c>
      <c r="I23" s="60">
        <f t="shared" si="0"/>
        <v>0</v>
      </c>
    </row>
    <row r="24" spans="1:15" s="3" customFormat="1" ht="30" customHeight="1" thickBot="1" x14ac:dyDescent="0.3">
      <c r="A24" s="17" t="s">
        <v>95</v>
      </c>
      <c r="B24" s="320">
        <f>SUM(B23:I23)</f>
        <v>7895663</v>
      </c>
      <c r="C24" s="321"/>
      <c r="D24" s="321"/>
      <c r="E24" s="321"/>
      <c r="F24" s="321"/>
      <c r="G24" s="321"/>
      <c r="H24" s="321"/>
      <c r="I24" s="322"/>
    </row>
    <row r="25" spans="1:15" s="3" customFormat="1" ht="15" x14ac:dyDescent="0.2"/>
    <row r="26" spans="1:15" s="3" customFormat="1" ht="15.75" x14ac:dyDescent="0.25">
      <c r="A26" s="2" t="s">
        <v>94</v>
      </c>
      <c r="H26" s="20"/>
      <c r="I26" s="20"/>
      <c r="J26"/>
      <c r="K26"/>
      <c r="L26"/>
      <c r="M26"/>
      <c r="N26"/>
      <c r="O26"/>
    </row>
    <row r="27" spans="1:15" s="3" customFormat="1" ht="15" x14ac:dyDescent="0.2">
      <c r="A27" s="18"/>
      <c r="H27" s="3" t="s">
        <v>82</v>
      </c>
      <c r="J27"/>
      <c r="K27"/>
      <c r="L27"/>
      <c r="M27"/>
      <c r="N27"/>
      <c r="O27"/>
    </row>
    <row r="28" spans="1:15" s="3" customFormat="1" ht="34.5" customHeight="1" x14ac:dyDescent="0.2">
      <c r="A28" s="313"/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</row>
    <row r="29" spans="1:15" s="3" customFormat="1" ht="15" x14ac:dyDescent="0.2">
      <c r="A29" s="18"/>
      <c r="J29"/>
      <c r="K29"/>
      <c r="L29"/>
      <c r="M29"/>
      <c r="N29"/>
      <c r="O29"/>
    </row>
    <row r="30" spans="1:15" s="3" customFormat="1" ht="15" x14ac:dyDescent="0.2"/>
    <row r="31" spans="1:15" s="3" customFormat="1" ht="15" x14ac:dyDescent="0.2"/>
    <row r="32" spans="1:15" s="3" customFormat="1" ht="15" x14ac:dyDescent="0.2"/>
    <row r="33" s="3" customFormat="1" ht="15" x14ac:dyDescent="0.2"/>
    <row r="34" s="3" customFormat="1" ht="15" x14ac:dyDescent="0.2"/>
    <row r="35" s="3" customFormat="1" ht="15" x14ac:dyDescent="0.2"/>
    <row r="36" s="3" customFormat="1" ht="15" x14ac:dyDescent="0.2"/>
    <row r="37" s="3" customFormat="1" ht="15" x14ac:dyDescent="0.2"/>
    <row r="38" s="3" customFormat="1" ht="15" x14ac:dyDescent="0.2"/>
    <row r="39" s="3" customFormat="1" ht="15" x14ac:dyDescent="0.2"/>
    <row r="40" s="3" customFormat="1" ht="15" x14ac:dyDescent="0.2"/>
    <row r="41" s="3" customFormat="1" ht="15" x14ac:dyDescent="0.2"/>
    <row r="42" s="3" customFormat="1" ht="15" x14ac:dyDescent="0.2"/>
    <row r="43" s="3" customFormat="1" ht="15" x14ac:dyDescent="0.2"/>
    <row r="44" s="3" customFormat="1" ht="15" x14ac:dyDescent="0.2"/>
    <row r="45" s="3" customFormat="1" ht="15" x14ac:dyDescent="0.2"/>
    <row r="46" s="3" customFormat="1" ht="15" x14ac:dyDescent="0.2"/>
    <row r="47" s="3" customFormat="1" ht="15" x14ac:dyDescent="0.2"/>
    <row r="48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</sheetData>
  <mergeCells count="13">
    <mergeCell ref="A28:O28"/>
    <mergeCell ref="A3:I3"/>
    <mergeCell ref="A4:I4"/>
    <mergeCell ref="I8:I9"/>
    <mergeCell ref="B24:I24"/>
    <mergeCell ref="B7:I7"/>
    <mergeCell ref="F8:F9"/>
    <mergeCell ref="G8:G9"/>
    <mergeCell ref="B8:B9"/>
    <mergeCell ref="C8:C9"/>
    <mergeCell ref="D8:D9"/>
    <mergeCell ref="H8:H9"/>
    <mergeCell ref="E8:E9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zoomScale="75" zoomScaleNormal="100" workbookViewId="0">
      <selection activeCell="A3" sqref="A3:O3"/>
    </sheetView>
  </sheetViews>
  <sheetFormatPr defaultRowHeight="12.75" x14ac:dyDescent="0.2"/>
  <cols>
    <col min="1" max="1" width="36.7109375" customWidth="1"/>
    <col min="2" max="2" width="14.42578125" customWidth="1"/>
    <col min="3" max="3" width="9.85546875" customWidth="1"/>
    <col min="4" max="4" width="15.140625" customWidth="1"/>
    <col min="5" max="5" width="10.7109375" customWidth="1"/>
    <col min="6" max="6" width="11" customWidth="1"/>
    <col min="7" max="7" width="25.42578125" customWidth="1"/>
    <col min="8" max="8" width="14.42578125" customWidth="1"/>
    <col min="9" max="9" width="17.85546875" customWidth="1"/>
    <col min="10" max="10" width="10.140625" customWidth="1"/>
    <col min="11" max="11" width="10.42578125" customWidth="1"/>
    <col min="12" max="12" width="11" customWidth="1"/>
    <col min="13" max="13" width="10.7109375" customWidth="1"/>
    <col min="14" max="14" width="21.85546875" customWidth="1"/>
    <col min="15" max="15" width="16" customWidth="1"/>
  </cols>
  <sheetData>
    <row r="1" spans="1:15" x14ac:dyDescent="0.2">
      <c r="N1" s="19" t="s">
        <v>13</v>
      </c>
    </row>
    <row r="2" spans="1:15" ht="20.25" x14ac:dyDescent="0.3">
      <c r="A2" s="315" t="s">
        <v>89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ht="15.75" x14ac:dyDescent="0.25">
      <c r="A3" s="316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</row>
    <row r="4" spans="1:15" ht="13.5" thickBot="1" x14ac:dyDescent="0.25">
      <c r="O4" s="4" t="s">
        <v>1</v>
      </c>
    </row>
    <row r="5" spans="1:15" ht="15.75" thickBot="1" x14ac:dyDescent="0.3">
      <c r="A5" s="5" t="s">
        <v>3</v>
      </c>
      <c r="B5" s="337" t="s">
        <v>91</v>
      </c>
      <c r="C5" s="338"/>
      <c r="D5" s="338"/>
      <c r="E5" s="338"/>
      <c r="F5" s="338"/>
      <c r="G5" s="338"/>
      <c r="H5" s="339"/>
      <c r="I5" s="337" t="s">
        <v>92</v>
      </c>
      <c r="J5" s="338"/>
      <c r="K5" s="338"/>
      <c r="L5" s="338"/>
      <c r="M5" s="338"/>
      <c r="N5" s="338"/>
      <c r="O5" s="339"/>
    </row>
    <row r="6" spans="1:15" ht="15.75" customHeight="1" x14ac:dyDescent="0.2">
      <c r="A6" s="6" t="s">
        <v>21</v>
      </c>
      <c r="B6" s="328" t="s">
        <v>4</v>
      </c>
      <c r="C6" s="330" t="s">
        <v>5</v>
      </c>
      <c r="D6" s="330" t="s">
        <v>6</v>
      </c>
      <c r="E6" s="326" t="s">
        <v>7</v>
      </c>
      <c r="F6" s="326" t="s">
        <v>0</v>
      </c>
      <c r="G6" s="326" t="s">
        <v>16</v>
      </c>
      <c r="H6" s="318" t="s">
        <v>17</v>
      </c>
      <c r="I6" s="328" t="s">
        <v>4</v>
      </c>
      <c r="J6" s="332" t="s">
        <v>5</v>
      </c>
      <c r="K6" s="332" t="s">
        <v>6</v>
      </c>
      <c r="L6" s="326" t="s">
        <v>7</v>
      </c>
      <c r="M6" s="326" t="s">
        <v>0</v>
      </c>
      <c r="N6" s="326" t="s">
        <v>16</v>
      </c>
      <c r="O6" s="318" t="s">
        <v>17</v>
      </c>
    </row>
    <row r="7" spans="1:15" ht="63.75" customHeight="1" thickBot="1" x14ac:dyDescent="0.3">
      <c r="A7" s="7" t="s">
        <v>20</v>
      </c>
      <c r="B7" s="329"/>
      <c r="C7" s="331"/>
      <c r="D7" s="331"/>
      <c r="E7" s="327"/>
      <c r="F7" s="327"/>
      <c r="G7" s="327"/>
      <c r="H7" s="319"/>
      <c r="I7" s="329"/>
      <c r="J7" s="333"/>
      <c r="K7" s="333"/>
      <c r="L7" s="327"/>
      <c r="M7" s="327"/>
      <c r="N7" s="327"/>
      <c r="O7" s="319"/>
    </row>
    <row r="8" spans="1:15" ht="24.95" customHeight="1" x14ac:dyDescent="0.25">
      <c r="A8" s="15">
        <v>652</v>
      </c>
      <c r="B8" s="61"/>
      <c r="C8" s="62"/>
      <c r="D8" s="62"/>
      <c r="E8" s="62"/>
      <c r="F8" s="62"/>
      <c r="G8" s="63"/>
      <c r="H8" s="64"/>
      <c r="I8" s="65"/>
      <c r="J8" s="66"/>
      <c r="K8" s="66"/>
      <c r="L8" s="66"/>
      <c r="M8" s="66"/>
      <c r="N8" s="67"/>
      <c r="O8" s="68"/>
    </row>
    <row r="9" spans="1:15" ht="24.95" customHeight="1" x14ac:dyDescent="0.2">
      <c r="A9" s="16">
        <v>663</v>
      </c>
      <c r="B9" s="69"/>
      <c r="C9" s="70"/>
      <c r="D9" s="70"/>
      <c r="E9" s="70"/>
      <c r="F9" s="70"/>
      <c r="G9" s="71"/>
      <c r="H9" s="72"/>
      <c r="I9" s="73"/>
      <c r="J9" s="74"/>
      <c r="K9" s="74"/>
      <c r="L9" s="74"/>
      <c r="M9" s="74"/>
      <c r="N9" s="75"/>
      <c r="O9" s="76"/>
    </row>
    <row r="10" spans="1:15" ht="24.95" customHeight="1" x14ac:dyDescent="0.2">
      <c r="A10" s="16">
        <v>671</v>
      </c>
      <c r="B10" s="69"/>
      <c r="C10" s="70"/>
      <c r="D10" s="70"/>
      <c r="E10" s="70"/>
      <c r="F10" s="70"/>
      <c r="G10" s="71"/>
      <c r="H10" s="72"/>
      <c r="I10" s="73"/>
      <c r="J10" s="74"/>
      <c r="K10" s="74"/>
      <c r="L10" s="74"/>
      <c r="M10" s="74"/>
      <c r="N10" s="75"/>
      <c r="O10" s="76"/>
    </row>
    <row r="11" spans="1:15" ht="24.95" customHeight="1" x14ac:dyDescent="0.2">
      <c r="A11" s="16">
        <v>683</v>
      </c>
      <c r="B11" s="69"/>
      <c r="C11" s="70"/>
      <c r="D11" s="70"/>
      <c r="E11" s="70"/>
      <c r="F11" s="70"/>
      <c r="G11" s="71"/>
      <c r="H11" s="72"/>
      <c r="I11" s="73"/>
      <c r="J11" s="74"/>
      <c r="K11" s="74"/>
      <c r="L11" s="74"/>
      <c r="M11" s="74"/>
      <c r="N11" s="75"/>
      <c r="O11" s="76"/>
    </row>
    <row r="12" spans="1:15" ht="24.95" customHeight="1" x14ac:dyDescent="0.2">
      <c r="A12" s="11">
        <v>721</v>
      </c>
      <c r="B12" s="69"/>
      <c r="C12" s="70"/>
      <c r="D12" s="70"/>
      <c r="E12" s="70"/>
      <c r="F12" s="70"/>
      <c r="G12" s="71"/>
      <c r="H12" s="72"/>
      <c r="I12" s="73"/>
      <c r="J12" s="74"/>
      <c r="K12" s="74"/>
      <c r="L12" s="74"/>
      <c r="M12" s="74"/>
      <c r="N12" s="75"/>
      <c r="O12" s="76"/>
    </row>
    <row r="13" spans="1:15" ht="24.95" customHeight="1" x14ac:dyDescent="0.2">
      <c r="A13" s="11"/>
      <c r="B13" s="69"/>
      <c r="C13" s="70"/>
      <c r="D13" s="70"/>
      <c r="E13" s="70"/>
      <c r="F13" s="70"/>
      <c r="G13" s="71"/>
      <c r="H13" s="72"/>
      <c r="I13" s="73"/>
      <c r="J13" s="74"/>
      <c r="K13" s="74"/>
      <c r="L13" s="74"/>
      <c r="M13" s="74"/>
      <c r="N13" s="75"/>
      <c r="O13" s="76"/>
    </row>
    <row r="14" spans="1:15" ht="24.95" customHeight="1" x14ac:dyDescent="0.2">
      <c r="A14" s="9">
        <v>633</v>
      </c>
      <c r="B14" s="77"/>
      <c r="C14" s="74"/>
      <c r="D14" s="74"/>
      <c r="E14" s="74"/>
      <c r="F14" s="74"/>
      <c r="G14" s="75"/>
      <c r="H14" s="76"/>
      <c r="I14" s="73"/>
      <c r="J14" s="74"/>
      <c r="K14" s="74"/>
      <c r="L14" s="74"/>
      <c r="M14" s="74"/>
      <c r="N14" s="75"/>
      <c r="O14" s="76"/>
    </row>
    <row r="15" spans="1:15" ht="24.95" customHeight="1" x14ac:dyDescent="0.2">
      <c r="A15" s="9"/>
      <c r="B15" s="77"/>
      <c r="C15" s="74"/>
      <c r="D15" s="74"/>
      <c r="E15" s="74"/>
      <c r="F15" s="74"/>
      <c r="G15" s="75"/>
      <c r="H15" s="76"/>
      <c r="I15" s="73"/>
      <c r="J15" s="74"/>
      <c r="K15" s="74"/>
      <c r="L15" s="74"/>
      <c r="M15" s="74"/>
      <c r="N15" s="75"/>
      <c r="O15" s="76"/>
    </row>
    <row r="16" spans="1:15" ht="24.95" customHeight="1" x14ac:dyDescent="0.2">
      <c r="A16" s="9"/>
      <c r="B16" s="77"/>
      <c r="C16" s="74"/>
      <c r="D16" s="74"/>
      <c r="E16" s="74"/>
      <c r="F16" s="74"/>
      <c r="G16" s="75"/>
      <c r="H16" s="76"/>
      <c r="I16" s="73"/>
      <c r="J16" s="74"/>
      <c r="K16" s="74"/>
      <c r="L16" s="74"/>
      <c r="M16" s="74"/>
      <c r="N16" s="75"/>
      <c r="O16" s="76"/>
    </row>
    <row r="17" spans="1:15" ht="24.95" customHeight="1" x14ac:dyDescent="0.2">
      <c r="A17" s="9"/>
      <c r="B17" s="77"/>
      <c r="C17" s="74"/>
      <c r="D17" s="74"/>
      <c r="E17" s="74"/>
      <c r="F17" s="74"/>
      <c r="G17" s="75"/>
      <c r="H17" s="76"/>
      <c r="I17" s="73"/>
      <c r="J17" s="74"/>
      <c r="K17" s="74"/>
      <c r="L17" s="74"/>
      <c r="M17" s="74"/>
      <c r="N17" s="75"/>
      <c r="O17" s="76"/>
    </row>
    <row r="18" spans="1:15" ht="24.95" customHeight="1" x14ac:dyDescent="0.2">
      <c r="A18" s="9"/>
      <c r="B18" s="77"/>
      <c r="C18" s="74"/>
      <c r="D18" s="74"/>
      <c r="E18" s="74"/>
      <c r="F18" s="74"/>
      <c r="G18" s="75"/>
      <c r="H18" s="76"/>
      <c r="I18" s="73"/>
      <c r="J18" s="74"/>
      <c r="K18" s="74"/>
      <c r="L18" s="74"/>
      <c r="M18" s="74"/>
      <c r="N18" s="75"/>
      <c r="O18" s="76"/>
    </row>
    <row r="19" spans="1:15" ht="24.95" customHeight="1" x14ac:dyDescent="0.2">
      <c r="A19" s="9"/>
      <c r="B19" s="77"/>
      <c r="C19" s="74"/>
      <c r="D19" s="74"/>
      <c r="E19" s="74"/>
      <c r="F19" s="74"/>
      <c r="G19" s="75"/>
      <c r="H19" s="76"/>
      <c r="I19" s="73"/>
      <c r="J19" s="74"/>
      <c r="K19" s="74"/>
      <c r="L19" s="74"/>
      <c r="M19" s="74"/>
      <c r="N19" s="75"/>
      <c r="O19" s="76"/>
    </row>
    <row r="20" spans="1:15" ht="24.95" customHeight="1" x14ac:dyDescent="0.2">
      <c r="A20" s="9"/>
      <c r="B20" s="77"/>
      <c r="C20" s="74"/>
      <c r="D20" s="74"/>
      <c r="E20" s="74"/>
      <c r="F20" s="74"/>
      <c r="G20" s="75"/>
      <c r="H20" s="76"/>
      <c r="I20" s="73"/>
      <c r="J20" s="74"/>
      <c r="K20" s="74"/>
      <c r="L20" s="74"/>
      <c r="M20" s="74"/>
      <c r="N20" s="75"/>
      <c r="O20" s="76"/>
    </row>
    <row r="21" spans="1:15" ht="24.95" customHeight="1" x14ac:dyDescent="0.2">
      <c r="A21" s="9"/>
      <c r="B21" s="77"/>
      <c r="C21" s="74"/>
      <c r="D21" s="74"/>
      <c r="E21" s="74"/>
      <c r="F21" s="74"/>
      <c r="G21" s="75"/>
      <c r="H21" s="76"/>
      <c r="I21" s="73"/>
      <c r="J21" s="74"/>
      <c r="K21" s="74"/>
      <c r="L21" s="74"/>
      <c r="M21" s="74"/>
      <c r="N21" s="75"/>
      <c r="O21" s="76"/>
    </row>
    <row r="22" spans="1:15" ht="24.95" customHeight="1" x14ac:dyDescent="0.2">
      <c r="A22" s="9"/>
      <c r="B22" s="77"/>
      <c r="C22" s="74"/>
      <c r="D22" s="74"/>
      <c r="E22" s="74"/>
      <c r="F22" s="74"/>
      <c r="G22" s="75"/>
      <c r="H22" s="76"/>
      <c r="I22" s="73"/>
      <c r="J22" s="74"/>
      <c r="K22" s="74"/>
      <c r="L22" s="74"/>
      <c r="M22" s="74"/>
      <c r="N22" s="75"/>
      <c r="O22" s="76"/>
    </row>
    <row r="23" spans="1:15" ht="24.95" customHeight="1" x14ac:dyDescent="0.2">
      <c r="A23" s="9"/>
      <c r="B23" s="77"/>
      <c r="C23" s="74"/>
      <c r="D23" s="74"/>
      <c r="E23" s="74"/>
      <c r="F23" s="74"/>
      <c r="G23" s="75"/>
      <c r="H23" s="76"/>
      <c r="I23" s="73"/>
      <c r="J23" s="74"/>
      <c r="K23" s="74"/>
      <c r="L23" s="74"/>
      <c r="M23" s="74"/>
      <c r="N23" s="75"/>
      <c r="O23" s="76"/>
    </row>
    <row r="24" spans="1:15" ht="24.95" customHeight="1" x14ac:dyDescent="0.2">
      <c r="A24" s="8"/>
      <c r="B24" s="77"/>
      <c r="C24" s="74"/>
      <c r="D24" s="74"/>
      <c r="E24" s="74"/>
      <c r="F24" s="74"/>
      <c r="G24" s="75"/>
      <c r="H24" s="76"/>
      <c r="I24" s="73"/>
      <c r="J24" s="74"/>
      <c r="K24" s="74"/>
      <c r="L24" s="74"/>
      <c r="M24" s="74"/>
      <c r="N24" s="75"/>
      <c r="O24" s="76"/>
    </row>
    <row r="25" spans="1:15" ht="24.95" customHeight="1" x14ac:dyDescent="0.2">
      <c r="A25" s="9"/>
      <c r="B25" s="77"/>
      <c r="C25" s="74"/>
      <c r="D25" s="74"/>
      <c r="E25" s="74"/>
      <c r="F25" s="74"/>
      <c r="G25" s="75"/>
      <c r="H25" s="76"/>
      <c r="I25" s="73"/>
      <c r="J25" s="74"/>
      <c r="K25" s="74"/>
      <c r="L25" s="74"/>
      <c r="M25" s="74"/>
      <c r="N25" s="75"/>
      <c r="O25" s="76"/>
    </row>
    <row r="26" spans="1:15" ht="24.95" customHeight="1" x14ac:dyDescent="0.2">
      <c r="A26" s="9"/>
      <c r="B26" s="77"/>
      <c r="C26" s="74"/>
      <c r="D26" s="74"/>
      <c r="E26" s="74"/>
      <c r="F26" s="74"/>
      <c r="G26" s="75"/>
      <c r="H26" s="76"/>
      <c r="I26" s="73"/>
      <c r="J26" s="74"/>
      <c r="K26" s="74"/>
      <c r="L26" s="74"/>
      <c r="M26" s="74"/>
      <c r="N26" s="75"/>
      <c r="O26" s="76"/>
    </row>
    <row r="27" spans="1:15" ht="24.95" customHeight="1" thickBot="1" x14ac:dyDescent="0.25">
      <c r="A27" s="10"/>
      <c r="B27" s="78"/>
      <c r="C27" s="79"/>
      <c r="D27" s="79"/>
      <c r="E27" s="79"/>
      <c r="F27" s="79"/>
      <c r="G27" s="80"/>
      <c r="H27" s="81"/>
      <c r="I27" s="82"/>
      <c r="J27" s="79"/>
      <c r="K27" s="79"/>
      <c r="L27" s="79"/>
      <c r="M27" s="79"/>
      <c r="N27" s="80"/>
      <c r="O27" s="81"/>
    </row>
    <row r="28" spans="1:15" ht="24.95" customHeight="1" thickBot="1" x14ac:dyDescent="0.25">
      <c r="A28" s="1" t="s">
        <v>2</v>
      </c>
      <c r="B28" s="83">
        <f>SUM(B8:B27)</f>
        <v>0</v>
      </c>
      <c r="C28" s="83">
        <f t="shared" ref="C28:O28" si="0">SUM(C8:C27)</f>
        <v>0</v>
      </c>
      <c r="D28" s="83">
        <f t="shared" si="0"/>
        <v>0</v>
      </c>
      <c r="E28" s="83">
        <f t="shared" si="0"/>
        <v>0</v>
      </c>
      <c r="F28" s="83">
        <f t="shared" si="0"/>
        <v>0</v>
      </c>
      <c r="G28" s="83">
        <f t="shared" si="0"/>
        <v>0</v>
      </c>
      <c r="H28" s="83">
        <f t="shared" si="0"/>
        <v>0</v>
      </c>
      <c r="I28" s="83">
        <f t="shared" si="0"/>
        <v>0</v>
      </c>
      <c r="J28" s="83">
        <f t="shared" si="0"/>
        <v>0</v>
      </c>
      <c r="K28" s="83">
        <f t="shared" si="0"/>
        <v>0</v>
      </c>
      <c r="L28" s="83">
        <f t="shared" si="0"/>
        <v>0</v>
      </c>
      <c r="M28" s="83">
        <f t="shared" si="0"/>
        <v>0</v>
      </c>
      <c r="N28" s="83">
        <f t="shared" si="0"/>
        <v>0</v>
      </c>
      <c r="O28" s="83">
        <f t="shared" si="0"/>
        <v>0</v>
      </c>
    </row>
    <row r="29" spans="1:15" ht="24.95" customHeight="1" thickBot="1" x14ac:dyDescent="0.25">
      <c r="A29" s="1" t="s">
        <v>96</v>
      </c>
      <c r="B29" s="334">
        <f>SUM(B28:H28)</f>
        <v>0</v>
      </c>
      <c r="C29" s="335"/>
      <c r="D29" s="335"/>
      <c r="E29" s="335"/>
      <c r="F29" s="335"/>
      <c r="G29" s="335"/>
      <c r="H29" s="336"/>
      <c r="I29" s="334">
        <f>SUM(I28:O28)</f>
        <v>0</v>
      </c>
      <c r="J29" s="335"/>
      <c r="K29" s="335"/>
      <c r="L29" s="335"/>
      <c r="M29" s="335"/>
      <c r="N29" s="335"/>
      <c r="O29" s="336"/>
    </row>
    <row r="31" spans="1:15" ht="15.75" x14ac:dyDescent="0.25">
      <c r="A31" s="2"/>
      <c r="B31" s="3"/>
      <c r="C31" s="3"/>
      <c r="D31" s="3"/>
      <c r="E31" s="3"/>
      <c r="F31" s="3"/>
      <c r="G31" s="20"/>
      <c r="H31" s="20"/>
      <c r="I31" s="20"/>
    </row>
    <row r="32" spans="1:15" ht="15" x14ac:dyDescent="0.2">
      <c r="A32" s="3"/>
      <c r="B32" s="3"/>
      <c r="C32" s="3"/>
      <c r="D32" s="3"/>
      <c r="E32" s="3"/>
      <c r="F32" s="3"/>
      <c r="G32" s="3"/>
      <c r="H32" s="3"/>
      <c r="N32" t="s">
        <v>83</v>
      </c>
    </row>
    <row r="33" spans="1:15" ht="33.75" customHeight="1" x14ac:dyDescent="0.2">
      <c r="A33" s="313"/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</row>
    <row r="34" spans="1:15" ht="15" x14ac:dyDescent="0.2">
      <c r="A34" s="18"/>
      <c r="B34" s="3"/>
      <c r="C34" s="3"/>
      <c r="D34" s="3"/>
      <c r="E34" s="3"/>
      <c r="F34" s="3"/>
      <c r="G34" s="3"/>
      <c r="H34" s="3"/>
    </row>
  </sheetData>
  <mergeCells count="21">
    <mergeCell ref="A2:O2"/>
    <mergeCell ref="A3:O3"/>
    <mergeCell ref="I5:O5"/>
    <mergeCell ref="B5:H5"/>
    <mergeCell ref="E6:E7"/>
    <mergeCell ref="K6:K7"/>
    <mergeCell ref="F6:F7"/>
    <mergeCell ref="N6:N7"/>
    <mergeCell ref="A33:O33"/>
    <mergeCell ref="B6:B7"/>
    <mergeCell ref="L6:L7"/>
    <mergeCell ref="C6:C7"/>
    <mergeCell ref="D6:D7"/>
    <mergeCell ref="G6:G7"/>
    <mergeCell ref="M6:M7"/>
    <mergeCell ref="H6:H7"/>
    <mergeCell ref="J6:J7"/>
    <mergeCell ref="I6:I7"/>
    <mergeCell ref="I29:O29"/>
    <mergeCell ref="B29:H29"/>
    <mergeCell ref="O6:O7"/>
  </mergeCells>
  <phoneticPr fontId="0" type="noConversion"/>
  <pageMargins left="0.27" right="0.17" top="0.15748031496062992" bottom="0.98425196850393704" header="0.35433070866141736" footer="0.27559055118110237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opLeftCell="A3" zoomScaleNormal="100" workbookViewId="0">
      <selection activeCell="A7" sqref="A7:D25"/>
    </sheetView>
  </sheetViews>
  <sheetFormatPr defaultColWidth="11.42578125" defaultRowHeight="12.75" x14ac:dyDescent="0.2"/>
  <cols>
    <col min="1" max="1" width="36.28515625" style="153" customWidth="1"/>
    <col min="2" max="3" width="17" style="153" customWidth="1"/>
    <col min="4" max="4" width="17" style="156" customWidth="1"/>
    <col min="5" max="5" width="44.7109375" style="153" customWidth="1"/>
    <col min="6" max="6" width="15.140625" style="153" bestFit="1" customWidth="1"/>
    <col min="7" max="7" width="17.28515625" style="153" customWidth="1"/>
    <col min="8" max="8" width="16.7109375" style="153" customWidth="1"/>
    <col min="9" max="16384" width="11.42578125" style="153"/>
  </cols>
  <sheetData>
    <row r="1" spans="1:5" s="155" customFormat="1" ht="18" customHeight="1" x14ac:dyDescent="0.25">
      <c r="A1" s="211"/>
      <c r="B1" s="211"/>
      <c r="C1" s="211"/>
      <c r="D1" s="211"/>
      <c r="E1" s="154"/>
    </row>
    <row r="2" spans="1:5" ht="15" x14ac:dyDescent="0.25">
      <c r="A2" s="211"/>
      <c r="B2" s="211"/>
      <c r="C2" s="211"/>
      <c r="D2" s="211"/>
    </row>
    <row r="3" spans="1:5" ht="14.25" x14ac:dyDescent="0.2">
      <c r="A3" s="340"/>
      <c r="B3" s="340"/>
      <c r="C3" s="340"/>
      <c r="D3" s="340"/>
    </row>
    <row r="4" spans="1:5" ht="27.75" customHeight="1" x14ac:dyDescent="0.25">
      <c r="A4" s="341" t="s">
        <v>141</v>
      </c>
      <c r="B4" s="341"/>
      <c r="C4" s="341"/>
      <c r="D4" s="341"/>
    </row>
    <row r="5" spans="1:5" ht="24.75" customHeight="1" x14ac:dyDescent="0.2">
      <c r="A5" s="340" t="s">
        <v>224</v>
      </c>
      <c r="B5" s="340"/>
      <c r="C5" s="340"/>
      <c r="D5" s="340"/>
    </row>
    <row r="6" spans="1:5" ht="15" x14ac:dyDescent="0.25">
      <c r="A6" s="211"/>
      <c r="B6" s="312" t="s">
        <v>230</v>
      </c>
      <c r="C6" s="211"/>
      <c r="D6" s="211"/>
    </row>
    <row r="7" spans="1:5" ht="21.95" customHeight="1" x14ac:dyDescent="0.25">
      <c r="A7" s="212"/>
      <c r="B7" s="213" t="s">
        <v>225</v>
      </c>
      <c r="C7" s="213" t="s">
        <v>194</v>
      </c>
      <c r="D7" s="213" t="s">
        <v>226</v>
      </c>
    </row>
    <row r="8" spans="1:5" ht="21.95" customHeight="1" x14ac:dyDescent="0.25">
      <c r="A8" s="214" t="s">
        <v>121</v>
      </c>
      <c r="B8" s="215">
        <v>9467740</v>
      </c>
      <c r="C8" s="215">
        <v>8506220</v>
      </c>
      <c r="D8" s="215">
        <v>8506220</v>
      </c>
    </row>
    <row r="9" spans="1:5" ht="21.95" customHeight="1" x14ac:dyDescent="0.25">
      <c r="A9" s="214" t="s">
        <v>122</v>
      </c>
      <c r="B9" s="215">
        <f>SUM(B8-B10-B11)</f>
        <v>9463740</v>
      </c>
      <c r="C9" s="215">
        <f t="shared" ref="C9:D9" si="0">SUM(C8-C11)</f>
        <v>8502220</v>
      </c>
      <c r="D9" s="215">
        <f t="shared" si="0"/>
        <v>8502220</v>
      </c>
    </row>
    <row r="10" spans="1:5" ht="8.25" customHeight="1" x14ac:dyDescent="0.25">
      <c r="A10" s="214" t="s">
        <v>189</v>
      </c>
      <c r="B10" s="215"/>
      <c r="C10" s="215"/>
      <c r="D10" s="215"/>
    </row>
    <row r="11" spans="1:5" ht="28.5" customHeight="1" x14ac:dyDescent="0.25">
      <c r="A11" s="214" t="s">
        <v>188</v>
      </c>
      <c r="B11" s="215">
        <v>4000</v>
      </c>
      <c r="C11" s="215">
        <v>4000</v>
      </c>
      <c r="D11" s="215">
        <v>4000</v>
      </c>
    </row>
    <row r="12" spans="1:5" ht="21.95" customHeight="1" x14ac:dyDescent="0.25">
      <c r="A12" s="214" t="s">
        <v>123</v>
      </c>
      <c r="B12" s="215">
        <v>9850438</v>
      </c>
      <c r="C12" s="215">
        <v>8506220</v>
      </c>
      <c r="D12" s="215">
        <v>8506220</v>
      </c>
    </row>
    <row r="13" spans="1:5" ht="21.95" customHeight="1" x14ac:dyDescent="0.25">
      <c r="A13" s="214" t="s">
        <v>137</v>
      </c>
      <c r="B13" s="215">
        <f>SUM(B12-B14)</f>
        <v>9462191</v>
      </c>
      <c r="C13" s="215">
        <f t="shared" ref="C13:D13" si="1">SUM(C12-C14)</f>
        <v>8460220</v>
      </c>
      <c r="D13" s="215">
        <f t="shared" si="1"/>
        <v>8460220</v>
      </c>
    </row>
    <row r="14" spans="1:5" ht="30.75" customHeight="1" x14ac:dyDescent="0.25">
      <c r="A14" s="214" t="s">
        <v>138</v>
      </c>
      <c r="B14" s="215">
        <v>388247</v>
      </c>
      <c r="C14" s="215">
        <v>46000</v>
      </c>
      <c r="D14" s="215">
        <v>46000</v>
      </c>
    </row>
    <row r="15" spans="1:5" ht="21.95" customHeight="1" x14ac:dyDescent="0.25">
      <c r="A15" s="214" t="s">
        <v>139</v>
      </c>
      <c r="B15" s="215">
        <f>B8-B12</f>
        <v>-382698</v>
      </c>
      <c r="C15" s="215">
        <f>C8-C12</f>
        <v>0</v>
      </c>
      <c r="D15" s="215">
        <f>D8-D12</f>
        <v>0</v>
      </c>
    </row>
    <row r="16" spans="1:5" ht="21.95" customHeight="1" x14ac:dyDescent="0.25">
      <c r="A16" s="216"/>
      <c r="B16" s="217"/>
      <c r="C16" s="217"/>
      <c r="D16" s="217"/>
    </row>
    <row r="17" spans="1:4" ht="21.95" customHeight="1" x14ac:dyDescent="0.25">
      <c r="A17" s="218"/>
      <c r="B17" s="213" t="s">
        <v>225</v>
      </c>
      <c r="C17" s="213" t="s">
        <v>194</v>
      </c>
      <c r="D17" s="213" t="s">
        <v>226</v>
      </c>
    </row>
    <row r="18" spans="1:4" ht="30.75" customHeight="1" x14ac:dyDescent="0.25">
      <c r="A18" s="219" t="s">
        <v>124</v>
      </c>
      <c r="B18" s="215">
        <v>382698</v>
      </c>
      <c r="C18" s="215">
        <v>0</v>
      </c>
      <c r="D18" s="215">
        <v>0</v>
      </c>
    </row>
    <row r="19" spans="1:4" ht="21.95" customHeight="1" x14ac:dyDescent="0.25">
      <c r="A19" s="220"/>
      <c r="B19" s="217"/>
      <c r="C19" s="217"/>
      <c r="D19" s="217"/>
    </row>
    <row r="20" spans="1:4" ht="21.95" customHeight="1" x14ac:dyDescent="0.2">
      <c r="A20" s="214"/>
      <c r="B20" s="213" t="s">
        <v>225</v>
      </c>
      <c r="C20" s="213" t="s">
        <v>194</v>
      </c>
      <c r="D20" s="213" t="s">
        <v>226</v>
      </c>
    </row>
    <row r="21" spans="1:4" ht="31.5" customHeight="1" x14ac:dyDescent="0.25">
      <c r="A21" s="219" t="s">
        <v>125</v>
      </c>
      <c r="B21" s="215">
        <v>0</v>
      </c>
      <c r="C21" s="215">
        <v>0</v>
      </c>
      <c r="D21" s="215">
        <v>0</v>
      </c>
    </row>
    <row r="22" spans="1:4" ht="31.5" customHeight="1" x14ac:dyDescent="0.25">
      <c r="A22" s="219" t="s">
        <v>126</v>
      </c>
      <c r="B22" s="215">
        <v>0</v>
      </c>
      <c r="C22" s="215">
        <v>0</v>
      </c>
      <c r="D22" s="215">
        <v>0</v>
      </c>
    </row>
    <row r="23" spans="1:4" ht="21.95" customHeight="1" x14ac:dyDescent="0.25">
      <c r="A23" s="219" t="s">
        <v>127</v>
      </c>
      <c r="B23" s="215">
        <f>B21-B22</f>
        <v>0</v>
      </c>
      <c r="C23" s="215">
        <f>C21-C22</f>
        <v>0</v>
      </c>
      <c r="D23" s="215">
        <f>D21-D22</f>
        <v>0</v>
      </c>
    </row>
    <row r="24" spans="1:4" ht="21.95" customHeight="1" x14ac:dyDescent="0.25">
      <c r="A24" s="220"/>
      <c r="B24" s="217"/>
      <c r="C24" s="217"/>
      <c r="D24" s="217"/>
    </row>
    <row r="25" spans="1:4" ht="30" customHeight="1" x14ac:dyDescent="0.25">
      <c r="A25" s="219" t="s">
        <v>140</v>
      </c>
      <c r="B25" s="215">
        <f>B18+B23</f>
        <v>382698</v>
      </c>
      <c r="C25" s="215">
        <f>C18+C23</f>
        <v>0</v>
      </c>
      <c r="D25" s="215">
        <f>D18+D23</f>
        <v>0</v>
      </c>
    </row>
    <row r="26" spans="1:4" ht="15" x14ac:dyDescent="0.25">
      <c r="A26" s="211"/>
      <c r="B26" s="221"/>
      <c r="C26" s="221"/>
      <c r="D26" s="221"/>
    </row>
    <row r="27" spans="1:4" ht="10.5" customHeight="1" x14ac:dyDescent="0.25">
      <c r="A27" s="211"/>
      <c r="B27" s="221"/>
      <c r="C27" s="221" t="s">
        <v>82</v>
      </c>
      <c r="D27" s="221"/>
    </row>
    <row r="28" spans="1:4" ht="15" x14ac:dyDescent="0.25">
      <c r="A28" s="211"/>
      <c r="B28" s="221"/>
      <c r="C28" s="221"/>
      <c r="D28" s="221"/>
    </row>
  </sheetData>
  <mergeCells count="3">
    <mergeCell ref="A5:D5"/>
    <mergeCell ref="A3:D3"/>
    <mergeCell ref="A4:D4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43"/>
  <sheetViews>
    <sheetView tabSelected="1" view="pageBreakPreview" topLeftCell="A207" zoomScaleNormal="75" zoomScaleSheetLayoutView="100" zoomScalePageLayoutView="75" workbookViewId="0">
      <selection activeCell="B540" sqref="A540:N544"/>
    </sheetView>
  </sheetViews>
  <sheetFormatPr defaultRowHeight="14.25" x14ac:dyDescent="0.2"/>
  <cols>
    <col min="1" max="1" width="15.85546875" style="34" customWidth="1"/>
    <col min="2" max="2" width="42.7109375" style="35" customWidth="1"/>
    <col min="3" max="3" width="22.28515625" style="22" customWidth="1"/>
    <col min="4" max="4" width="17.5703125" style="24" customWidth="1"/>
    <col min="5" max="5" width="18.5703125" style="24" customWidth="1"/>
    <col min="6" max="6" width="12" style="22" customWidth="1"/>
    <col min="7" max="7" width="16.28515625" style="22" customWidth="1"/>
    <col min="8" max="8" width="17.28515625" style="22" customWidth="1"/>
    <col min="9" max="9" width="13.42578125" style="22" customWidth="1"/>
    <col min="10" max="10" width="16.42578125" style="22" customWidth="1"/>
    <col min="11" max="11" width="11" style="22" customWidth="1"/>
    <col min="12" max="12" width="14" style="22" customWidth="1"/>
    <col min="13" max="13" width="14.42578125" style="22" customWidth="1"/>
    <col min="14" max="14" width="15.140625" style="22" customWidth="1"/>
    <col min="15" max="16384" width="9.140625" style="22"/>
  </cols>
  <sheetData>
    <row r="1" spans="1:14" ht="24.75" customHeight="1" x14ac:dyDescent="0.3">
      <c r="A1" s="351" t="s">
        <v>14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14"/>
      <c r="M1" s="314"/>
      <c r="N1" s="314"/>
    </row>
    <row r="2" spans="1:14" ht="33" customHeight="1" x14ac:dyDescent="0.25">
      <c r="A2" s="132"/>
      <c r="B2" s="132"/>
      <c r="C2" s="132"/>
      <c r="D2" s="345" t="s">
        <v>232</v>
      </c>
      <c r="E2" s="346"/>
      <c r="F2" s="346"/>
      <c r="G2" s="346"/>
      <c r="H2" s="347"/>
      <c r="I2" s="306"/>
      <c r="J2" s="132"/>
      <c r="K2" s="307" t="s">
        <v>15</v>
      </c>
      <c r="L2" s="21"/>
      <c r="M2" s="21"/>
      <c r="N2" s="21"/>
    </row>
    <row r="3" spans="1:14" ht="27" customHeight="1" x14ac:dyDescent="0.3">
      <c r="A3" s="133" t="s">
        <v>97</v>
      </c>
      <c r="B3" s="134"/>
      <c r="C3" s="135" t="s">
        <v>98</v>
      </c>
      <c r="D3" s="136"/>
      <c r="E3" s="137"/>
      <c r="F3" s="138"/>
      <c r="G3" s="138"/>
      <c r="H3" s="252"/>
      <c r="I3" s="201"/>
      <c r="J3" s="138"/>
      <c r="K3" s="138"/>
      <c r="M3" s="138"/>
    </row>
    <row r="4" spans="1:14" ht="15" customHeight="1" x14ac:dyDescent="0.25">
      <c r="A4" s="23" t="s">
        <v>8</v>
      </c>
      <c r="B4" s="22"/>
      <c r="G4" s="147"/>
      <c r="H4" s="274"/>
    </row>
    <row r="5" spans="1:14" ht="4.5" customHeight="1" x14ac:dyDescent="0.25">
      <c r="A5" s="26"/>
      <c r="B5" s="25"/>
      <c r="C5" s="25"/>
      <c r="D5" s="38"/>
      <c r="E5" s="38"/>
      <c r="F5" s="25"/>
    </row>
    <row r="6" spans="1:14" ht="30.75" thickBot="1" x14ac:dyDescent="0.25">
      <c r="A6" s="255" t="s">
        <v>159</v>
      </c>
      <c r="B6" s="256"/>
      <c r="C6" s="257"/>
      <c r="D6" s="258" t="s">
        <v>217</v>
      </c>
      <c r="E6" s="258" t="s">
        <v>196</v>
      </c>
      <c r="F6" s="258" t="s">
        <v>218</v>
      </c>
    </row>
    <row r="7" spans="1:14" ht="15.75" thickTop="1" x14ac:dyDescent="0.2">
      <c r="A7" s="259"/>
      <c r="B7" s="260"/>
      <c r="C7" s="261"/>
      <c r="D7" s="262"/>
      <c r="E7" s="263"/>
      <c r="F7" s="263"/>
    </row>
    <row r="8" spans="1:14" ht="15" x14ac:dyDescent="0.2">
      <c r="A8" s="349" t="s">
        <v>4</v>
      </c>
      <c r="B8" s="349"/>
      <c r="C8" s="349"/>
      <c r="D8" s="270">
        <f>E567</f>
        <v>101488</v>
      </c>
      <c r="E8" s="270">
        <v>50000</v>
      </c>
      <c r="F8" s="270">
        <v>50000</v>
      </c>
    </row>
    <row r="9" spans="1:14" ht="15" x14ac:dyDescent="0.2">
      <c r="A9" s="348" t="s">
        <v>160</v>
      </c>
      <c r="B9" s="348"/>
      <c r="C9" s="348"/>
      <c r="D9" s="270">
        <v>0</v>
      </c>
      <c r="E9" s="270">
        <v>0</v>
      </c>
      <c r="F9" s="270">
        <v>0</v>
      </c>
    </row>
    <row r="10" spans="1:14" ht="15" x14ac:dyDescent="0.2">
      <c r="A10" s="349" t="s">
        <v>6</v>
      </c>
      <c r="B10" s="349"/>
      <c r="C10" s="349"/>
      <c r="D10" s="270">
        <f>G567</f>
        <v>641000</v>
      </c>
      <c r="E10" s="270">
        <v>48000</v>
      </c>
      <c r="F10" s="270">
        <v>48000</v>
      </c>
    </row>
    <row r="11" spans="1:14" ht="15" x14ac:dyDescent="0.2">
      <c r="A11" s="349" t="s">
        <v>7</v>
      </c>
      <c r="B11" s="349"/>
      <c r="C11" s="349"/>
      <c r="D11" s="270">
        <f>H567</f>
        <v>8719252</v>
      </c>
      <c r="E11" s="270">
        <v>7417100</v>
      </c>
      <c r="F11" s="270">
        <v>7417100</v>
      </c>
    </row>
    <row r="12" spans="1:14" ht="15" x14ac:dyDescent="0.2">
      <c r="A12" s="349" t="s">
        <v>9</v>
      </c>
      <c r="B12" s="349"/>
      <c r="C12" s="349"/>
      <c r="D12" s="270">
        <f>I567</f>
        <v>2000</v>
      </c>
      <c r="E12" s="270">
        <v>2000</v>
      </c>
      <c r="F12" s="270">
        <v>2000</v>
      </c>
    </row>
    <row r="13" spans="1:14" ht="15" x14ac:dyDescent="0.2">
      <c r="A13" s="348" t="s">
        <v>16</v>
      </c>
      <c r="B13" s="348"/>
      <c r="C13" s="348"/>
      <c r="D13" s="270">
        <f>J567</f>
        <v>4000</v>
      </c>
      <c r="E13" s="270">
        <v>3000</v>
      </c>
      <c r="F13" s="270">
        <v>3000</v>
      </c>
    </row>
    <row r="14" spans="1:14" ht="15" x14ac:dyDescent="0.2">
      <c r="A14" s="349" t="s">
        <v>17</v>
      </c>
      <c r="B14" s="349"/>
      <c r="C14" s="349"/>
      <c r="D14" s="270">
        <v>0</v>
      </c>
      <c r="E14" s="270">
        <v>0</v>
      </c>
      <c r="F14" s="270">
        <v>0</v>
      </c>
    </row>
    <row r="15" spans="1:14" ht="15" x14ac:dyDescent="0.25">
      <c r="A15" s="264"/>
      <c r="B15" s="265"/>
      <c r="C15" s="266"/>
      <c r="D15" s="271"/>
      <c r="E15" s="271"/>
      <c r="F15" s="271"/>
    </row>
    <row r="16" spans="1:14" ht="15.75" thickBot="1" x14ac:dyDescent="0.3">
      <c r="A16" s="267" t="s">
        <v>161</v>
      </c>
      <c r="B16" s="268"/>
      <c r="C16" s="269"/>
      <c r="D16" s="272">
        <f>SUM(D8:D15)</f>
        <v>9467740</v>
      </c>
      <c r="E16" s="272">
        <f t="shared" ref="E16:F16" si="0">SUM(E8:E15)</f>
        <v>7520100</v>
      </c>
      <c r="F16" s="272">
        <f t="shared" si="0"/>
        <v>7520100</v>
      </c>
    </row>
    <row r="17" spans="1:14" ht="15" thickTop="1" x14ac:dyDescent="0.2"/>
    <row r="18" spans="1:14" ht="15.75" thickBot="1" x14ac:dyDescent="0.3">
      <c r="C18" s="274" t="s">
        <v>163</v>
      </c>
      <c r="D18" s="272">
        <f>L569</f>
        <v>382698</v>
      </c>
    </row>
    <row r="19" spans="1:14" ht="15" thickTop="1" x14ac:dyDescent="0.2"/>
    <row r="20" spans="1:14" ht="15.75" thickBot="1" x14ac:dyDescent="0.3">
      <c r="D20" s="272">
        <f>SUM(D16+D18)</f>
        <v>9850438</v>
      </c>
    </row>
    <row r="21" spans="1:14" ht="5.25" customHeight="1" thickTop="1" x14ac:dyDescent="0.25">
      <c r="A21" s="26"/>
      <c r="B21" s="25"/>
      <c r="C21" s="25"/>
      <c r="D21" s="38"/>
      <c r="E21" s="38"/>
      <c r="F21" s="25"/>
    </row>
    <row r="22" spans="1:14" ht="11.25" customHeight="1" x14ac:dyDescent="0.3">
      <c r="A22" s="27"/>
      <c r="B22" s="27"/>
      <c r="C22" s="27"/>
      <c r="D22" s="38"/>
      <c r="E22" s="36"/>
      <c r="F22" s="37"/>
      <c r="G22" s="37"/>
      <c r="H22" s="27"/>
      <c r="I22" s="27"/>
      <c r="J22" s="27"/>
      <c r="K22" s="27"/>
      <c r="L22" s="27"/>
      <c r="M22" s="200"/>
      <c r="N22" s="28"/>
    </row>
    <row r="23" spans="1:14" ht="15" customHeight="1" x14ac:dyDescent="0.25">
      <c r="A23" s="342" t="s">
        <v>99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ht="15" customHeight="1" thickBot="1" x14ac:dyDescent="0.3">
      <c r="A24" s="343" t="s">
        <v>100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4"/>
    </row>
    <row r="25" spans="1:14" s="24" customFormat="1" ht="69.75" customHeight="1" thickBot="1" x14ac:dyDescent="0.25">
      <c r="A25" s="55" t="s">
        <v>23</v>
      </c>
      <c r="B25" s="55" t="s">
        <v>10</v>
      </c>
      <c r="C25" s="54" t="s">
        <v>219</v>
      </c>
      <c r="D25" s="52" t="s">
        <v>25</v>
      </c>
      <c r="E25" s="109" t="s">
        <v>4</v>
      </c>
      <c r="F25" s="52" t="s">
        <v>5</v>
      </c>
      <c r="G25" s="52" t="s">
        <v>6</v>
      </c>
      <c r="H25" s="52" t="s">
        <v>227</v>
      </c>
      <c r="I25" s="52" t="s">
        <v>9</v>
      </c>
      <c r="J25" s="56" t="s">
        <v>24</v>
      </c>
      <c r="K25" s="52" t="s">
        <v>17</v>
      </c>
      <c r="L25" s="52" t="s">
        <v>154</v>
      </c>
      <c r="M25" s="54" t="s">
        <v>195</v>
      </c>
      <c r="N25" s="54" t="s">
        <v>220</v>
      </c>
    </row>
    <row r="26" spans="1:14" ht="18" customHeight="1" x14ac:dyDescent="0.2">
      <c r="A26" s="39">
        <v>31</v>
      </c>
      <c r="B26" s="39" t="s">
        <v>26</v>
      </c>
      <c r="C26" s="53">
        <f t="shared" ref="C26:C77" si="1">SUM(D26:L26)</f>
        <v>0</v>
      </c>
      <c r="D26" s="45">
        <f>SUM(D27+D30+D32)</f>
        <v>0</v>
      </c>
      <c r="E26" s="45">
        <f t="shared" ref="E26:L26" si="2">SUM(E27+E30+E32)</f>
        <v>0</v>
      </c>
      <c r="F26" s="45">
        <f t="shared" si="2"/>
        <v>0</v>
      </c>
      <c r="G26" s="45">
        <f t="shared" si="2"/>
        <v>0</v>
      </c>
      <c r="H26" s="45">
        <f t="shared" si="2"/>
        <v>0</v>
      </c>
      <c r="I26" s="45">
        <f t="shared" si="2"/>
        <v>0</v>
      </c>
      <c r="J26" s="45">
        <f t="shared" si="2"/>
        <v>0</v>
      </c>
      <c r="K26" s="45">
        <f t="shared" si="2"/>
        <v>0</v>
      </c>
      <c r="L26" s="45">
        <f t="shared" si="2"/>
        <v>0</v>
      </c>
      <c r="M26" s="45">
        <v>0</v>
      </c>
      <c r="N26" s="45">
        <v>0</v>
      </c>
    </row>
    <row r="27" spans="1:14" ht="14.25" customHeight="1" x14ac:dyDescent="0.2">
      <c r="A27" s="84">
        <v>311</v>
      </c>
      <c r="B27" s="85" t="s">
        <v>27</v>
      </c>
      <c r="C27" s="53">
        <f t="shared" si="1"/>
        <v>0</v>
      </c>
      <c r="D27" s="86">
        <f>SUM(D28+D29)</f>
        <v>0</v>
      </c>
      <c r="E27" s="86">
        <f>SUM(E28+E29)</f>
        <v>0</v>
      </c>
      <c r="F27" s="86">
        <f t="shared" ref="F27:L27" si="3">SUM(F28+F29)</f>
        <v>0</v>
      </c>
      <c r="G27" s="86">
        <f t="shared" si="3"/>
        <v>0</v>
      </c>
      <c r="H27" s="86">
        <f t="shared" si="3"/>
        <v>0</v>
      </c>
      <c r="I27" s="86">
        <f t="shared" si="3"/>
        <v>0</v>
      </c>
      <c r="J27" s="86">
        <f t="shared" si="3"/>
        <v>0</v>
      </c>
      <c r="K27" s="86">
        <f t="shared" si="3"/>
        <v>0</v>
      </c>
      <c r="L27" s="86">
        <f t="shared" si="3"/>
        <v>0</v>
      </c>
      <c r="M27" s="87">
        <v>0</v>
      </c>
      <c r="N27" s="87">
        <v>0</v>
      </c>
    </row>
    <row r="28" spans="1:14" ht="14.25" hidden="1" customHeight="1" x14ac:dyDescent="0.2">
      <c r="A28" s="29">
        <v>3111</v>
      </c>
      <c r="B28" s="30" t="s">
        <v>48</v>
      </c>
      <c r="C28" s="53">
        <f t="shared" si="1"/>
        <v>0</v>
      </c>
      <c r="D28" s="42"/>
      <c r="E28" s="110"/>
      <c r="F28" s="42"/>
      <c r="G28" s="42"/>
      <c r="H28" s="42"/>
      <c r="I28" s="42"/>
      <c r="J28" s="42"/>
      <c r="K28" s="42"/>
      <c r="L28" s="42"/>
      <c r="M28" s="50"/>
      <c r="N28" s="50"/>
    </row>
    <row r="29" spans="1:14" ht="14.25" hidden="1" customHeight="1" x14ac:dyDescent="0.2">
      <c r="A29" s="29">
        <v>3114</v>
      </c>
      <c r="B29" s="30" t="s">
        <v>87</v>
      </c>
      <c r="C29" s="53">
        <f t="shared" si="1"/>
        <v>0</v>
      </c>
      <c r="D29" s="42"/>
      <c r="E29" s="110"/>
      <c r="F29" s="42"/>
      <c r="G29" s="42"/>
      <c r="H29" s="42"/>
      <c r="I29" s="42"/>
      <c r="J29" s="42"/>
      <c r="K29" s="42"/>
      <c r="L29" s="42"/>
      <c r="M29" s="50"/>
      <c r="N29" s="50"/>
    </row>
    <row r="30" spans="1:14" ht="14.25" customHeight="1" x14ac:dyDescent="0.2">
      <c r="A30" s="84">
        <v>312</v>
      </c>
      <c r="B30" s="88" t="s">
        <v>28</v>
      </c>
      <c r="C30" s="53">
        <f t="shared" si="1"/>
        <v>0</v>
      </c>
      <c r="D30" s="86">
        <f>D31</f>
        <v>0</v>
      </c>
      <c r="E30" s="86">
        <f t="shared" ref="E30:L30" si="4">E31</f>
        <v>0</v>
      </c>
      <c r="F30" s="86">
        <f t="shared" si="4"/>
        <v>0</v>
      </c>
      <c r="G30" s="86">
        <f t="shared" si="4"/>
        <v>0</v>
      </c>
      <c r="H30" s="86">
        <f t="shared" si="4"/>
        <v>0</v>
      </c>
      <c r="I30" s="86">
        <f t="shared" si="4"/>
        <v>0</v>
      </c>
      <c r="J30" s="86">
        <f t="shared" si="4"/>
        <v>0</v>
      </c>
      <c r="K30" s="86">
        <f t="shared" si="4"/>
        <v>0</v>
      </c>
      <c r="L30" s="86">
        <f t="shared" si="4"/>
        <v>0</v>
      </c>
      <c r="M30" s="87">
        <v>0</v>
      </c>
      <c r="N30" s="87">
        <v>0</v>
      </c>
    </row>
    <row r="31" spans="1:14" ht="14.25" hidden="1" customHeight="1" x14ac:dyDescent="0.2">
      <c r="A31" s="29">
        <v>3121</v>
      </c>
      <c r="B31" s="31" t="s">
        <v>28</v>
      </c>
      <c r="C31" s="53">
        <f t="shared" si="1"/>
        <v>0</v>
      </c>
      <c r="D31" s="42"/>
      <c r="E31" s="110"/>
      <c r="F31" s="42"/>
      <c r="G31" s="42"/>
      <c r="H31" s="42"/>
      <c r="I31" s="42"/>
      <c r="J31" s="42"/>
      <c r="K31" s="42"/>
      <c r="L31" s="42"/>
      <c r="M31" s="50"/>
      <c r="N31" s="50"/>
    </row>
    <row r="32" spans="1:14" ht="14.25" customHeight="1" x14ac:dyDescent="0.2">
      <c r="A32" s="84">
        <v>313</v>
      </c>
      <c r="B32" s="85" t="s">
        <v>29</v>
      </c>
      <c r="C32" s="53">
        <f t="shared" si="1"/>
        <v>0</v>
      </c>
      <c r="D32" s="86">
        <f>SUM(D33+D34)</f>
        <v>0</v>
      </c>
      <c r="E32" s="86">
        <f t="shared" ref="E32:L32" si="5">SUM(E33+E34)</f>
        <v>0</v>
      </c>
      <c r="F32" s="86">
        <f t="shared" si="5"/>
        <v>0</v>
      </c>
      <c r="G32" s="86">
        <f t="shared" si="5"/>
        <v>0</v>
      </c>
      <c r="H32" s="86">
        <f t="shared" si="5"/>
        <v>0</v>
      </c>
      <c r="I32" s="86">
        <f t="shared" si="5"/>
        <v>0</v>
      </c>
      <c r="J32" s="86">
        <f t="shared" si="5"/>
        <v>0</v>
      </c>
      <c r="K32" s="86">
        <f t="shared" si="5"/>
        <v>0</v>
      </c>
      <c r="L32" s="86">
        <f t="shared" si="5"/>
        <v>0</v>
      </c>
      <c r="M32" s="87">
        <v>0</v>
      </c>
      <c r="N32" s="87">
        <v>0</v>
      </c>
    </row>
    <row r="33" spans="1:14" ht="14.25" hidden="1" customHeight="1" x14ac:dyDescent="0.2">
      <c r="A33" s="29">
        <v>3132</v>
      </c>
      <c r="B33" s="30" t="s">
        <v>49</v>
      </c>
      <c r="C33" s="53">
        <f t="shared" si="1"/>
        <v>0</v>
      </c>
      <c r="D33" s="42"/>
      <c r="E33" s="110"/>
      <c r="F33" s="42"/>
      <c r="G33" s="42"/>
      <c r="H33" s="42"/>
      <c r="I33" s="42"/>
      <c r="J33" s="42"/>
      <c r="K33" s="42"/>
      <c r="L33" s="42"/>
      <c r="M33" s="50"/>
      <c r="N33" s="50"/>
    </row>
    <row r="34" spans="1:14" ht="14.25" hidden="1" customHeight="1" x14ac:dyDescent="0.2">
      <c r="A34" s="29">
        <v>3133</v>
      </c>
      <c r="B34" s="30" t="s">
        <v>50</v>
      </c>
      <c r="C34" s="53">
        <f t="shared" si="1"/>
        <v>0</v>
      </c>
      <c r="D34" s="42"/>
      <c r="E34" s="110"/>
      <c r="F34" s="42"/>
      <c r="G34" s="42"/>
      <c r="H34" s="42"/>
      <c r="I34" s="42"/>
      <c r="J34" s="42"/>
      <c r="K34" s="42"/>
      <c r="L34" s="42"/>
      <c r="M34" s="50"/>
      <c r="N34" s="50"/>
    </row>
    <row r="35" spans="1:14" ht="18" customHeight="1" x14ac:dyDescent="0.2">
      <c r="A35" s="40">
        <v>32</v>
      </c>
      <c r="B35" s="48" t="s">
        <v>30</v>
      </c>
      <c r="C35" s="53">
        <f t="shared" si="1"/>
        <v>350000</v>
      </c>
      <c r="D35" s="46">
        <f>SUM(D36+D41+D48+D58+D60)</f>
        <v>0</v>
      </c>
      <c r="E35" s="46">
        <f t="shared" ref="E35:L35" si="6">SUM(E36+E41+E48+E58+E60)</f>
        <v>0</v>
      </c>
      <c r="F35" s="46">
        <f t="shared" si="6"/>
        <v>0</v>
      </c>
      <c r="G35" s="46">
        <f t="shared" si="6"/>
        <v>0</v>
      </c>
      <c r="H35" s="46">
        <f t="shared" si="6"/>
        <v>350000</v>
      </c>
      <c r="I35" s="46">
        <f t="shared" si="6"/>
        <v>0</v>
      </c>
      <c r="J35" s="46">
        <f t="shared" si="6"/>
        <v>0</v>
      </c>
      <c r="K35" s="46">
        <f t="shared" si="6"/>
        <v>0</v>
      </c>
      <c r="L35" s="46">
        <f t="shared" si="6"/>
        <v>0</v>
      </c>
      <c r="M35" s="46">
        <f t="shared" ref="M35:N35" si="7">SUM(M36+M41+M48+M58+M60)</f>
        <v>300000</v>
      </c>
      <c r="N35" s="46">
        <f t="shared" si="7"/>
        <v>300000</v>
      </c>
    </row>
    <row r="36" spans="1:14" ht="14.25" customHeight="1" x14ac:dyDescent="0.2">
      <c r="A36" s="84">
        <v>321</v>
      </c>
      <c r="B36" s="85" t="s">
        <v>31</v>
      </c>
      <c r="C36" s="53">
        <f t="shared" si="1"/>
        <v>15000</v>
      </c>
      <c r="D36" s="86">
        <f>SUM(D37:D40)</f>
        <v>0</v>
      </c>
      <c r="E36" s="86">
        <f t="shared" ref="E36:L36" si="8">SUM(E37:E40)</f>
        <v>0</v>
      </c>
      <c r="F36" s="86">
        <f t="shared" si="8"/>
        <v>0</v>
      </c>
      <c r="G36" s="86">
        <f t="shared" si="8"/>
        <v>0</v>
      </c>
      <c r="H36" s="86">
        <f t="shared" si="8"/>
        <v>15000</v>
      </c>
      <c r="I36" s="86">
        <f t="shared" si="8"/>
        <v>0</v>
      </c>
      <c r="J36" s="86">
        <f t="shared" si="8"/>
        <v>0</v>
      </c>
      <c r="K36" s="86">
        <f t="shared" si="8"/>
        <v>0</v>
      </c>
      <c r="L36" s="86">
        <f t="shared" si="8"/>
        <v>0</v>
      </c>
      <c r="M36" s="87">
        <v>15000</v>
      </c>
      <c r="N36" s="87">
        <v>15000</v>
      </c>
    </row>
    <row r="37" spans="1:14" ht="14.25" hidden="1" customHeight="1" x14ac:dyDescent="0.2">
      <c r="A37" s="29">
        <v>3211</v>
      </c>
      <c r="B37" s="30" t="s">
        <v>53</v>
      </c>
      <c r="C37" s="53">
        <f t="shared" si="1"/>
        <v>4000</v>
      </c>
      <c r="D37" s="42"/>
      <c r="E37" s="110"/>
      <c r="F37" s="42"/>
      <c r="G37" s="42"/>
      <c r="H37" s="110">
        <v>4000</v>
      </c>
      <c r="I37" s="42"/>
      <c r="J37" s="42"/>
      <c r="K37" s="42"/>
      <c r="L37" s="42"/>
      <c r="M37" s="50"/>
      <c r="N37" s="50"/>
    </row>
    <row r="38" spans="1:14" ht="14.25" hidden="1" customHeight="1" x14ac:dyDescent="0.2">
      <c r="A38" s="29">
        <v>3212</v>
      </c>
      <c r="B38" s="30" t="s">
        <v>54</v>
      </c>
      <c r="C38" s="53">
        <f t="shared" si="1"/>
        <v>0</v>
      </c>
      <c r="D38" s="42"/>
      <c r="E38" s="110"/>
      <c r="F38" s="42"/>
      <c r="G38" s="42"/>
      <c r="H38" s="110"/>
      <c r="I38" s="42"/>
      <c r="J38" s="42"/>
      <c r="K38" s="42"/>
      <c r="L38" s="42"/>
      <c r="M38" s="50"/>
      <c r="N38" s="50"/>
    </row>
    <row r="39" spans="1:14" ht="14.25" hidden="1" customHeight="1" x14ac:dyDescent="0.2">
      <c r="A39" s="29">
        <v>3213</v>
      </c>
      <c r="B39" s="30" t="s">
        <v>55</v>
      </c>
      <c r="C39" s="53">
        <f t="shared" si="1"/>
        <v>10500</v>
      </c>
      <c r="D39" s="42"/>
      <c r="E39" s="110"/>
      <c r="F39" s="42"/>
      <c r="G39" s="42"/>
      <c r="H39" s="110">
        <v>10500</v>
      </c>
      <c r="I39" s="42"/>
      <c r="J39" s="42"/>
      <c r="K39" s="42"/>
      <c r="L39" s="42"/>
      <c r="M39" s="50"/>
      <c r="N39" s="50"/>
    </row>
    <row r="40" spans="1:14" ht="14.25" hidden="1" customHeight="1" x14ac:dyDescent="0.2">
      <c r="A40" s="29">
        <v>3214</v>
      </c>
      <c r="B40" s="30" t="s">
        <v>56</v>
      </c>
      <c r="C40" s="53">
        <f t="shared" si="1"/>
        <v>500</v>
      </c>
      <c r="D40" s="42"/>
      <c r="E40" s="110"/>
      <c r="F40" s="42"/>
      <c r="G40" s="42"/>
      <c r="H40" s="110">
        <v>500</v>
      </c>
      <c r="I40" s="42"/>
      <c r="J40" s="42"/>
      <c r="K40" s="42"/>
      <c r="L40" s="42"/>
      <c r="M40" s="50"/>
      <c r="N40" s="50"/>
    </row>
    <row r="41" spans="1:14" ht="14.25" customHeight="1" x14ac:dyDescent="0.2">
      <c r="A41" s="84">
        <v>322</v>
      </c>
      <c r="B41" s="85" t="s">
        <v>32</v>
      </c>
      <c r="C41" s="53">
        <f t="shared" si="1"/>
        <v>147000</v>
      </c>
      <c r="D41" s="86">
        <f>SUM(D42:D47)</f>
        <v>0</v>
      </c>
      <c r="E41" s="86">
        <f t="shared" ref="E41:L41" si="9">SUM(E42:E47)</f>
        <v>0</v>
      </c>
      <c r="F41" s="86">
        <f t="shared" si="9"/>
        <v>0</v>
      </c>
      <c r="G41" s="86">
        <f t="shared" si="9"/>
        <v>0</v>
      </c>
      <c r="H41" s="86">
        <f t="shared" si="9"/>
        <v>147000</v>
      </c>
      <c r="I41" s="86">
        <f t="shared" si="9"/>
        <v>0</v>
      </c>
      <c r="J41" s="86">
        <f t="shared" si="9"/>
        <v>0</v>
      </c>
      <c r="K41" s="86">
        <f t="shared" si="9"/>
        <v>0</v>
      </c>
      <c r="L41" s="86">
        <f t="shared" si="9"/>
        <v>0</v>
      </c>
      <c r="M41" s="87">
        <v>130000</v>
      </c>
      <c r="N41" s="87">
        <v>130000</v>
      </c>
    </row>
    <row r="42" spans="1:14" ht="14.25" hidden="1" customHeight="1" x14ac:dyDescent="0.2">
      <c r="A42" s="29">
        <v>3221</v>
      </c>
      <c r="B42" s="30" t="s">
        <v>57</v>
      </c>
      <c r="C42" s="53">
        <f t="shared" si="1"/>
        <v>23000</v>
      </c>
      <c r="D42" s="42"/>
      <c r="E42" s="110"/>
      <c r="F42" s="42"/>
      <c r="G42" s="42"/>
      <c r="H42" s="110">
        <v>23000</v>
      </c>
      <c r="I42" s="42"/>
      <c r="J42" s="42"/>
      <c r="K42" s="42"/>
      <c r="L42" s="42"/>
      <c r="M42" s="50"/>
      <c r="N42" s="50"/>
    </row>
    <row r="43" spans="1:14" ht="14.25" hidden="1" customHeight="1" x14ac:dyDescent="0.2">
      <c r="A43" s="29">
        <v>3222</v>
      </c>
      <c r="B43" s="30" t="s">
        <v>58</v>
      </c>
      <c r="C43" s="53">
        <f t="shared" si="1"/>
        <v>0</v>
      </c>
      <c r="D43" s="42"/>
      <c r="E43" s="110"/>
      <c r="F43" s="42"/>
      <c r="G43" s="42"/>
      <c r="H43" s="110"/>
      <c r="I43" s="42"/>
      <c r="J43" s="42"/>
      <c r="K43" s="42"/>
      <c r="L43" s="42"/>
      <c r="M43" s="50"/>
      <c r="N43" s="50"/>
    </row>
    <row r="44" spans="1:14" ht="14.25" hidden="1" customHeight="1" x14ac:dyDescent="0.2">
      <c r="A44" s="29">
        <v>3223</v>
      </c>
      <c r="B44" s="30" t="s">
        <v>59</v>
      </c>
      <c r="C44" s="53">
        <f t="shared" si="1"/>
        <v>111000</v>
      </c>
      <c r="D44" s="42"/>
      <c r="E44" s="110"/>
      <c r="F44" s="42"/>
      <c r="G44" s="42"/>
      <c r="H44" s="110">
        <v>111000</v>
      </c>
      <c r="I44" s="42"/>
      <c r="J44" s="42"/>
      <c r="K44" s="42"/>
      <c r="L44" s="42"/>
      <c r="M44" s="50"/>
      <c r="N44" s="50"/>
    </row>
    <row r="45" spans="1:14" ht="14.25" hidden="1" customHeight="1" x14ac:dyDescent="0.2">
      <c r="A45" s="29">
        <v>3224</v>
      </c>
      <c r="B45" s="30" t="s">
        <v>60</v>
      </c>
      <c r="C45" s="53">
        <f t="shared" si="1"/>
        <v>8000</v>
      </c>
      <c r="D45" s="42"/>
      <c r="E45" s="110"/>
      <c r="F45" s="42"/>
      <c r="G45" s="42"/>
      <c r="H45" s="110">
        <v>8000</v>
      </c>
      <c r="I45" s="42"/>
      <c r="J45" s="42"/>
      <c r="K45" s="42"/>
      <c r="L45" s="42"/>
      <c r="M45" s="50"/>
      <c r="N45" s="50"/>
    </row>
    <row r="46" spans="1:14" ht="14.25" hidden="1" customHeight="1" x14ac:dyDescent="0.2">
      <c r="A46" s="29">
        <v>3225</v>
      </c>
      <c r="B46" s="30" t="s">
        <v>61</v>
      </c>
      <c r="C46" s="53">
        <f t="shared" si="1"/>
        <v>2000</v>
      </c>
      <c r="D46" s="42"/>
      <c r="E46" s="110"/>
      <c r="F46" s="42"/>
      <c r="G46" s="42"/>
      <c r="H46" s="110">
        <v>2000</v>
      </c>
      <c r="I46" s="42"/>
      <c r="J46" s="42"/>
      <c r="K46" s="42"/>
      <c r="L46" s="42"/>
      <c r="M46" s="50"/>
      <c r="N46" s="50"/>
    </row>
    <row r="47" spans="1:14" ht="14.25" hidden="1" customHeight="1" x14ac:dyDescent="0.2">
      <c r="A47" s="29">
        <v>3227</v>
      </c>
      <c r="B47" s="30" t="s">
        <v>62</v>
      </c>
      <c r="C47" s="53">
        <f t="shared" si="1"/>
        <v>3000</v>
      </c>
      <c r="D47" s="42"/>
      <c r="E47" s="110"/>
      <c r="F47" s="42"/>
      <c r="G47" s="42"/>
      <c r="H47" s="110">
        <v>3000</v>
      </c>
      <c r="I47" s="42"/>
      <c r="J47" s="42"/>
      <c r="K47" s="42"/>
      <c r="L47" s="42"/>
      <c r="M47" s="50"/>
      <c r="N47" s="50"/>
    </row>
    <row r="48" spans="1:14" ht="14.25" customHeight="1" x14ac:dyDescent="0.2">
      <c r="A48" s="84">
        <v>323</v>
      </c>
      <c r="B48" s="85" t="s">
        <v>33</v>
      </c>
      <c r="C48" s="53">
        <f t="shared" si="1"/>
        <v>164000</v>
      </c>
      <c r="D48" s="86">
        <f>SUM(D49:D57)</f>
        <v>0</v>
      </c>
      <c r="E48" s="86">
        <f t="shared" ref="E48:L48" si="10">SUM(E49:E57)</f>
        <v>0</v>
      </c>
      <c r="F48" s="86">
        <f t="shared" si="10"/>
        <v>0</v>
      </c>
      <c r="G48" s="86">
        <f t="shared" si="10"/>
        <v>0</v>
      </c>
      <c r="H48" s="86">
        <f t="shared" si="10"/>
        <v>164000</v>
      </c>
      <c r="I48" s="86">
        <f t="shared" si="10"/>
        <v>0</v>
      </c>
      <c r="J48" s="86">
        <f t="shared" si="10"/>
        <v>0</v>
      </c>
      <c r="K48" s="86">
        <f t="shared" si="10"/>
        <v>0</v>
      </c>
      <c r="L48" s="86">
        <f t="shared" si="10"/>
        <v>0</v>
      </c>
      <c r="M48" s="87">
        <v>119000</v>
      </c>
      <c r="N48" s="87">
        <v>119000</v>
      </c>
    </row>
    <row r="49" spans="1:14" ht="14.25" hidden="1" customHeight="1" x14ac:dyDescent="0.2">
      <c r="A49" s="29">
        <v>3231</v>
      </c>
      <c r="B49" s="30" t="s">
        <v>63</v>
      </c>
      <c r="C49" s="53">
        <f t="shared" si="1"/>
        <v>12000</v>
      </c>
      <c r="D49" s="42"/>
      <c r="E49" s="110"/>
      <c r="F49" s="42"/>
      <c r="G49" s="42"/>
      <c r="H49" s="110">
        <v>12000</v>
      </c>
      <c r="I49" s="42"/>
      <c r="J49" s="42"/>
      <c r="K49" s="42"/>
      <c r="L49" s="42"/>
      <c r="M49" s="50"/>
      <c r="N49" s="50"/>
    </row>
    <row r="50" spans="1:14" ht="14.25" hidden="1" customHeight="1" x14ac:dyDescent="0.2">
      <c r="A50" s="29">
        <v>3232</v>
      </c>
      <c r="B50" s="30" t="s">
        <v>64</v>
      </c>
      <c r="C50" s="53">
        <f t="shared" si="1"/>
        <v>79000</v>
      </c>
      <c r="D50" s="42"/>
      <c r="E50" s="110"/>
      <c r="F50" s="42"/>
      <c r="G50" s="42"/>
      <c r="H50" s="110">
        <v>79000</v>
      </c>
      <c r="I50" s="42"/>
      <c r="J50" s="42"/>
      <c r="K50" s="42"/>
      <c r="L50" s="42"/>
      <c r="M50" s="50"/>
      <c r="N50" s="50"/>
    </row>
    <row r="51" spans="1:14" ht="14.25" hidden="1" customHeight="1" x14ac:dyDescent="0.2">
      <c r="A51" s="29">
        <v>3233</v>
      </c>
      <c r="B51" s="30" t="s">
        <v>65</v>
      </c>
      <c r="C51" s="53">
        <f t="shared" si="1"/>
        <v>4000</v>
      </c>
      <c r="D51" s="42"/>
      <c r="E51" s="110"/>
      <c r="F51" s="42"/>
      <c r="G51" s="42"/>
      <c r="H51" s="110">
        <v>4000</v>
      </c>
      <c r="I51" s="42"/>
      <c r="J51" s="42"/>
      <c r="K51" s="42"/>
      <c r="L51" s="42"/>
      <c r="M51" s="50"/>
      <c r="N51" s="50"/>
    </row>
    <row r="52" spans="1:14" ht="14.25" hidden="1" customHeight="1" x14ac:dyDescent="0.2">
      <c r="A52" s="29">
        <v>3234</v>
      </c>
      <c r="B52" s="30" t="s">
        <v>66</v>
      </c>
      <c r="C52" s="53">
        <f t="shared" si="1"/>
        <v>30000</v>
      </c>
      <c r="D52" s="42"/>
      <c r="E52" s="110"/>
      <c r="F52" s="42"/>
      <c r="G52" s="42"/>
      <c r="H52" s="110">
        <v>30000</v>
      </c>
      <c r="I52" s="42"/>
      <c r="J52" s="42"/>
      <c r="K52" s="42"/>
      <c r="L52" s="42"/>
      <c r="M52" s="50"/>
      <c r="N52" s="50"/>
    </row>
    <row r="53" spans="1:14" ht="14.25" hidden="1" customHeight="1" x14ac:dyDescent="0.2">
      <c r="A53" s="29">
        <v>3235</v>
      </c>
      <c r="B53" s="30" t="s">
        <v>67</v>
      </c>
      <c r="C53" s="53">
        <f t="shared" si="1"/>
        <v>3000</v>
      </c>
      <c r="D53" s="42"/>
      <c r="E53" s="110"/>
      <c r="F53" s="42"/>
      <c r="G53" s="42"/>
      <c r="H53" s="110">
        <v>3000</v>
      </c>
      <c r="I53" s="42"/>
      <c r="J53" s="42"/>
      <c r="K53" s="42"/>
      <c r="L53" s="42"/>
      <c r="M53" s="50"/>
      <c r="N53" s="50"/>
    </row>
    <row r="54" spans="1:14" ht="14.25" hidden="1" customHeight="1" x14ac:dyDescent="0.2">
      <c r="A54" s="29">
        <v>3236</v>
      </c>
      <c r="B54" s="30" t="s">
        <v>68</v>
      </c>
      <c r="C54" s="53">
        <f t="shared" si="1"/>
        <v>10000</v>
      </c>
      <c r="D54" s="42"/>
      <c r="E54" s="110"/>
      <c r="F54" s="42"/>
      <c r="G54" s="42"/>
      <c r="H54" s="110">
        <v>10000</v>
      </c>
      <c r="I54" s="42"/>
      <c r="J54" s="42"/>
      <c r="K54" s="42"/>
      <c r="L54" s="42"/>
      <c r="M54" s="50"/>
      <c r="N54" s="50"/>
    </row>
    <row r="55" spans="1:14" ht="14.25" hidden="1" customHeight="1" x14ac:dyDescent="0.2">
      <c r="A55" s="29">
        <v>3237</v>
      </c>
      <c r="B55" s="30" t="s">
        <v>69</v>
      </c>
      <c r="C55" s="53">
        <f t="shared" si="1"/>
        <v>13000</v>
      </c>
      <c r="D55" s="42"/>
      <c r="E55" s="110"/>
      <c r="F55" s="42"/>
      <c r="G55" s="42"/>
      <c r="H55" s="110">
        <v>13000</v>
      </c>
      <c r="I55" s="42"/>
      <c r="J55" s="42"/>
      <c r="K55" s="42"/>
      <c r="L55" s="42"/>
      <c r="M55" s="50"/>
      <c r="N55" s="50"/>
    </row>
    <row r="56" spans="1:14" ht="14.25" hidden="1" customHeight="1" x14ac:dyDescent="0.2">
      <c r="A56" s="29">
        <v>3238</v>
      </c>
      <c r="B56" s="30" t="s">
        <v>70</v>
      </c>
      <c r="C56" s="53">
        <f t="shared" si="1"/>
        <v>8000</v>
      </c>
      <c r="D56" s="42"/>
      <c r="E56" s="110"/>
      <c r="F56" s="42"/>
      <c r="G56" s="42"/>
      <c r="H56" s="110">
        <v>8000</v>
      </c>
      <c r="I56" s="42"/>
      <c r="J56" s="42"/>
      <c r="K56" s="42"/>
      <c r="L56" s="42"/>
      <c r="M56" s="50"/>
      <c r="N56" s="50"/>
    </row>
    <row r="57" spans="1:14" ht="14.25" hidden="1" customHeight="1" x14ac:dyDescent="0.2">
      <c r="A57" s="29">
        <v>3239</v>
      </c>
      <c r="B57" s="30" t="s">
        <v>71</v>
      </c>
      <c r="C57" s="53">
        <f t="shared" si="1"/>
        <v>5000</v>
      </c>
      <c r="D57" s="42"/>
      <c r="E57" s="110"/>
      <c r="F57" s="42"/>
      <c r="G57" s="42"/>
      <c r="H57" s="110">
        <v>5000</v>
      </c>
      <c r="I57" s="42"/>
      <c r="J57" s="42"/>
      <c r="K57" s="42"/>
      <c r="L57" s="42"/>
      <c r="M57" s="50"/>
      <c r="N57" s="50"/>
    </row>
    <row r="58" spans="1:14" ht="14.25" customHeight="1" x14ac:dyDescent="0.2">
      <c r="A58" s="84">
        <v>324</v>
      </c>
      <c r="B58" s="85" t="s">
        <v>34</v>
      </c>
      <c r="C58" s="53">
        <f t="shared" si="1"/>
        <v>0</v>
      </c>
      <c r="D58" s="86">
        <f>D59</f>
        <v>0</v>
      </c>
      <c r="E58" s="86">
        <f t="shared" ref="E58:L58" si="11">E59</f>
        <v>0</v>
      </c>
      <c r="F58" s="86">
        <f t="shared" si="11"/>
        <v>0</v>
      </c>
      <c r="G58" s="86">
        <f t="shared" si="11"/>
        <v>0</v>
      </c>
      <c r="H58" s="86">
        <f t="shared" si="11"/>
        <v>0</v>
      </c>
      <c r="I58" s="86">
        <f t="shared" si="11"/>
        <v>0</v>
      </c>
      <c r="J58" s="86">
        <f t="shared" si="11"/>
        <v>0</v>
      </c>
      <c r="K58" s="86">
        <f t="shared" si="11"/>
        <v>0</v>
      </c>
      <c r="L58" s="86">
        <f t="shared" si="11"/>
        <v>0</v>
      </c>
      <c r="M58" s="87">
        <v>0</v>
      </c>
      <c r="N58" s="87">
        <v>0</v>
      </c>
    </row>
    <row r="59" spans="1:14" ht="14.25" hidden="1" customHeight="1" x14ac:dyDescent="0.2">
      <c r="A59" s="29">
        <v>3241</v>
      </c>
      <c r="B59" s="30" t="s">
        <v>72</v>
      </c>
      <c r="C59" s="53">
        <f t="shared" si="1"/>
        <v>0</v>
      </c>
      <c r="D59" s="86"/>
      <c r="E59" s="90"/>
      <c r="F59" s="86"/>
      <c r="G59" s="86"/>
      <c r="H59" s="86"/>
      <c r="I59" s="86"/>
      <c r="J59" s="86"/>
      <c r="K59" s="86"/>
      <c r="L59" s="86"/>
      <c r="M59" s="87"/>
      <c r="N59" s="87"/>
    </row>
    <row r="60" spans="1:14" ht="14.25" customHeight="1" x14ac:dyDescent="0.2">
      <c r="A60" s="84">
        <v>329</v>
      </c>
      <c r="B60" s="85" t="s">
        <v>35</v>
      </c>
      <c r="C60" s="53">
        <f t="shared" si="1"/>
        <v>24000</v>
      </c>
      <c r="D60" s="86">
        <f>SUM(D61:D65)</f>
        <v>0</v>
      </c>
      <c r="E60" s="86">
        <f t="shared" ref="E60:L60" si="12">SUM(E61:E65)</f>
        <v>0</v>
      </c>
      <c r="F60" s="86">
        <f t="shared" si="12"/>
        <v>0</v>
      </c>
      <c r="G60" s="86">
        <f t="shared" si="12"/>
        <v>0</v>
      </c>
      <c r="H60" s="86">
        <f t="shared" si="12"/>
        <v>24000</v>
      </c>
      <c r="I60" s="86">
        <f t="shared" si="12"/>
        <v>0</v>
      </c>
      <c r="J60" s="86">
        <f t="shared" si="12"/>
        <v>0</v>
      </c>
      <c r="K60" s="86">
        <f t="shared" si="12"/>
        <v>0</v>
      </c>
      <c r="L60" s="86">
        <f t="shared" si="12"/>
        <v>0</v>
      </c>
      <c r="M60" s="87">
        <v>36000</v>
      </c>
      <c r="N60" s="87">
        <v>36000</v>
      </c>
    </row>
    <row r="61" spans="1:14" ht="14.25" hidden="1" customHeight="1" x14ac:dyDescent="0.2">
      <c r="A61" s="29">
        <v>3292</v>
      </c>
      <c r="B61" s="30" t="s">
        <v>73</v>
      </c>
      <c r="C61" s="53">
        <f t="shared" si="1"/>
        <v>19000</v>
      </c>
      <c r="D61" s="42"/>
      <c r="E61" s="110"/>
      <c r="F61" s="42"/>
      <c r="G61" s="42"/>
      <c r="H61" s="110">
        <v>19000</v>
      </c>
      <c r="I61" s="42"/>
      <c r="J61" s="42"/>
      <c r="K61" s="42"/>
      <c r="L61" s="42"/>
      <c r="M61" s="50"/>
      <c r="N61" s="50"/>
    </row>
    <row r="62" spans="1:14" ht="14.25" hidden="1" customHeight="1" x14ac:dyDescent="0.2">
      <c r="A62" s="29">
        <v>3293</v>
      </c>
      <c r="B62" s="30" t="s">
        <v>74</v>
      </c>
      <c r="C62" s="53">
        <f t="shared" si="1"/>
        <v>2500</v>
      </c>
      <c r="D62" s="42"/>
      <c r="E62" s="110"/>
      <c r="F62" s="42"/>
      <c r="G62" s="42"/>
      <c r="H62" s="110">
        <v>2500</v>
      </c>
      <c r="I62" s="42"/>
      <c r="J62" s="42"/>
      <c r="K62" s="42"/>
      <c r="L62" s="42"/>
      <c r="M62" s="50"/>
      <c r="N62" s="50"/>
    </row>
    <row r="63" spans="1:14" ht="14.25" hidden="1" customHeight="1" x14ac:dyDescent="0.2">
      <c r="A63" s="29">
        <v>3294</v>
      </c>
      <c r="B63" s="30" t="s">
        <v>75</v>
      </c>
      <c r="C63" s="53">
        <f t="shared" si="1"/>
        <v>1500</v>
      </c>
      <c r="D63" s="42"/>
      <c r="E63" s="110"/>
      <c r="F63" s="42"/>
      <c r="G63" s="42"/>
      <c r="H63" s="110">
        <v>1500</v>
      </c>
      <c r="I63" s="42"/>
      <c r="J63" s="42"/>
      <c r="K63" s="42"/>
      <c r="L63" s="42"/>
      <c r="M63" s="50"/>
      <c r="N63" s="50"/>
    </row>
    <row r="64" spans="1:14" ht="14.25" hidden="1" customHeight="1" x14ac:dyDescent="0.2">
      <c r="A64" s="29">
        <v>3295</v>
      </c>
      <c r="B64" s="30" t="s">
        <v>76</v>
      </c>
      <c r="C64" s="53">
        <f t="shared" si="1"/>
        <v>500</v>
      </c>
      <c r="D64" s="42"/>
      <c r="E64" s="110"/>
      <c r="F64" s="42"/>
      <c r="G64" s="42"/>
      <c r="H64" s="110">
        <v>500</v>
      </c>
      <c r="I64" s="42"/>
      <c r="J64" s="42"/>
      <c r="K64" s="42"/>
      <c r="L64" s="42"/>
      <c r="M64" s="50"/>
      <c r="N64" s="50"/>
    </row>
    <row r="65" spans="1:14" ht="17.25" hidden="1" customHeight="1" x14ac:dyDescent="0.2">
      <c r="A65" s="29">
        <v>3299</v>
      </c>
      <c r="B65" s="30" t="s">
        <v>77</v>
      </c>
      <c r="C65" s="53">
        <f t="shared" si="1"/>
        <v>500</v>
      </c>
      <c r="D65" s="42"/>
      <c r="E65" s="110"/>
      <c r="F65" s="42"/>
      <c r="G65" s="42"/>
      <c r="H65" s="110">
        <v>500</v>
      </c>
      <c r="I65" s="42"/>
      <c r="J65" s="42"/>
      <c r="K65" s="42"/>
      <c r="L65" s="42"/>
      <c r="M65" s="50"/>
      <c r="N65" s="50"/>
    </row>
    <row r="66" spans="1:14" ht="14.25" customHeight="1" x14ac:dyDescent="0.2">
      <c r="A66" s="40">
        <v>34</v>
      </c>
      <c r="B66" s="48" t="s">
        <v>36</v>
      </c>
      <c r="C66" s="53">
        <f t="shared" si="1"/>
        <v>0</v>
      </c>
      <c r="D66" s="46">
        <f>SUM(D67+D68)</f>
        <v>0</v>
      </c>
      <c r="E66" s="46">
        <f t="shared" ref="E66:L66" si="13">SUM(E67+E68)</f>
        <v>0</v>
      </c>
      <c r="F66" s="46">
        <f t="shared" si="13"/>
        <v>0</v>
      </c>
      <c r="G66" s="46">
        <f t="shared" si="13"/>
        <v>0</v>
      </c>
      <c r="H66" s="46">
        <f t="shared" si="13"/>
        <v>0</v>
      </c>
      <c r="I66" s="46">
        <f t="shared" si="13"/>
        <v>0</v>
      </c>
      <c r="J66" s="46">
        <f t="shared" si="13"/>
        <v>0</v>
      </c>
      <c r="K66" s="46">
        <f t="shared" si="13"/>
        <v>0</v>
      </c>
      <c r="L66" s="46">
        <f t="shared" si="13"/>
        <v>0</v>
      </c>
      <c r="M66" s="46">
        <v>0</v>
      </c>
      <c r="N66" s="46">
        <v>0</v>
      </c>
    </row>
    <row r="67" spans="1:14" ht="14.25" customHeight="1" x14ac:dyDescent="0.2">
      <c r="A67" s="84">
        <v>341</v>
      </c>
      <c r="B67" s="85" t="s">
        <v>37</v>
      </c>
      <c r="C67" s="53">
        <f t="shared" si="1"/>
        <v>0</v>
      </c>
      <c r="D67" s="86"/>
      <c r="E67" s="90"/>
      <c r="F67" s="86"/>
      <c r="G67" s="86"/>
      <c r="H67" s="86"/>
      <c r="I67" s="86"/>
      <c r="J67" s="86"/>
      <c r="K67" s="86"/>
      <c r="L67" s="86"/>
      <c r="M67" s="87"/>
      <c r="N67" s="87"/>
    </row>
    <row r="68" spans="1:14" ht="14.25" customHeight="1" x14ac:dyDescent="0.2">
      <c r="A68" s="84">
        <v>343</v>
      </c>
      <c r="B68" s="85" t="s">
        <v>38</v>
      </c>
      <c r="C68" s="53">
        <f t="shared" si="1"/>
        <v>0</v>
      </c>
      <c r="D68" s="86">
        <f>SUM(D69+D70)</f>
        <v>0</v>
      </c>
      <c r="E68" s="86">
        <f t="shared" ref="E68:L68" si="14">SUM(E69+E70)</f>
        <v>0</v>
      </c>
      <c r="F68" s="86">
        <f t="shared" si="14"/>
        <v>0</v>
      </c>
      <c r="G68" s="86">
        <f t="shared" si="14"/>
        <v>0</v>
      </c>
      <c r="H68" s="86">
        <f t="shared" si="14"/>
        <v>0</v>
      </c>
      <c r="I68" s="86">
        <f t="shared" si="14"/>
        <v>0</v>
      </c>
      <c r="J68" s="86">
        <f t="shared" si="14"/>
        <v>0</v>
      </c>
      <c r="K68" s="86">
        <f t="shared" si="14"/>
        <v>0</v>
      </c>
      <c r="L68" s="86">
        <f t="shared" si="14"/>
        <v>0</v>
      </c>
      <c r="M68" s="87">
        <v>0</v>
      </c>
      <c r="N68" s="87">
        <v>0</v>
      </c>
    </row>
    <row r="69" spans="1:14" ht="14.25" hidden="1" customHeight="1" x14ac:dyDescent="0.2">
      <c r="A69" s="29">
        <v>3431</v>
      </c>
      <c r="B69" s="30" t="s">
        <v>165</v>
      </c>
      <c r="C69" s="53">
        <f t="shared" si="1"/>
        <v>0</v>
      </c>
      <c r="D69" s="86"/>
      <c r="E69" s="278"/>
      <c r="F69" s="86"/>
      <c r="G69" s="86"/>
      <c r="H69" s="86"/>
      <c r="I69" s="86"/>
      <c r="J69" s="86"/>
      <c r="K69" s="86"/>
      <c r="L69" s="86"/>
      <c r="M69" s="87"/>
      <c r="N69" s="87"/>
    </row>
    <row r="70" spans="1:14" ht="13.5" hidden="1" customHeight="1" x14ac:dyDescent="0.2">
      <c r="A70" s="29">
        <v>3434</v>
      </c>
      <c r="B70" s="30" t="s">
        <v>78</v>
      </c>
      <c r="C70" s="53">
        <f t="shared" si="1"/>
        <v>0</v>
      </c>
      <c r="D70" s="42"/>
      <c r="E70" s="110"/>
      <c r="F70" s="42"/>
      <c r="G70" s="42"/>
      <c r="H70" s="42">
        <v>0</v>
      </c>
      <c r="I70" s="42"/>
      <c r="J70" s="42"/>
      <c r="K70" s="42"/>
      <c r="L70" s="42"/>
      <c r="M70" s="50"/>
      <c r="N70" s="50"/>
    </row>
    <row r="71" spans="1:14" ht="15.95" customHeight="1" x14ac:dyDescent="0.2">
      <c r="A71" s="40">
        <v>42</v>
      </c>
      <c r="B71" s="49" t="s">
        <v>41</v>
      </c>
      <c r="C71" s="275">
        <f t="shared" ref="C71:C75" si="15">SUM(D71:L71)</f>
        <v>0</v>
      </c>
      <c r="D71" s="46">
        <f>SUM(D72+D73)</f>
        <v>0</v>
      </c>
      <c r="E71" s="46">
        <f t="shared" ref="E71:L71" si="16">SUM(E72+E73)</f>
        <v>0</v>
      </c>
      <c r="F71" s="46">
        <f t="shared" si="16"/>
        <v>0</v>
      </c>
      <c r="G71" s="46">
        <f t="shared" si="16"/>
        <v>0</v>
      </c>
      <c r="H71" s="46">
        <f t="shared" si="16"/>
        <v>0</v>
      </c>
      <c r="I71" s="46">
        <f t="shared" si="16"/>
        <v>0</v>
      </c>
      <c r="J71" s="46">
        <f t="shared" si="16"/>
        <v>0</v>
      </c>
      <c r="K71" s="46">
        <f t="shared" si="16"/>
        <v>0</v>
      </c>
      <c r="L71" s="46">
        <f t="shared" si="16"/>
        <v>0</v>
      </c>
      <c r="M71" s="46">
        <v>0</v>
      </c>
      <c r="N71" s="46">
        <v>0</v>
      </c>
    </row>
    <row r="72" spans="1:14" ht="15.95" customHeight="1" x14ac:dyDescent="0.2">
      <c r="A72" s="84">
        <v>421</v>
      </c>
      <c r="B72" s="88" t="s">
        <v>42</v>
      </c>
      <c r="C72" s="275">
        <f t="shared" si="15"/>
        <v>0</v>
      </c>
      <c r="D72" s="86"/>
      <c r="E72" s="90"/>
      <c r="F72" s="86"/>
      <c r="G72" s="86"/>
      <c r="H72" s="86"/>
      <c r="I72" s="86"/>
      <c r="J72" s="86"/>
      <c r="K72" s="86"/>
      <c r="L72" s="86"/>
      <c r="M72" s="87"/>
      <c r="N72" s="87"/>
    </row>
    <row r="73" spans="1:14" ht="15.95" customHeight="1" x14ac:dyDescent="0.2">
      <c r="A73" s="84">
        <v>422</v>
      </c>
      <c r="B73" s="88" t="s">
        <v>43</v>
      </c>
      <c r="C73" s="275">
        <f t="shared" si="15"/>
        <v>0</v>
      </c>
      <c r="D73" s="86">
        <f>SUM(D74:D76)</f>
        <v>0</v>
      </c>
      <c r="E73" s="86">
        <f t="shared" ref="E73:L73" si="17">SUM(E74:E76)</f>
        <v>0</v>
      </c>
      <c r="F73" s="86">
        <f t="shared" si="17"/>
        <v>0</v>
      </c>
      <c r="G73" s="86">
        <f t="shared" si="17"/>
        <v>0</v>
      </c>
      <c r="H73" s="86">
        <f t="shared" si="17"/>
        <v>0</v>
      </c>
      <c r="I73" s="86">
        <f t="shared" si="17"/>
        <v>0</v>
      </c>
      <c r="J73" s="86">
        <f t="shared" si="17"/>
        <v>0</v>
      </c>
      <c r="K73" s="86">
        <f t="shared" si="17"/>
        <v>0</v>
      </c>
      <c r="L73" s="86">
        <f t="shared" si="17"/>
        <v>0</v>
      </c>
      <c r="M73" s="87"/>
      <c r="N73" s="87"/>
    </row>
    <row r="74" spans="1:14" ht="15.95" hidden="1" customHeight="1" x14ac:dyDescent="0.2">
      <c r="A74" s="29">
        <v>4221</v>
      </c>
      <c r="B74" s="31" t="s">
        <v>80</v>
      </c>
      <c r="C74" s="91">
        <f t="shared" si="15"/>
        <v>0</v>
      </c>
      <c r="D74" s="42"/>
      <c r="E74" s="110">
        <v>0</v>
      </c>
      <c r="F74" s="42"/>
      <c r="G74" s="42"/>
      <c r="H74" s="42"/>
      <c r="I74" s="42"/>
      <c r="J74" s="42"/>
      <c r="K74" s="42"/>
      <c r="L74" s="114"/>
      <c r="M74" s="50"/>
      <c r="N74" s="50"/>
    </row>
    <row r="75" spans="1:14" ht="15.95" hidden="1" customHeight="1" x14ac:dyDescent="0.2">
      <c r="A75" s="29">
        <v>4227</v>
      </c>
      <c r="B75" s="31" t="s">
        <v>81</v>
      </c>
      <c r="C75" s="91">
        <f t="shared" si="15"/>
        <v>0</v>
      </c>
      <c r="D75" s="42"/>
      <c r="E75" s="110">
        <v>0</v>
      </c>
      <c r="F75" s="42"/>
      <c r="G75" s="42"/>
      <c r="H75" s="42"/>
      <c r="I75" s="42"/>
      <c r="J75" s="42"/>
      <c r="K75" s="42"/>
      <c r="L75" s="115"/>
      <c r="M75" s="50"/>
      <c r="N75" s="50"/>
    </row>
    <row r="76" spans="1:14" ht="22.5" hidden="1" customHeight="1" x14ac:dyDescent="0.2">
      <c r="A76" s="29"/>
      <c r="B76" s="30"/>
      <c r="C76" s="53">
        <f t="shared" si="1"/>
        <v>0</v>
      </c>
      <c r="D76" s="42"/>
      <c r="E76" s="110"/>
      <c r="F76" s="42"/>
      <c r="G76" s="42"/>
      <c r="H76" s="42"/>
      <c r="I76" s="42"/>
      <c r="J76" s="42"/>
      <c r="K76" s="42"/>
      <c r="L76" s="42"/>
      <c r="M76" s="50"/>
      <c r="N76" s="50"/>
    </row>
    <row r="77" spans="1:14" ht="33.75" customHeight="1" x14ac:dyDescent="0.2">
      <c r="A77" s="41"/>
      <c r="B77" s="105" t="s">
        <v>11</v>
      </c>
      <c r="C77" s="375">
        <f t="shared" si="1"/>
        <v>350000</v>
      </c>
      <c r="D77" s="91">
        <f>SUM(D26+D35+D66+D71)</f>
        <v>0</v>
      </c>
      <c r="E77" s="91">
        <f>SUM(E26+E35+E66+E71)</f>
        <v>0</v>
      </c>
      <c r="F77" s="91">
        <f t="shared" ref="F77:N77" si="18">SUM(F26+F35+F66+F71)</f>
        <v>0</v>
      </c>
      <c r="G77" s="91">
        <f t="shared" si="18"/>
        <v>0</v>
      </c>
      <c r="H77" s="91">
        <f t="shared" si="18"/>
        <v>350000</v>
      </c>
      <c r="I77" s="91">
        <f t="shared" si="18"/>
        <v>0</v>
      </c>
      <c r="J77" s="91">
        <f t="shared" si="18"/>
        <v>0</v>
      </c>
      <c r="K77" s="91">
        <f t="shared" si="18"/>
        <v>0</v>
      </c>
      <c r="L77" s="91">
        <f t="shared" si="18"/>
        <v>0</v>
      </c>
      <c r="M77" s="91">
        <f t="shared" si="18"/>
        <v>300000</v>
      </c>
      <c r="N77" s="91">
        <f t="shared" si="18"/>
        <v>300000</v>
      </c>
    </row>
    <row r="78" spans="1:14" ht="16.5" customHeight="1" x14ac:dyDescent="0.2">
      <c r="A78" s="106"/>
      <c r="B78" s="107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</row>
    <row r="79" spans="1:14" ht="14.25" customHeight="1" x14ac:dyDescent="0.25">
      <c r="A79" s="342" t="s">
        <v>129</v>
      </c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ht="14.25" customHeight="1" thickBot="1" x14ac:dyDescent="0.3">
      <c r="A80" s="343" t="s">
        <v>202</v>
      </c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4"/>
    </row>
    <row r="81" spans="1:14" ht="54.75" customHeight="1" thickBot="1" x14ac:dyDescent="0.25">
      <c r="A81" s="55" t="s">
        <v>23</v>
      </c>
      <c r="B81" s="55" t="s">
        <v>10</v>
      </c>
      <c r="C81" s="54" t="s">
        <v>219</v>
      </c>
      <c r="D81" s="52" t="s">
        <v>25</v>
      </c>
      <c r="E81" s="109" t="s">
        <v>4</v>
      </c>
      <c r="F81" s="52" t="s">
        <v>5</v>
      </c>
      <c r="G81" s="52" t="s">
        <v>6</v>
      </c>
      <c r="H81" s="52" t="s">
        <v>228</v>
      </c>
      <c r="I81" s="52" t="s">
        <v>9</v>
      </c>
      <c r="J81" s="56" t="s">
        <v>24</v>
      </c>
      <c r="K81" s="52" t="s">
        <v>17</v>
      </c>
      <c r="L81" s="52" t="s">
        <v>154</v>
      </c>
      <c r="M81" s="54" t="s">
        <v>195</v>
      </c>
      <c r="N81" s="54" t="s">
        <v>220</v>
      </c>
    </row>
    <row r="82" spans="1:14" ht="17.25" customHeight="1" x14ac:dyDescent="0.2">
      <c r="A82" s="40">
        <v>42</v>
      </c>
      <c r="B82" s="49" t="s">
        <v>41</v>
      </c>
      <c r="C82" s="91">
        <f t="shared" ref="C82:C96" si="19">SUM(D82:L82)</f>
        <v>241000</v>
      </c>
      <c r="D82" s="46">
        <f>SUM(D83+D84+D89+D91)</f>
        <v>0</v>
      </c>
      <c r="E82" s="46">
        <f t="shared" ref="E82:L82" si="20">SUM(E83+E84+E89+E91)</f>
        <v>0</v>
      </c>
      <c r="F82" s="46">
        <f t="shared" si="20"/>
        <v>0</v>
      </c>
      <c r="G82" s="46">
        <f t="shared" si="20"/>
        <v>0</v>
      </c>
      <c r="H82" s="46">
        <f t="shared" si="20"/>
        <v>241000</v>
      </c>
      <c r="I82" s="46">
        <f t="shared" si="20"/>
        <v>0</v>
      </c>
      <c r="J82" s="46">
        <f t="shared" si="20"/>
        <v>0</v>
      </c>
      <c r="K82" s="46">
        <f t="shared" si="20"/>
        <v>0</v>
      </c>
      <c r="L82" s="46">
        <f t="shared" si="20"/>
        <v>0</v>
      </c>
      <c r="M82" s="46">
        <v>5000</v>
      </c>
      <c r="N82" s="46">
        <v>5000</v>
      </c>
    </row>
    <row r="83" spans="1:14" ht="14.25" customHeight="1" x14ac:dyDescent="0.2">
      <c r="A83" s="84">
        <v>421</v>
      </c>
      <c r="B83" s="88" t="s">
        <v>42</v>
      </c>
      <c r="C83" s="91">
        <f t="shared" si="19"/>
        <v>0</v>
      </c>
      <c r="D83" s="86"/>
      <c r="E83" s="90"/>
      <c r="F83" s="86"/>
      <c r="G83" s="86"/>
      <c r="H83" s="86"/>
      <c r="I83" s="86"/>
      <c r="J83" s="86"/>
      <c r="K83" s="86"/>
      <c r="L83" s="86"/>
      <c r="M83" s="87"/>
      <c r="N83" s="87"/>
    </row>
    <row r="84" spans="1:14" ht="14.25" customHeight="1" x14ac:dyDescent="0.2">
      <c r="A84" s="84">
        <v>422</v>
      </c>
      <c r="B84" s="88" t="s">
        <v>43</v>
      </c>
      <c r="C84" s="91">
        <f t="shared" si="19"/>
        <v>0</v>
      </c>
      <c r="D84" s="86">
        <f>SUM(D85:D88)</f>
        <v>0</v>
      </c>
      <c r="E84" s="86">
        <f t="shared" ref="E84:L84" si="21">SUM(E85:E88)</f>
        <v>0</v>
      </c>
      <c r="F84" s="86">
        <f t="shared" si="21"/>
        <v>0</v>
      </c>
      <c r="G84" s="86">
        <f t="shared" si="21"/>
        <v>0</v>
      </c>
      <c r="H84" s="86">
        <f t="shared" si="21"/>
        <v>0</v>
      </c>
      <c r="I84" s="86">
        <f t="shared" si="21"/>
        <v>0</v>
      </c>
      <c r="J84" s="86">
        <f t="shared" si="21"/>
        <v>0</v>
      </c>
      <c r="K84" s="86">
        <f t="shared" si="21"/>
        <v>0</v>
      </c>
      <c r="L84" s="86">
        <f t="shared" si="21"/>
        <v>0</v>
      </c>
      <c r="M84" s="87">
        <v>5000</v>
      </c>
      <c r="N84" s="87">
        <v>5000</v>
      </c>
    </row>
    <row r="85" spans="1:14" ht="14.25" hidden="1" customHeight="1" x14ac:dyDescent="0.2">
      <c r="A85" s="29">
        <v>4221</v>
      </c>
      <c r="B85" s="31" t="s">
        <v>80</v>
      </c>
      <c r="C85" s="91">
        <f t="shared" si="19"/>
        <v>0</v>
      </c>
      <c r="D85" s="42"/>
      <c r="E85" s="110">
        <v>0</v>
      </c>
      <c r="F85" s="42"/>
      <c r="G85" s="42"/>
      <c r="H85" s="42">
        <v>0</v>
      </c>
      <c r="I85" s="42"/>
      <c r="J85" s="42"/>
      <c r="K85" s="42"/>
      <c r="L85" s="114"/>
      <c r="M85" s="50"/>
      <c r="N85" s="50"/>
    </row>
    <row r="86" spans="1:14" ht="14.25" hidden="1" customHeight="1" x14ac:dyDescent="0.2">
      <c r="A86" s="29">
        <v>4222</v>
      </c>
      <c r="B86" s="31" t="s">
        <v>88</v>
      </c>
      <c r="C86" s="91">
        <f t="shared" si="19"/>
        <v>0</v>
      </c>
      <c r="D86" s="42"/>
      <c r="E86" s="110"/>
      <c r="F86" s="42"/>
      <c r="G86" s="42"/>
      <c r="H86" s="42"/>
      <c r="I86" s="42"/>
      <c r="J86" s="42"/>
      <c r="K86" s="42"/>
      <c r="L86" s="114"/>
      <c r="M86" s="50"/>
      <c r="N86" s="50"/>
    </row>
    <row r="87" spans="1:14" ht="14.25" hidden="1" customHeight="1" x14ac:dyDescent="0.2">
      <c r="A87" s="29">
        <v>4223</v>
      </c>
      <c r="B87" s="31" t="s">
        <v>108</v>
      </c>
      <c r="C87" s="91">
        <f t="shared" si="19"/>
        <v>0</v>
      </c>
      <c r="D87" s="42"/>
      <c r="E87" s="110"/>
      <c r="F87" s="42"/>
      <c r="G87" s="42"/>
      <c r="H87" s="42"/>
      <c r="I87" s="42"/>
      <c r="J87" s="42"/>
      <c r="K87" s="42"/>
      <c r="L87" s="114"/>
      <c r="M87" s="50"/>
      <c r="N87" s="50"/>
    </row>
    <row r="88" spans="1:14" ht="15.75" hidden="1" customHeight="1" x14ac:dyDescent="0.2">
      <c r="A88" s="29">
        <v>4224</v>
      </c>
      <c r="B88" s="31" t="s">
        <v>85</v>
      </c>
      <c r="C88" s="91">
        <f t="shared" si="19"/>
        <v>0</v>
      </c>
      <c r="D88" s="42"/>
      <c r="E88" s="110"/>
      <c r="F88" s="42"/>
      <c r="G88" s="42"/>
      <c r="H88" s="42"/>
      <c r="I88" s="42"/>
      <c r="J88" s="42"/>
      <c r="K88" s="42"/>
      <c r="L88" s="115"/>
      <c r="M88" s="50"/>
      <c r="N88" s="50"/>
    </row>
    <row r="89" spans="1:14" ht="15.75" customHeight="1" x14ac:dyDescent="0.2">
      <c r="A89" s="84">
        <v>423</v>
      </c>
      <c r="B89" s="88" t="s">
        <v>200</v>
      </c>
      <c r="C89" s="91">
        <f t="shared" si="19"/>
        <v>241000</v>
      </c>
      <c r="D89" s="86">
        <f>D90</f>
        <v>0</v>
      </c>
      <c r="E89" s="86">
        <f t="shared" ref="E89:L89" si="22">E90</f>
        <v>0</v>
      </c>
      <c r="F89" s="86">
        <f t="shared" si="22"/>
        <v>0</v>
      </c>
      <c r="G89" s="86">
        <f t="shared" si="22"/>
        <v>0</v>
      </c>
      <c r="H89" s="86">
        <f t="shared" si="22"/>
        <v>241000</v>
      </c>
      <c r="I89" s="86">
        <f t="shared" si="22"/>
        <v>0</v>
      </c>
      <c r="J89" s="86">
        <f t="shared" si="22"/>
        <v>0</v>
      </c>
      <c r="K89" s="86">
        <f t="shared" si="22"/>
        <v>0</v>
      </c>
      <c r="L89" s="86">
        <f t="shared" si="22"/>
        <v>0</v>
      </c>
      <c r="M89" s="50"/>
      <c r="N89" s="50"/>
    </row>
    <row r="90" spans="1:14" ht="14.25" hidden="1" customHeight="1" x14ac:dyDescent="0.2">
      <c r="A90" s="29">
        <v>4231</v>
      </c>
      <c r="B90" s="31" t="s">
        <v>203</v>
      </c>
      <c r="C90" s="91">
        <f t="shared" si="19"/>
        <v>241000</v>
      </c>
      <c r="D90" s="42"/>
      <c r="E90" s="110">
        <v>0</v>
      </c>
      <c r="F90" s="42"/>
      <c r="G90" s="42"/>
      <c r="H90" s="42">
        <v>241000</v>
      </c>
      <c r="I90" s="42"/>
      <c r="J90" s="42"/>
      <c r="K90" s="42"/>
      <c r="L90" s="115"/>
      <c r="M90" s="50"/>
      <c r="N90" s="50"/>
    </row>
    <row r="91" spans="1:14" ht="14.25" customHeight="1" x14ac:dyDescent="0.2">
      <c r="A91" s="84" t="s">
        <v>52</v>
      </c>
      <c r="B91" s="88" t="s">
        <v>44</v>
      </c>
      <c r="C91" s="91">
        <f t="shared" si="19"/>
        <v>0</v>
      </c>
      <c r="D91" s="86"/>
      <c r="E91" s="90"/>
      <c r="F91" s="86"/>
      <c r="G91" s="86"/>
      <c r="H91" s="86"/>
      <c r="I91" s="86"/>
      <c r="J91" s="86"/>
      <c r="K91" s="86"/>
      <c r="L91" s="114"/>
      <c r="M91" s="87"/>
      <c r="N91" s="87"/>
    </row>
    <row r="92" spans="1:14" ht="15" x14ac:dyDescent="0.2">
      <c r="A92" s="40">
        <v>45</v>
      </c>
      <c r="B92" s="48" t="s">
        <v>45</v>
      </c>
      <c r="C92" s="91">
        <f t="shared" si="19"/>
        <v>0</v>
      </c>
      <c r="D92" s="43">
        <f>D93</f>
        <v>0</v>
      </c>
      <c r="E92" s="43">
        <f t="shared" ref="E92:L92" si="23">E93</f>
        <v>0</v>
      </c>
      <c r="F92" s="43">
        <f t="shared" si="23"/>
        <v>0</v>
      </c>
      <c r="G92" s="43">
        <f t="shared" si="23"/>
        <v>0</v>
      </c>
      <c r="H92" s="43">
        <f t="shared" si="23"/>
        <v>0</v>
      </c>
      <c r="I92" s="43">
        <f t="shared" si="23"/>
        <v>0</v>
      </c>
      <c r="J92" s="43">
        <f t="shared" si="23"/>
        <v>0</v>
      </c>
      <c r="K92" s="43">
        <f t="shared" si="23"/>
        <v>0</v>
      </c>
      <c r="L92" s="43">
        <f t="shared" si="23"/>
        <v>0</v>
      </c>
      <c r="M92" s="43"/>
      <c r="N92" s="43"/>
    </row>
    <row r="93" spans="1:14" ht="14.25" hidden="1" customHeight="1" x14ac:dyDescent="0.2">
      <c r="A93" s="29" t="s">
        <v>51</v>
      </c>
      <c r="B93" s="30" t="s">
        <v>46</v>
      </c>
      <c r="C93" s="91">
        <f t="shared" si="19"/>
        <v>0</v>
      </c>
      <c r="D93" s="42"/>
      <c r="E93" s="110">
        <v>0</v>
      </c>
      <c r="F93" s="42"/>
      <c r="G93" s="42"/>
      <c r="H93" s="42"/>
      <c r="I93" s="42"/>
      <c r="J93" s="42"/>
      <c r="K93" s="42"/>
      <c r="L93" s="42"/>
      <c r="M93" s="50"/>
      <c r="N93" s="50"/>
    </row>
    <row r="94" spans="1:14" ht="14.25" hidden="1" customHeight="1" x14ac:dyDescent="0.2">
      <c r="A94" s="40">
        <v>51</v>
      </c>
      <c r="B94" s="89" t="s">
        <v>47</v>
      </c>
      <c r="C94" s="91">
        <f t="shared" si="19"/>
        <v>0</v>
      </c>
      <c r="D94" s="46">
        <f>D95</f>
        <v>0</v>
      </c>
      <c r="E94" s="46">
        <f t="shared" ref="E94:L94" si="24">E95</f>
        <v>0</v>
      </c>
      <c r="F94" s="46">
        <f t="shared" si="24"/>
        <v>0</v>
      </c>
      <c r="G94" s="46">
        <f t="shared" si="24"/>
        <v>0</v>
      </c>
      <c r="H94" s="46">
        <f t="shared" si="24"/>
        <v>0</v>
      </c>
      <c r="I94" s="46">
        <f t="shared" si="24"/>
        <v>0</v>
      </c>
      <c r="J94" s="46">
        <f t="shared" si="24"/>
        <v>0</v>
      </c>
      <c r="K94" s="46">
        <f t="shared" si="24"/>
        <v>0</v>
      </c>
      <c r="L94" s="46">
        <f t="shared" si="24"/>
        <v>0</v>
      </c>
      <c r="M94" s="46"/>
      <c r="N94" s="46"/>
    </row>
    <row r="95" spans="1:14" ht="14.25" hidden="1" customHeight="1" x14ac:dyDescent="0.2">
      <c r="A95" s="32">
        <v>511</v>
      </c>
      <c r="B95" s="33" t="s">
        <v>47</v>
      </c>
      <c r="C95" s="91">
        <f t="shared" si="19"/>
        <v>0</v>
      </c>
      <c r="D95" s="47"/>
      <c r="E95" s="113"/>
      <c r="F95" s="47"/>
      <c r="G95" s="47"/>
      <c r="H95" s="47"/>
      <c r="I95" s="47"/>
      <c r="J95" s="47"/>
      <c r="K95" s="47"/>
      <c r="L95" s="47"/>
      <c r="M95" s="51"/>
      <c r="N95" s="51"/>
    </row>
    <row r="96" spans="1:14" ht="33.75" customHeight="1" x14ac:dyDescent="0.2">
      <c r="A96" s="41"/>
      <c r="B96" s="105" t="s">
        <v>11</v>
      </c>
      <c r="C96" s="91">
        <f t="shared" si="19"/>
        <v>241000</v>
      </c>
      <c r="D96" s="44">
        <f>SUM(D82+D92+D94)</f>
        <v>0</v>
      </c>
      <c r="E96" s="44">
        <f t="shared" ref="E96:N96" si="25">SUM(E82+E92+E94)</f>
        <v>0</v>
      </c>
      <c r="F96" s="44">
        <f t="shared" si="25"/>
        <v>0</v>
      </c>
      <c r="G96" s="44">
        <f t="shared" si="25"/>
        <v>0</v>
      </c>
      <c r="H96" s="44">
        <f t="shared" si="25"/>
        <v>241000</v>
      </c>
      <c r="I96" s="44">
        <f t="shared" si="25"/>
        <v>0</v>
      </c>
      <c r="J96" s="44">
        <f t="shared" si="25"/>
        <v>0</v>
      </c>
      <c r="K96" s="44">
        <f t="shared" si="25"/>
        <v>0</v>
      </c>
      <c r="L96" s="44">
        <f t="shared" si="25"/>
        <v>0</v>
      </c>
      <c r="M96" s="44">
        <f t="shared" si="25"/>
        <v>5000</v>
      </c>
      <c r="N96" s="44">
        <f t="shared" si="25"/>
        <v>5000</v>
      </c>
    </row>
    <row r="97" spans="1:14" ht="30.75" hidden="1" customHeight="1" x14ac:dyDescent="0.2">
      <c r="A97" s="106"/>
      <c r="B97" s="107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</row>
    <row r="98" spans="1:14" ht="14.25" hidden="1" customHeight="1" x14ac:dyDescent="0.25">
      <c r="A98" s="342" t="s">
        <v>129</v>
      </c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ht="14.25" hidden="1" customHeight="1" thickBot="1" x14ac:dyDescent="0.3">
      <c r="A99" s="343" t="s">
        <v>184</v>
      </c>
      <c r="B99" s="343"/>
      <c r="C99" s="343"/>
      <c r="D99" s="343"/>
      <c r="E99" s="343"/>
      <c r="F99" s="343"/>
      <c r="G99" s="343"/>
      <c r="H99" s="343"/>
      <c r="I99" s="343"/>
      <c r="J99" s="343"/>
      <c r="K99" s="343"/>
      <c r="L99" s="343"/>
      <c r="M99" s="343"/>
      <c r="N99" s="344"/>
    </row>
    <row r="100" spans="1:14" ht="60" hidden="1" customHeight="1" thickBot="1" x14ac:dyDescent="0.25">
      <c r="A100" s="55" t="s">
        <v>23</v>
      </c>
      <c r="B100" s="55" t="s">
        <v>10</v>
      </c>
      <c r="C100" s="54" t="s">
        <v>185</v>
      </c>
      <c r="D100" s="52" t="s">
        <v>25</v>
      </c>
      <c r="E100" s="109" t="s">
        <v>174</v>
      </c>
      <c r="F100" s="52" t="s">
        <v>5</v>
      </c>
      <c r="G100" s="52" t="s">
        <v>6</v>
      </c>
      <c r="H100" s="52" t="s">
        <v>7</v>
      </c>
      <c r="I100" s="52" t="s">
        <v>9</v>
      </c>
      <c r="J100" s="56" t="s">
        <v>24</v>
      </c>
      <c r="K100" s="52" t="s">
        <v>17</v>
      </c>
      <c r="L100" s="52" t="s">
        <v>154</v>
      </c>
      <c r="M100" s="54" t="s">
        <v>171</v>
      </c>
      <c r="N100" s="54" t="s">
        <v>186</v>
      </c>
    </row>
    <row r="101" spans="1:14" ht="15.75" hidden="1" customHeight="1" x14ac:dyDescent="0.2">
      <c r="A101" s="40">
        <v>42</v>
      </c>
      <c r="B101" s="49" t="s">
        <v>41</v>
      </c>
      <c r="C101" s="91">
        <f t="shared" ref="C101:C115" si="26">SUM(D101:L101)</f>
        <v>0</v>
      </c>
      <c r="D101" s="46">
        <f>SUM(D102+D103+D110)</f>
        <v>0</v>
      </c>
      <c r="E101" s="46">
        <f t="shared" ref="E101:L101" si="27">SUM(E102+E103+E110)</f>
        <v>0</v>
      </c>
      <c r="F101" s="46">
        <f t="shared" si="27"/>
        <v>0</v>
      </c>
      <c r="G101" s="46">
        <f t="shared" si="27"/>
        <v>0</v>
      </c>
      <c r="H101" s="46">
        <f t="shared" si="27"/>
        <v>0</v>
      </c>
      <c r="I101" s="46">
        <f t="shared" si="27"/>
        <v>0</v>
      </c>
      <c r="J101" s="46">
        <f t="shared" si="27"/>
        <v>0</v>
      </c>
      <c r="K101" s="46">
        <f t="shared" si="27"/>
        <v>0</v>
      </c>
      <c r="L101" s="46">
        <f t="shared" si="27"/>
        <v>0</v>
      </c>
      <c r="M101" s="46">
        <v>0</v>
      </c>
      <c r="N101" s="46">
        <v>0</v>
      </c>
    </row>
    <row r="102" spans="1:14" ht="14.25" hidden="1" customHeight="1" x14ac:dyDescent="0.2">
      <c r="A102" s="84">
        <v>421</v>
      </c>
      <c r="B102" s="88" t="s">
        <v>42</v>
      </c>
      <c r="C102" s="91">
        <f t="shared" si="26"/>
        <v>0</v>
      </c>
      <c r="D102" s="86"/>
      <c r="E102" s="90"/>
      <c r="F102" s="86"/>
      <c r="G102" s="86"/>
      <c r="H102" s="86"/>
      <c r="I102" s="86"/>
      <c r="J102" s="86"/>
      <c r="K102" s="86"/>
      <c r="L102" s="86"/>
      <c r="M102" s="87"/>
      <c r="N102" s="87"/>
    </row>
    <row r="103" spans="1:14" ht="14.25" hidden="1" customHeight="1" x14ac:dyDescent="0.2">
      <c r="A103" s="84">
        <v>422</v>
      </c>
      <c r="B103" s="88" t="s">
        <v>43</v>
      </c>
      <c r="C103" s="91">
        <f t="shared" si="26"/>
        <v>0</v>
      </c>
      <c r="D103" s="86">
        <f>SUM(D104:D109)</f>
        <v>0</v>
      </c>
      <c r="E103" s="86">
        <f t="shared" ref="E103:L103" si="28">SUM(E104:E109)</f>
        <v>0</v>
      </c>
      <c r="F103" s="86">
        <f t="shared" si="28"/>
        <v>0</v>
      </c>
      <c r="G103" s="86">
        <f t="shared" si="28"/>
        <v>0</v>
      </c>
      <c r="H103" s="86">
        <f t="shared" si="28"/>
        <v>0</v>
      </c>
      <c r="I103" s="86">
        <f t="shared" si="28"/>
        <v>0</v>
      </c>
      <c r="J103" s="86">
        <f t="shared" si="28"/>
        <v>0</v>
      </c>
      <c r="K103" s="86">
        <f t="shared" si="28"/>
        <v>0</v>
      </c>
      <c r="L103" s="86">
        <f t="shared" si="28"/>
        <v>0</v>
      </c>
      <c r="M103" s="87"/>
      <c r="N103" s="87"/>
    </row>
    <row r="104" spans="1:14" ht="14.25" hidden="1" customHeight="1" x14ac:dyDescent="0.2">
      <c r="A104" s="29">
        <v>4221</v>
      </c>
      <c r="B104" s="31" t="s">
        <v>80</v>
      </c>
      <c r="C104" s="91">
        <f t="shared" si="26"/>
        <v>0</v>
      </c>
      <c r="D104" s="42"/>
      <c r="E104" s="110">
        <v>0</v>
      </c>
      <c r="F104" s="42"/>
      <c r="G104" s="42"/>
      <c r="H104" s="42"/>
      <c r="I104" s="42"/>
      <c r="J104" s="42"/>
      <c r="K104" s="42"/>
      <c r="L104" s="114"/>
      <c r="M104" s="50"/>
      <c r="N104" s="50"/>
    </row>
    <row r="105" spans="1:14" ht="14.25" hidden="1" customHeight="1" x14ac:dyDescent="0.2">
      <c r="A105" s="29">
        <v>4222</v>
      </c>
      <c r="B105" s="31" t="s">
        <v>88</v>
      </c>
      <c r="C105" s="91">
        <f t="shared" si="26"/>
        <v>0</v>
      </c>
      <c r="D105" s="42"/>
      <c r="E105" s="110"/>
      <c r="F105" s="42"/>
      <c r="G105" s="42"/>
      <c r="H105" s="42"/>
      <c r="I105" s="42"/>
      <c r="J105" s="42"/>
      <c r="K105" s="42"/>
      <c r="L105" s="114"/>
      <c r="M105" s="50"/>
      <c r="N105" s="50"/>
    </row>
    <row r="106" spans="1:14" ht="14.25" hidden="1" customHeight="1" x14ac:dyDescent="0.2">
      <c r="A106" s="29">
        <v>4223</v>
      </c>
      <c r="B106" s="31" t="s">
        <v>108</v>
      </c>
      <c r="C106" s="91">
        <f t="shared" si="26"/>
        <v>0</v>
      </c>
      <c r="D106" s="42"/>
      <c r="E106" s="110"/>
      <c r="F106" s="42"/>
      <c r="G106" s="42"/>
      <c r="H106" s="42"/>
      <c r="I106" s="42"/>
      <c r="J106" s="42"/>
      <c r="K106" s="42"/>
      <c r="L106" s="114"/>
      <c r="M106" s="50"/>
      <c r="N106" s="50"/>
    </row>
    <row r="107" spans="1:14" ht="14.25" hidden="1" customHeight="1" x14ac:dyDescent="0.2">
      <c r="A107" s="29">
        <v>4224</v>
      </c>
      <c r="B107" s="31" t="s">
        <v>85</v>
      </c>
      <c r="C107" s="91">
        <f t="shared" si="26"/>
        <v>0</v>
      </c>
      <c r="D107" s="42"/>
      <c r="E107" s="110"/>
      <c r="F107" s="42"/>
      <c r="G107" s="42"/>
      <c r="H107" s="42"/>
      <c r="I107" s="42"/>
      <c r="J107" s="42"/>
      <c r="K107" s="42"/>
      <c r="L107" s="115"/>
      <c r="M107" s="50"/>
      <c r="N107" s="50"/>
    </row>
    <row r="108" spans="1:14" ht="14.25" hidden="1" customHeight="1" x14ac:dyDescent="0.2">
      <c r="A108" s="29">
        <v>4226</v>
      </c>
      <c r="B108" s="31" t="s">
        <v>86</v>
      </c>
      <c r="C108" s="91">
        <f t="shared" si="26"/>
        <v>0</v>
      </c>
      <c r="D108" s="42"/>
      <c r="E108" s="110"/>
      <c r="F108" s="42"/>
      <c r="G108" s="42"/>
      <c r="H108" s="42"/>
      <c r="I108" s="42"/>
      <c r="J108" s="42"/>
      <c r="K108" s="42"/>
      <c r="L108" s="115"/>
      <c r="M108" s="50"/>
      <c r="N108" s="50"/>
    </row>
    <row r="109" spans="1:14" ht="14.25" hidden="1" customHeight="1" x14ac:dyDescent="0.2">
      <c r="A109" s="29">
        <v>4227</v>
      </c>
      <c r="B109" s="31" t="s">
        <v>81</v>
      </c>
      <c r="C109" s="91">
        <f t="shared" si="26"/>
        <v>0</v>
      </c>
      <c r="D109" s="42"/>
      <c r="E109" s="110">
        <v>0</v>
      </c>
      <c r="F109" s="42"/>
      <c r="G109" s="42"/>
      <c r="H109" s="42"/>
      <c r="I109" s="42"/>
      <c r="J109" s="42"/>
      <c r="K109" s="42"/>
      <c r="L109" s="115"/>
      <c r="M109" s="50"/>
      <c r="N109" s="50"/>
    </row>
    <row r="110" spans="1:14" ht="14.25" hidden="1" customHeight="1" x14ac:dyDescent="0.2">
      <c r="A110" s="84" t="s">
        <v>52</v>
      </c>
      <c r="B110" s="88" t="s">
        <v>44</v>
      </c>
      <c r="C110" s="91">
        <f t="shared" si="26"/>
        <v>0</v>
      </c>
      <c r="D110" s="86"/>
      <c r="E110" s="90"/>
      <c r="F110" s="86"/>
      <c r="G110" s="86"/>
      <c r="H110" s="86"/>
      <c r="I110" s="86"/>
      <c r="J110" s="86"/>
      <c r="K110" s="86"/>
      <c r="L110" s="114"/>
      <c r="M110" s="87"/>
      <c r="N110" s="87"/>
    </row>
    <row r="111" spans="1:14" ht="18" hidden="1" customHeight="1" x14ac:dyDescent="0.2">
      <c r="A111" s="40">
        <v>45</v>
      </c>
      <c r="B111" s="48" t="s">
        <v>45</v>
      </c>
      <c r="C111" s="91">
        <f t="shared" si="26"/>
        <v>0</v>
      </c>
      <c r="D111" s="43">
        <f>D112</f>
        <v>0</v>
      </c>
      <c r="E111" s="43">
        <f t="shared" ref="E111:L111" si="29">E112</f>
        <v>0</v>
      </c>
      <c r="F111" s="43">
        <f t="shared" si="29"/>
        <v>0</v>
      </c>
      <c r="G111" s="43">
        <f t="shared" si="29"/>
        <v>0</v>
      </c>
      <c r="H111" s="43">
        <f t="shared" si="29"/>
        <v>0</v>
      </c>
      <c r="I111" s="43">
        <f t="shared" si="29"/>
        <v>0</v>
      </c>
      <c r="J111" s="43">
        <f t="shared" si="29"/>
        <v>0</v>
      </c>
      <c r="K111" s="43">
        <f t="shared" si="29"/>
        <v>0</v>
      </c>
      <c r="L111" s="43">
        <f t="shared" si="29"/>
        <v>0</v>
      </c>
      <c r="M111" s="43"/>
      <c r="N111" s="43"/>
    </row>
    <row r="112" spans="1:14" ht="21" hidden="1" customHeight="1" x14ac:dyDescent="0.2">
      <c r="A112" s="29" t="s">
        <v>51</v>
      </c>
      <c r="B112" s="30" t="s">
        <v>46</v>
      </c>
      <c r="C112" s="91">
        <f t="shared" si="26"/>
        <v>0</v>
      </c>
      <c r="D112" s="42"/>
      <c r="E112" s="110">
        <v>0</v>
      </c>
      <c r="F112" s="42"/>
      <c r="G112" s="42"/>
      <c r="H112" s="42"/>
      <c r="I112" s="42"/>
      <c r="J112" s="42"/>
      <c r="K112" s="42"/>
      <c r="L112" s="42"/>
      <c r="M112" s="50"/>
      <c r="N112" s="50"/>
    </row>
    <row r="113" spans="1:14" ht="15" hidden="1" x14ac:dyDescent="0.2">
      <c r="A113" s="40">
        <v>51</v>
      </c>
      <c r="B113" s="89" t="s">
        <v>47</v>
      </c>
      <c r="C113" s="91">
        <f t="shared" si="26"/>
        <v>0</v>
      </c>
      <c r="D113" s="46">
        <f>D114</f>
        <v>0</v>
      </c>
      <c r="E113" s="46">
        <f t="shared" ref="E113:L113" si="30">E114</f>
        <v>0</v>
      </c>
      <c r="F113" s="46">
        <f t="shared" si="30"/>
        <v>0</v>
      </c>
      <c r="G113" s="46">
        <f t="shared" si="30"/>
        <v>0</v>
      </c>
      <c r="H113" s="46">
        <f t="shared" si="30"/>
        <v>0</v>
      </c>
      <c r="I113" s="46">
        <f t="shared" si="30"/>
        <v>0</v>
      </c>
      <c r="J113" s="46">
        <f t="shared" si="30"/>
        <v>0</v>
      </c>
      <c r="K113" s="46">
        <f t="shared" si="30"/>
        <v>0</v>
      </c>
      <c r="L113" s="46">
        <f t="shared" si="30"/>
        <v>0</v>
      </c>
      <c r="M113" s="46"/>
      <c r="N113" s="46"/>
    </row>
    <row r="114" spans="1:14" ht="22.5" hidden="1" customHeight="1" x14ac:dyDescent="0.2">
      <c r="A114" s="32">
        <v>511</v>
      </c>
      <c r="B114" s="33" t="s">
        <v>47</v>
      </c>
      <c r="C114" s="91">
        <f t="shared" si="26"/>
        <v>0</v>
      </c>
      <c r="D114" s="47"/>
      <c r="E114" s="113"/>
      <c r="F114" s="47"/>
      <c r="G114" s="47"/>
      <c r="H114" s="47"/>
      <c r="I114" s="47"/>
      <c r="J114" s="47"/>
      <c r="K114" s="47"/>
      <c r="L114" s="47"/>
      <c r="M114" s="51"/>
      <c r="N114" s="51"/>
    </row>
    <row r="115" spans="1:14" ht="30.75" hidden="1" customHeight="1" x14ac:dyDescent="0.2">
      <c r="A115" s="41"/>
      <c r="B115" s="105" t="s">
        <v>11</v>
      </c>
      <c r="C115" s="91">
        <f t="shared" si="26"/>
        <v>0</v>
      </c>
      <c r="D115" s="44">
        <f>SUM(D101+D111+D113)</f>
        <v>0</v>
      </c>
      <c r="E115" s="44">
        <f t="shared" ref="E115:N115" si="31">SUM(E101+E111+E113)</f>
        <v>0</v>
      </c>
      <c r="F115" s="44">
        <f t="shared" si="31"/>
        <v>0</v>
      </c>
      <c r="G115" s="44">
        <f t="shared" si="31"/>
        <v>0</v>
      </c>
      <c r="H115" s="44">
        <f t="shared" si="31"/>
        <v>0</v>
      </c>
      <c r="I115" s="44">
        <f t="shared" si="31"/>
        <v>0</v>
      </c>
      <c r="J115" s="44">
        <f t="shared" si="31"/>
        <v>0</v>
      </c>
      <c r="K115" s="44">
        <f t="shared" si="31"/>
        <v>0</v>
      </c>
      <c r="L115" s="44">
        <f t="shared" si="31"/>
        <v>0</v>
      </c>
      <c r="M115" s="44">
        <f t="shared" si="31"/>
        <v>0</v>
      </c>
      <c r="N115" s="44">
        <f t="shared" si="31"/>
        <v>0</v>
      </c>
    </row>
    <row r="116" spans="1:14" ht="15" hidden="1" x14ac:dyDescent="0.2">
      <c r="A116" s="106"/>
      <c r="B116" s="107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</row>
    <row r="117" spans="1:14" ht="14.25" hidden="1" customHeight="1" x14ac:dyDescent="0.25">
      <c r="A117" s="342" t="s">
        <v>99</v>
      </c>
      <c r="B117" s="342"/>
      <c r="C117" s="342"/>
      <c r="D117" s="342"/>
      <c r="E117" s="342"/>
      <c r="F117" s="342"/>
      <c r="G117" s="342"/>
      <c r="H117" s="342"/>
      <c r="I117" s="342"/>
      <c r="J117" s="342"/>
      <c r="K117" s="342"/>
      <c r="L117" s="342"/>
      <c r="M117" s="342"/>
      <c r="N117" s="342"/>
    </row>
    <row r="118" spans="1:14" ht="14.25" hidden="1" customHeight="1" thickBot="1" x14ac:dyDescent="0.3">
      <c r="A118" s="343">
        <v>0</v>
      </c>
      <c r="B118" s="343"/>
      <c r="C118" s="343"/>
      <c r="D118" s="343"/>
      <c r="E118" s="343"/>
      <c r="F118" s="343"/>
      <c r="G118" s="343"/>
      <c r="H118" s="343"/>
      <c r="I118" s="343"/>
      <c r="J118" s="343"/>
      <c r="K118" s="343"/>
      <c r="L118" s="343"/>
      <c r="M118" s="343"/>
      <c r="N118" s="344"/>
    </row>
    <row r="119" spans="1:14" ht="57.75" hidden="1" customHeight="1" thickBot="1" x14ac:dyDescent="0.25">
      <c r="A119" s="55" t="s">
        <v>23</v>
      </c>
      <c r="B119" s="55" t="s">
        <v>10</v>
      </c>
      <c r="C119" s="54" t="s">
        <v>185</v>
      </c>
      <c r="D119" s="52" t="s">
        <v>25</v>
      </c>
      <c r="E119" s="109" t="s">
        <v>174</v>
      </c>
      <c r="F119" s="52" t="s">
        <v>5</v>
      </c>
      <c r="G119" s="52" t="s">
        <v>6</v>
      </c>
      <c r="H119" s="52" t="s">
        <v>7</v>
      </c>
      <c r="I119" s="52" t="s">
        <v>9</v>
      </c>
      <c r="J119" s="56" t="s">
        <v>24</v>
      </c>
      <c r="K119" s="52" t="s">
        <v>17</v>
      </c>
      <c r="L119" s="52" t="s">
        <v>154</v>
      </c>
      <c r="M119" s="54" t="s">
        <v>171</v>
      </c>
      <c r="N119" s="54" t="s">
        <v>186</v>
      </c>
    </row>
    <row r="120" spans="1:14" ht="19.5" hidden="1" customHeight="1" x14ac:dyDescent="0.2">
      <c r="A120" s="40">
        <v>32</v>
      </c>
      <c r="B120" s="48" t="s">
        <v>30</v>
      </c>
      <c r="C120" s="53">
        <f t="shared" ref="C120:C139" si="32">SUM(D120:L120)</f>
        <v>0</v>
      </c>
      <c r="D120" s="46">
        <f>SUM(D121+D128)</f>
        <v>0</v>
      </c>
      <c r="E120" s="46">
        <f t="shared" ref="E120:L120" si="33">SUM(E121+E128)</f>
        <v>0</v>
      </c>
      <c r="F120" s="46">
        <f t="shared" si="33"/>
        <v>0</v>
      </c>
      <c r="G120" s="46">
        <f t="shared" si="33"/>
        <v>0</v>
      </c>
      <c r="H120" s="46">
        <f t="shared" si="33"/>
        <v>0</v>
      </c>
      <c r="I120" s="46">
        <f t="shared" si="33"/>
        <v>0</v>
      </c>
      <c r="J120" s="46">
        <f t="shared" si="33"/>
        <v>0</v>
      </c>
      <c r="K120" s="46">
        <f t="shared" si="33"/>
        <v>0</v>
      </c>
      <c r="L120" s="46">
        <f t="shared" si="33"/>
        <v>0</v>
      </c>
      <c r="M120" s="46">
        <v>0</v>
      </c>
      <c r="N120" s="46">
        <v>0</v>
      </c>
    </row>
    <row r="121" spans="1:14" ht="18" hidden="1" customHeight="1" x14ac:dyDescent="0.2">
      <c r="A121" s="84">
        <v>322</v>
      </c>
      <c r="B121" s="85" t="s">
        <v>32</v>
      </c>
      <c r="C121" s="53">
        <f t="shared" si="32"/>
        <v>0</v>
      </c>
      <c r="D121" s="86">
        <f>SUM(D122:D127)</f>
        <v>0</v>
      </c>
      <c r="E121" s="86">
        <f t="shared" ref="E121:L121" si="34">SUM(E122:E127)</f>
        <v>0</v>
      </c>
      <c r="F121" s="86">
        <f t="shared" si="34"/>
        <v>0</v>
      </c>
      <c r="G121" s="86">
        <f t="shared" si="34"/>
        <v>0</v>
      </c>
      <c r="H121" s="86">
        <f t="shared" si="34"/>
        <v>0</v>
      </c>
      <c r="I121" s="86">
        <f t="shared" si="34"/>
        <v>0</v>
      </c>
      <c r="J121" s="86">
        <f t="shared" si="34"/>
        <v>0</v>
      </c>
      <c r="K121" s="86">
        <f t="shared" si="34"/>
        <v>0</v>
      </c>
      <c r="L121" s="86">
        <f t="shared" si="34"/>
        <v>0</v>
      </c>
      <c r="M121" s="87">
        <v>0</v>
      </c>
      <c r="N121" s="87">
        <v>0</v>
      </c>
    </row>
    <row r="122" spans="1:14" ht="14.25" hidden="1" customHeight="1" x14ac:dyDescent="0.2">
      <c r="A122" s="29">
        <v>3221</v>
      </c>
      <c r="B122" s="30" t="s">
        <v>57</v>
      </c>
      <c r="C122" s="53">
        <f t="shared" si="32"/>
        <v>0</v>
      </c>
      <c r="D122" s="42"/>
      <c r="E122" s="110"/>
      <c r="F122" s="42"/>
      <c r="G122" s="42"/>
      <c r="H122" s="42"/>
      <c r="I122" s="42"/>
      <c r="J122" s="42"/>
      <c r="K122" s="42"/>
      <c r="L122" s="42"/>
      <c r="M122" s="50"/>
      <c r="N122" s="50"/>
    </row>
    <row r="123" spans="1:14" ht="14.25" hidden="1" customHeight="1" x14ac:dyDescent="0.2">
      <c r="A123" s="29">
        <v>3222</v>
      </c>
      <c r="B123" s="30" t="s">
        <v>58</v>
      </c>
      <c r="C123" s="53">
        <f t="shared" si="32"/>
        <v>0</v>
      </c>
      <c r="D123" s="42"/>
      <c r="E123" s="110"/>
      <c r="F123" s="42"/>
      <c r="G123" s="42"/>
      <c r="H123" s="42"/>
      <c r="I123" s="42"/>
      <c r="J123" s="42"/>
      <c r="K123" s="42"/>
      <c r="L123" s="42"/>
      <c r="M123" s="50"/>
      <c r="N123" s="50"/>
    </row>
    <row r="124" spans="1:14" ht="14.25" hidden="1" customHeight="1" x14ac:dyDescent="0.2">
      <c r="A124" s="29">
        <v>3223</v>
      </c>
      <c r="B124" s="30" t="s">
        <v>59</v>
      </c>
      <c r="C124" s="53">
        <f t="shared" si="32"/>
        <v>0</v>
      </c>
      <c r="D124" s="42"/>
      <c r="E124" s="110"/>
      <c r="F124" s="42"/>
      <c r="G124" s="42"/>
      <c r="H124" s="42"/>
      <c r="I124" s="42"/>
      <c r="J124" s="42"/>
      <c r="K124" s="42"/>
      <c r="L124" s="42"/>
      <c r="M124" s="50"/>
      <c r="N124" s="50"/>
    </row>
    <row r="125" spans="1:14" ht="17.25" hidden="1" customHeight="1" x14ac:dyDescent="0.2">
      <c r="A125" s="29">
        <v>3224</v>
      </c>
      <c r="B125" s="30" t="s">
        <v>60</v>
      </c>
      <c r="C125" s="53">
        <f t="shared" si="32"/>
        <v>0</v>
      </c>
      <c r="D125" s="42"/>
      <c r="E125" s="110">
        <v>0</v>
      </c>
      <c r="F125" s="42"/>
      <c r="G125" s="42"/>
      <c r="H125" s="42"/>
      <c r="I125" s="42"/>
      <c r="J125" s="42"/>
      <c r="K125" s="42"/>
      <c r="L125" s="42"/>
      <c r="M125" s="50"/>
      <c r="N125" s="50"/>
    </row>
    <row r="126" spans="1:14" ht="14.25" hidden="1" customHeight="1" x14ac:dyDescent="0.2">
      <c r="A126" s="29">
        <v>3225</v>
      </c>
      <c r="B126" s="30" t="s">
        <v>61</v>
      </c>
      <c r="C126" s="53">
        <f t="shared" si="32"/>
        <v>0</v>
      </c>
      <c r="D126" s="42"/>
      <c r="E126" s="110"/>
      <c r="F126" s="42"/>
      <c r="G126" s="42"/>
      <c r="H126" s="42"/>
      <c r="I126" s="42"/>
      <c r="J126" s="42"/>
      <c r="K126" s="42"/>
      <c r="L126" s="42"/>
      <c r="M126" s="50"/>
      <c r="N126" s="50"/>
    </row>
    <row r="127" spans="1:14" ht="14.25" hidden="1" customHeight="1" x14ac:dyDescent="0.2">
      <c r="A127" s="29">
        <v>3227</v>
      </c>
      <c r="B127" s="30" t="s">
        <v>62</v>
      </c>
      <c r="C127" s="53">
        <f t="shared" si="32"/>
        <v>0</v>
      </c>
      <c r="D127" s="42"/>
      <c r="E127" s="110"/>
      <c r="F127" s="42"/>
      <c r="G127" s="42"/>
      <c r="H127" s="42"/>
      <c r="I127" s="42"/>
      <c r="J127" s="42"/>
      <c r="K127" s="42"/>
      <c r="L127" s="42"/>
      <c r="M127" s="50"/>
      <c r="N127" s="50"/>
    </row>
    <row r="128" spans="1:14" ht="14.25" hidden="1" customHeight="1" x14ac:dyDescent="0.2">
      <c r="A128" s="84">
        <v>323</v>
      </c>
      <c r="B128" s="85" t="s">
        <v>33</v>
      </c>
      <c r="C128" s="53">
        <f t="shared" si="32"/>
        <v>0</v>
      </c>
      <c r="D128" s="86">
        <f>SUM(D129:D137)</f>
        <v>0</v>
      </c>
      <c r="E128" s="86">
        <f t="shared" ref="E128:L128" si="35">SUM(E129:E137)</f>
        <v>0</v>
      </c>
      <c r="F128" s="86">
        <f t="shared" si="35"/>
        <v>0</v>
      </c>
      <c r="G128" s="86">
        <f t="shared" si="35"/>
        <v>0</v>
      </c>
      <c r="H128" s="86">
        <f t="shared" si="35"/>
        <v>0</v>
      </c>
      <c r="I128" s="86">
        <f t="shared" si="35"/>
        <v>0</v>
      </c>
      <c r="J128" s="86">
        <f t="shared" si="35"/>
        <v>0</v>
      </c>
      <c r="K128" s="86">
        <f t="shared" si="35"/>
        <v>0</v>
      </c>
      <c r="L128" s="86">
        <f t="shared" si="35"/>
        <v>0</v>
      </c>
      <c r="M128" s="87">
        <v>0</v>
      </c>
      <c r="N128" s="87">
        <v>0</v>
      </c>
    </row>
    <row r="129" spans="1:14" ht="14.25" hidden="1" customHeight="1" x14ac:dyDescent="0.2">
      <c r="A129" s="29">
        <v>3231</v>
      </c>
      <c r="B129" s="30" t="s">
        <v>63</v>
      </c>
      <c r="C129" s="53">
        <f t="shared" si="32"/>
        <v>0</v>
      </c>
      <c r="D129" s="42"/>
      <c r="E129" s="110"/>
      <c r="F129" s="42"/>
      <c r="G129" s="42"/>
      <c r="H129" s="42"/>
      <c r="I129" s="42"/>
      <c r="J129" s="42"/>
      <c r="K129" s="42"/>
      <c r="L129" s="42"/>
      <c r="M129" s="50"/>
      <c r="N129" s="50"/>
    </row>
    <row r="130" spans="1:14" ht="14.25" hidden="1" customHeight="1" x14ac:dyDescent="0.2">
      <c r="A130" s="29">
        <v>3232</v>
      </c>
      <c r="B130" s="30" t="s">
        <v>64</v>
      </c>
      <c r="C130" s="53">
        <f t="shared" si="32"/>
        <v>0</v>
      </c>
      <c r="D130" s="42"/>
      <c r="E130" s="110">
        <v>0</v>
      </c>
      <c r="F130" s="42"/>
      <c r="G130" s="42"/>
      <c r="H130" s="42"/>
      <c r="I130" s="42"/>
      <c r="J130" s="42"/>
      <c r="K130" s="42"/>
      <c r="L130" s="42"/>
      <c r="M130" s="50"/>
      <c r="N130" s="50"/>
    </row>
    <row r="131" spans="1:14" ht="14.25" hidden="1" customHeight="1" x14ac:dyDescent="0.2">
      <c r="A131" s="29">
        <v>3233</v>
      </c>
      <c r="B131" s="30" t="s">
        <v>65</v>
      </c>
      <c r="C131" s="53">
        <f t="shared" si="32"/>
        <v>0</v>
      </c>
      <c r="D131" s="42"/>
      <c r="E131" s="110"/>
      <c r="F131" s="42"/>
      <c r="G131" s="42"/>
      <c r="H131" s="42"/>
      <c r="I131" s="42"/>
      <c r="J131" s="42"/>
      <c r="K131" s="42"/>
      <c r="L131" s="42"/>
      <c r="M131" s="50"/>
      <c r="N131" s="50"/>
    </row>
    <row r="132" spans="1:14" ht="14.25" hidden="1" customHeight="1" x14ac:dyDescent="0.2">
      <c r="A132" s="29">
        <v>3234</v>
      </c>
      <c r="B132" s="30" t="s">
        <v>66</v>
      </c>
      <c r="C132" s="53">
        <f t="shared" si="32"/>
        <v>0</v>
      </c>
      <c r="D132" s="42"/>
      <c r="E132" s="110"/>
      <c r="F132" s="42"/>
      <c r="G132" s="42"/>
      <c r="H132" s="42"/>
      <c r="I132" s="42"/>
      <c r="J132" s="42"/>
      <c r="K132" s="42"/>
      <c r="L132" s="42"/>
      <c r="M132" s="50"/>
      <c r="N132" s="50"/>
    </row>
    <row r="133" spans="1:14" ht="14.25" hidden="1" customHeight="1" x14ac:dyDescent="0.2">
      <c r="A133" s="29">
        <v>3235</v>
      </c>
      <c r="B133" s="30" t="s">
        <v>67</v>
      </c>
      <c r="C133" s="53">
        <f t="shared" si="32"/>
        <v>0</v>
      </c>
      <c r="D133" s="42"/>
      <c r="E133" s="110"/>
      <c r="F133" s="42"/>
      <c r="G133" s="42"/>
      <c r="H133" s="42"/>
      <c r="I133" s="42"/>
      <c r="J133" s="42"/>
      <c r="K133" s="42"/>
      <c r="L133" s="42"/>
      <c r="M133" s="50"/>
      <c r="N133" s="50"/>
    </row>
    <row r="134" spans="1:14" ht="14.25" hidden="1" customHeight="1" x14ac:dyDescent="0.2">
      <c r="A134" s="29">
        <v>3236</v>
      </c>
      <c r="B134" s="30" t="s">
        <v>68</v>
      </c>
      <c r="C134" s="53">
        <f t="shared" si="32"/>
        <v>0</v>
      </c>
      <c r="D134" s="42"/>
      <c r="E134" s="110"/>
      <c r="F134" s="42"/>
      <c r="G134" s="42"/>
      <c r="H134" s="42"/>
      <c r="I134" s="42"/>
      <c r="J134" s="42"/>
      <c r="K134" s="42"/>
      <c r="L134" s="42"/>
      <c r="M134" s="50"/>
      <c r="N134" s="50"/>
    </row>
    <row r="135" spans="1:14" ht="18" hidden="1" customHeight="1" x14ac:dyDescent="0.2">
      <c r="A135" s="29">
        <v>3237</v>
      </c>
      <c r="B135" s="30" t="s">
        <v>69</v>
      </c>
      <c r="C135" s="53">
        <f t="shared" si="32"/>
        <v>0</v>
      </c>
      <c r="D135" s="42"/>
      <c r="E135" s="110"/>
      <c r="F135" s="42"/>
      <c r="G135" s="42"/>
      <c r="H135" s="42"/>
      <c r="I135" s="42"/>
      <c r="J135" s="42"/>
      <c r="K135" s="42"/>
      <c r="L135" s="42"/>
      <c r="M135" s="50"/>
      <c r="N135" s="50"/>
    </row>
    <row r="136" spans="1:14" ht="14.25" hidden="1" customHeight="1" x14ac:dyDescent="0.2">
      <c r="A136" s="29">
        <v>3238</v>
      </c>
      <c r="B136" s="30" t="s">
        <v>70</v>
      </c>
      <c r="C136" s="53">
        <f t="shared" si="32"/>
        <v>0</v>
      </c>
      <c r="D136" s="42"/>
      <c r="E136" s="110"/>
      <c r="F136" s="42"/>
      <c r="G136" s="42"/>
      <c r="H136" s="42"/>
      <c r="I136" s="42"/>
      <c r="J136" s="42"/>
      <c r="K136" s="42"/>
      <c r="L136" s="42"/>
      <c r="M136" s="50"/>
      <c r="N136" s="50"/>
    </row>
    <row r="137" spans="1:14" ht="14.25" hidden="1" customHeight="1" x14ac:dyDescent="0.2">
      <c r="A137" s="29">
        <v>3239</v>
      </c>
      <c r="B137" s="30" t="s">
        <v>71</v>
      </c>
      <c r="C137" s="53">
        <f t="shared" si="32"/>
        <v>0</v>
      </c>
      <c r="D137" s="42"/>
      <c r="E137" s="110"/>
      <c r="F137" s="42"/>
      <c r="G137" s="42"/>
      <c r="H137" s="42"/>
      <c r="I137" s="42"/>
      <c r="J137" s="42"/>
      <c r="K137" s="42"/>
      <c r="L137" s="42"/>
      <c r="M137" s="50"/>
      <c r="N137" s="50"/>
    </row>
    <row r="138" spans="1:14" ht="25.5" hidden="1" customHeight="1" x14ac:dyDescent="0.2">
      <c r="A138" s="41"/>
      <c r="B138" s="105" t="s">
        <v>11</v>
      </c>
      <c r="C138" s="53">
        <f t="shared" si="32"/>
        <v>0</v>
      </c>
      <c r="D138" s="44">
        <f>D120</f>
        <v>0</v>
      </c>
      <c r="E138" s="44">
        <f t="shared" ref="E138:L138" si="36">E120</f>
        <v>0</v>
      </c>
      <c r="F138" s="44">
        <f t="shared" si="36"/>
        <v>0</v>
      </c>
      <c r="G138" s="44">
        <f t="shared" si="36"/>
        <v>0</v>
      </c>
      <c r="H138" s="44">
        <f t="shared" si="36"/>
        <v>0</v>
      </c>
      <c r="I138" s="44">
        <f t="shared" si="36"/>
        <v>0</v>
      </c>
      <c r="J138" s="44">
        <f t="shared" si="36"/>
        <v>0</v>
      </c>
      <c r="K138" s="44">
        <f t="shared" si="36"/>
        <v>0</v>
      </c>
      <c r="L138" s="44">
        <f t="shared" si="36"/>
        <v>0</v>
      </c>
      <c r="M138" s="44">
        <v>0</v>
      </c>
      <c r="N138" s="44">
        <v>0</v>
      </c>
    </row>
    <row r="139" spans="1:14" ht="30.75" customHeight="1" x14ac:dyDescent="0.25">
      <c r="A139" s="283"/>
      <c r="B139" s="284" t="s">
        <v>101</v>
      </c>
      <c r="C139" s="285">
        <f t="shared" si="32"/>
        <v>591000</v>
      </c>
      <c r="D139" s="285">
        <f>SUM(D77+D96+D115+D138)</f>
        <v>0</v>
      </c>
      <c r="E139" s="285">
        <f>SUM(E77+E96+E115+E138)</f>
        <v>0</v>
      </c>
      <c r="F139" s="285">
        <f t="shared" ref="F139:L139" si="37">SUM(F77+F96+F115+F138)</f>
        <v>0</v>
      </c>
      <c r="G139" s="285">
        <f t="shared" si="37"/>
        <v>0</v>
      </c>
      <c r="H139" s="285">
        <f t="shared" si="37"/>
        <v>591000</v>
      </c>
      <c r="I139" s="285">
        <f t="shared" si="37"/>
        <v>0</v>
      </c>
      <c r="J139" s="285">
        <f t="shared" si="37"/>
        <v>0</v>
      </c>
      <c r="K139" s="285">
        <f t="shared" si="37"/>
        <v>0</v>
      </c>
      <c r="L139" s="285">
        <f t="shared" si="37"/>
        <v>0</v>
      </c>
      <c r="M139" s="285">
        <f>SUM(M77+M96+M115+M138)</f>
        <v>305000</v>
      </c>
      <c r="N139" s="285">
        <f>SUM(N77+N96+N115+N138)</f>
        <v>305000</v>
      </c>
    </row>
    <row r="140" spans="1:14" ht="15.95" customHeight="1" x14ac:dyDescent="0.2"/>
    <row r="141" spans="1:14" ht="15.95" customHeight="1" x14ac:dyDescent="0.25">
      <c r="A141" s="342" t="s">
        <v>102</v>
      </c>
      <c r="B141" s="342"/>
      <c r="C141" s="342"/>
      <c r="D141" s="342"/>
      <c r="E141" s="342"/>
      <c r="F141" s="342"/>
      <c r="G141" s="342"/>
      <c r="H141" s="342"/>
      <c r="I141" s="342"/>
      <c r="J141" s="342"/>
      <c r="K141" s="342"/>
      <c r="L141" s="342"/>
      <c r="M141" s="342"/>
      <c r="N141" s="342"/>
    </row>
    <row r="142" spans="1:14" ht="15.95" customHeight="1" thickBot="1" x14ac:dyDescent="0.3">
      <c r="A142" s="343" t="s">
        <v>198</v>
      </c>
      <c r="B142" s="343"/>
      <c r="C142" s="343"/>
      <c r="D142" s="343"/>
      <c r="E142" s="343"/>
      <c r="F142" s="343"/>
      <c r="G142" s="343"/>
      <c r="H142" s="343"/>
      <c r="I142" s="343"/>
      <c r="J142" s="343"/>
      <c r="K142" s="343"/>
      <c r="L142" s="343"/>
      <c r="M142" s="343"/>
      <c r="N142" s="344"/>
    </row>
    <row r="143" spans="1:14" ht="42" customHeight="1" thickBot="1" x14ac:dyDescent="0.25">
      <c r="A143" s="55" t="s">
        <v>23</v>
      </c>
      <c r="B143" s="55" t="s">
        <v>10</v>
      </c>
      <c r="C143" s="54" t="s">
        <v>219</v>
      </c>
      <c r="D143" s="52" t="s">
        <v>25</v>
      </c>
      <c r="E143" s="109" t="s">
        <v>4</v>
      </c>
      <c r="F143" s="52" t="s">
        <v>5</v>
      </c>
      <c r="G143" s="52" t="s">
        <v>6</v>
      </c>
      <c r="H143" s="52" t="s">
        <v>7</v>
      </c>
      <c r="I143" s="52" t="s">
        <v>9</v>
      </c>
      <c r="J143" s="56" t="s">
        <v>24</v>
      </c>
      <c r="K143" s="52" t="s">
        <v>17</v>
      </c>
      <c r="L143" s="52" t="s">
        <v>154</v>
      </c>
      <c r="M143" s="54" t="s">
        <v>195</v>
      </c>
      <c r="N143" s="54" t="s">
        <v>220</v>
      </c>
    </row>
    <row r="144" spans="1:14" ht="15.95" customHeight="1" x14ac:dyDescent="0.2">
      <c r="A144" s="40">
        <v>32</v>
      </c>
      <c r="B144" s="48" t="s">
        <v>30</v>
      </c>
      <c r="C144" s="53">
        <f t="shared" ref="C144:C153" si="38">SUM(D144:L144)</f>
        <v>4770</v>
      </c>
      <c r="D144" s="46">
        <f>D145</f>
        <v>0</v>
      </c>
      <c r="E144" s="46">
        <f t="shared" ref="E144:L144" si="39">E145</f>
        <v>4770</v>
      </c>
      <c r="F144" s="46">
        <f t="shared" si="39"/>
        <v>0</v>
      </c>
      <c r="G144" s="46">
        <f t="shared" si="39"/>
        <v>0</v>
      </c>
      <c r="H144" s="46">
        <f t="shared" si="39"/>
        <v>0</v>
      </c>
      <c r="I144" s="46">
        <f t="shared" si="39"/>
        <v>0</v>
      </c>
      <c r="J144" s="46">
        <f t="shared" si="39"/>
        <v>0</v>
      </c>
      <c r="K144" s="46">
        <f t="shared" si="39"/>
        <v>0</v>
      </c>
      <c r="L144" s="46">
        <f t="shared" si="39"/>
        <v>0</v>
      </c>
      <c r="M144" s="46">
        <v>5000</v>
      </c>
      <c r="N144" s="46">
        <v>5000</v>
      </c>
    </row>
    <row r="145" spans="1:14" ht="15.95" customHeight="1" x14ac:dyDescent="0.2">
      <c r="A145" s="84">
        <v>323</v>
      </c>
      <c r="B145" s="85" t="s">
        <v>33</v>
      </c>
      <c r="C145" s="53">
        <f t="shared" si="38"/>
        <v>4770</v>
      </c>
      <c r="D145" s="86">
        <f t="shared" ref="D145:L145" si="40">SUM(D146:D148)</f>
        <v>0</v>
      </c>
      <c r="E145" s="86">
        <f t="shared" si="40"/>
        <v>4770</v>
      </c>
      <c r="F145" s="86">
        <f t="shared" si="40"/>
        <v>0</v>
      </c>
      <c r="G145" s="86">
        <f t="shared" si="40"/>
        <v>0</v>
      </c>
      <c r="H145" s="86">
        <f t="shared" si="40"/>
        <v>0</v>
      </c>
      <c r="I145" s="86">
        <f t="shared" si="40"/>
        <v>0</v>
      </c>
      <c r="J145" s="86">
        <f t="shared" si="40"/>
        <v>0</v>
      </c>
      <c r="K145" s="86">
        <f t="shared" si="40"/>
        <v>0</v>
      </c>
      <c r="L145" s="86">
        <f t="shared" si="40"/>
        <v>0</v>
      </c>
      <c r="M145" s="87">
        <v>5000</v>
      </c>
      <c r="N145" s="87">
        <v>5000</v>
      </c>
    </row>
    <row r="146" spans="1:14" ht="15.95" hidden="1" customHeight="1" x14ac:dyDescent="0.2">
      <c r="A146" s="29">
        <v>3231</v>
      </c>
      <c r="B146" s="30" t="s">
        <v>104</v>
      </c>
      <c r="C146" s="53">
        <f t="shared" si="38"/>
        <v>4770</v>
      </c>
      <c r="D146" s="42"/>
      <c r="E146" s="110">
        <v>4770</v>
      </c>
      <c r="F146" s="42"/>
      <c r="G146" s="42"/>
      <c r="H146" s="42"/>
      <c r="I146" s="42"/>
      <c r="J146" s="42"/>
      <c r="K146" s="42"/>
      <c r="L146" s="42"/>
      <c r="M146" s="50"/>
      <c r="N146" s="50"/>
    </row>
    <row r="147" spans="1:14" ht="15.95" hidden="1" customHeight="1" x14ac:dyDescent="0.2">
      <c r="A147" s="29">
        <v>3232</v>
      </c>
      <c r="B147" s="30" t="s">
        <v>64</v>
      </c>
      <c r="C147" s="53">
        <f t="shared" si="38"/>
        <v>0</v>
      </c>
      <c r="D147" s="42"/>
      <c r="E147" s="110"/>
      <c r="F147" s="42"/>
      <c r="G147" s="42"/>
      <c r="H147" s="42"/>
      <c r="I147" s="42"/>
      <c r="J147" s="42"/>
      <c r="K147" s="42"/>
      <c r="L147" s="42"/>
      <c r="M147" s="50"/>
      <c r="N147" s="50"/>
    </row>
    <row r="148" spans="1:14" ht="15.95" hidden="1" customHeight="1" x14ac:dyDescent="0.2">
      <c r="A148" s="29">
        <v>3233</v>
      </c>
      <c r="B148" s="30" t="s">
        <v>65</v>
      </c>
      <c r="C148" s="53">
        <f t="shared" si="38"/>
        <v>0</v>
      </c>
      <c r="D148" s="42"/>
      <c r="E148" s="110"/>
      <c r="F148" s="42"/>
      <c r="G148" s="42"/>
      <c r="H148" s="42"/>
      <c r="I148" s="42"/>
      <c r="J148" s="42"/>
      <c r="K148" s="42"/>
      <c r="L148" s="42"/>
      <c r="M148" s="50"/>
      <c r="N148" s="50"/>
    </row>
    <row r="149" spans="1:14" ht="15.95" customHeight="1" x14ac:dyDescent="0.2">
      <c r="A149" s="40">
        <v>37</v>
      </c>
      <c r="B149" s="89" t="s">
        <v>39</v>
      </c>
      <c r="C149" s="53">
        <f t="shared" si="38"/>
        <v>15050</v>
      </c>
      <c r="D149" s="46">
        <f>D150</f>
        <v>0</v>
      </c>
      <c r="E149" s="46">
        <f t="shared" ref="E149:L149" si="41">E150</f>
        <v>15050</v>
      </c>
      <c r="F149" s="46">
        <f t="shared" si="41"/>
        <v>0</v>
      </c>
      <c r="G149" s="46">
        <f t="shared" si="41"/>
        <v>0</v>
      </c>
      <c r="H149" s="46">
        <f t="shared" si="41"/>
        <v>0</v>
      </c>
      <c r="I149" s="46">
        <f t="shared" si="41"/>
        <v>0</v>
      </c>
      <c r="J149" s="46">
        <f t="shared" si="41"/>
        <v>0</v>
      </c>
      <c r="K149" s="46">
        <f t="shared" si="41"/>
        <v>0</v>
      </c>
      <c r="L149" s="46">
        <f t="shared" si="41"/>
        <v>0</v>
      </c>
      <c r="M149" s="46">
        <v>15000</v>
      </c>
      <c r="N149" s="46">
        <v>15000</v>
      </c>
    </row>
    <row r="150" spans="1:14" ht="15.95" customHeight="1" x14ac:dyDescent="0.2">
      <c r="A150" s="84">
        <v>372</v>
      </c>
      <c r="B150" s="85" t="s">
        <v>40</v>
      </c>
      <c r="C150" s="53">
        <f t="shared" si="38"/>
        <v>15050</v>
      </c>
      <c r="D150" s="86">
        <f>SUM(D151:D152)</f>
        <v>0</v>
      </c>
      <c r="E150" s="86">
        <f t="shared" ref="E150:L150" si="42">SUM(E151:E152)</f>
        <v>15050</v>
      </c>
      <c r="F150" s="86">
        <f t="shared" si="42"/>
        <v>0</v>
      </c>
      <c r="G150" s="86">
        <f t="shared" si="42"/>
        <v>0</v>
      </c>
      <c r="H150" s="86">
        <f t="shared" si="42"/>
        <v>0</v>
      </c>
      <c r="I150" s="86">
        <f t="shared" si="42"/>
        <v>0</v>
      </c>
      <c r="J150" s="86">
        <f t="shared" si="42"/>
        <v>0</v>
      </c>
      <c r="K150" s="86">
        <f t="shared" si="42"/>
        <v>0</v>
      </c>
      <c r="L150" s="86">
        <f t="shared" si="42"/>
        <v>0</v>
      </c>
      <c r="M150" s="87">
        <v>15000</v>
      </c>
      <c r="N150" s="87">
        <v>15000</v>
      </c>
    </row>
    <row r="151" spans="1:14" ht="15.95" hidden="1" customHeight="1" x14ac:dyDescent="0.2">
      <c r="A151" s="29">
        <v>3721</v>
      </c>
      <c r="B151" s="30" t="s">
        <v>79</v>
      </c>
      <c r="C151" s="53">
        <f t="shared" si="38"/>
        <v>0</v>
      </c>
      <c r="D151" s="42"/>
      <c r="E151" s="110"/>
      <c r="F151" s="42"/>
      <c r="G151" s="42"/>
      <c r="H151" s="42"/>
      <c r="I151" s="42"/>
      <c r="J151" s="42"/>
      <c r="K151" s="42"/>
      <c r="L151" s="42"/>
      <c r="M151" s="50"/>
      <c r="N151" s="50"/>
    </row>
    <row r="152" spans="1:14" ht="15.95" hidden="1" customHeight="1" x14ac:dyDescent="0.2">
      <c r="A152" s="29">
        <v>3722</v>
      </c>
      <c r="B152" s="30" t="s">
        <v>113</v>
      </c>
      <c r="C152" s="53">
        <f t="shared" si="38"/>
        <v>15050</v>
      </c>
      <c r="D152" s="42"/>
      <c r="E152" s="110">
        <v>15050</v>
      </c>
      <c r="F152" s="42"/>
      <c r="G152" s="42"/>
      <c r="H152" s="42"/>
      <c r="I152" s="42"/>
      <c r="J152" s="42"/>
      <c r="K152" s="42"/>
      <c r="L152" s="42"/>
      <c r="M152" s="50"/>
      <c r="N152" s="50"/>
    </row>
    <row r="153" spans="1:14" ht="22.5" customHeight="1" x14ac:dyDescent="0.2">
      <c r="A153" s="41"/>
      <c r="B153" s="105" t="s">
        <v>11</v>
      </c>
      <c r="C153" s="53">
        <f t="shared" si="38"/>
        <v>19820</v>
      </c>
      <c r="D153" s="44">
        <f t="shared" ref="D153:N153" si="43">SUM(D144+D149)</f>
        <v>0</v>
      </c>
      <c r="E153" s="44">
        <f t="shared" si="43"/>
        <v>19820</v>
      </c>
      <c r="F153" s="44">
        <f t="shared" si="43"/>
        <v>0</v>
      </c>
      <c r="G153" s="44">
        <f t="shared" si="43"/>
        <v>0</v>
      </c>
      <c r="H153" s="44">
        <f t="shared" si="43"/>
        <v>0</v>
      </c>
      <c r="I153" s="44">
        <f t="shared" si="43"/>
        <v>0</v>
      </c>
      <c r="J153" s="44">
        <f t="shared" si="43"/>
        <v>0</v>
      </c>
      <c r="K153" s="44">
        <f t="shared" si="43"/>
        <v>0</v>
      </c>
      <c r="L153" s="44">
        <f t="shared" si="43"/>
        <v>0</v>
      </c>
      <c r="M153" s="44">
        <f t="shared" si="43"/>
        <v>20000</v>
      </c>
      <c r="N153" s="44">
        <f t="shared" si="43"/>
        <v>20000</v>
      </c>
    </row>
    <row r="154" spans="1:14" ht="10.5" customHeight="1" x14ac:dyDescent="0.2"/>
    <row r="155" spans="1:14" ht="21.75" customHeight="1" x14ac:dyDescent="0.25">
      <c r="A155" s="342" t="s">
        <v>102</v>
      </c>
      <c r="B155" s="342"/>
      <c r="C155" s="342"/>
      <c r="D155" s="342"/>
      <c r="E155" s="342"/>
      <c r="F155" s="342"/>
      <c r="G155" s="342"/>
      <c r="H155" s="342"/>
      <c r="I155" s="342"/>
      <c r="J155" s="342"/>
      <c r="K155" s="342"/>
      <c r="L155" s="342"/>
      <c r="M155" s="342"/>
      <c r="N155" s="342"/>
    </row>
    <row r="156" spans="1:14" ht="15.75" thickBot="1" x14ac:dyDescent="0.3">
      <c r="A156" s="343" t="s">
        <v>197</v>
      </c>
      <c r="B156" s="343"/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4"/>
    </row>
    <row r="157" spans="1:14" ht="77.25" thickBot="1" x14ac:dyDescent="0.25">
      <c r="A157" s="55" t="s">
        <v>23</v>
      </c>
      <c r="B157" s="55" t="s">
        <v>10</v>
      </c>
      <c r="C157" s="54" t="s">
        <v>219</v>
      </c>
      <c r="D157" s="52" t="s">
        <v>25</v>
      </c>
      <c r="E157" s="109" t="s">
        <v>4</v>
      </c>
      <c r="F157" s="52" t="s">
        <v>5</v>
      </c>
      <c r="G157" s="52" t="s">
        <v>6</v>
      </c>
      <c r="H157" s="52" t="s">
        <v>7</v>
      </c>
      <c r="I157" s="52" t="s">
        <v>9</v>
      </c>
      <c r="J157" s="56" t="s">
        <v>24</v>
      </c>
      <c r="K157" s="52" t="s">
        <v>17</v>
      </c>
      <c r="L157" s="52" t="s">
        <v>154</v>
      </c>
      <c r="M157" s="54" t="s">
        <v>195</v>
      </c>
      <c r="N157" s="54" t="s">
        <v>220</v>
      </c>
    </row>
    <row r="158" spans="1:14" ht="15" customHeight="1" x14ac:dyDescent="0.2">
      <c r="A158" s="40">
        <v>37</v>
      </c>
      <c r="B158" s="89" t="s">
        <v>39</v>
      </c>
      <c r="C158" s="91">
        <f t="shared" ref="C158:C167" si="44">SUM(D158:L158)</f>
        <v>7000</v>
      </c>
      <c r="D158" s="46">
        <f t="shared" ref="D158:L158" si="45">SUM(D159+D162)</f>
        <v>0</v>
      </c>
      <c r="E158" s="46">
        <f t="shared" si="45"/>
        <v>7000</v>
      </c>
      <c r="F158" s="46">
        <f t="shared" si="45"/>
        <v>0</v>
      </c>
      <c r="G158" s="46">
        <f t="shared" si="45"/>
        <v>0</v>
      </c>
      <c r="H158" s="46">
        <f t="shared" si="45"/>
        <v>0</v>
      </c>
      <c r="I158" s="46">
        <f t="shared" si="45"/>
        <v>0</v>
      </c>
      <c r="J158" s="46">
        <f t="shared" si="45"/>
        <v>0</v>
      </c>
      <c r="K158" s="46">
        <f t="shared" si="45"/>
        <v>0</v>
      </c>
      <c r="L158" s="46">
        <f t="shared" si="45"/>
        <v>0</v>
      </c>
      <c r="M158" s="46">
        <v>7000</v>
      </c>
      <c r="N158" s="46">
        <v>7000</v>
      </c>
    </row>
    <row r="159" spans="1:14" ht="15" x14ac:dyDescent="0.2">
      <c r="A159" s="84">
        <v>372</v>
      </c>
      <c r="B159" s="85" t="s">
        <v>40</v>
      </c>
      <c r="C159" s="91">
        <f t="shared" si="44"/>
        <v>7000</v>
      </c>
      <c r="D159" s="86">
        <f>D160+D161</f>
        <v>0</v>
      </c>
      <c r="E159" s="86">
        <f t="shared" ref="E159:L159" si="46">E160+E161</f>
        <v>7000</v>
      </c>
      <c r="F159" s="86">
        <f t="shared" si="46"/>
        <v>0</v>
      </c>
      <c r="G159" s="86">
        <f t="shared" si="46"/>
        <v>0</v>
      </c>
      <c r="H159" s="86">
        <f t="shared" si="46"/>
        <v>0</v>
      </c>
      <c r="I159" s="86">
        <f t="shared" si="46"/>
        <v>0</v>
      </c>
      <c r="J159" s="86">
        <f t="shared" si="46"/>
        <v>0</v>
      </c>
      <c r="K159" s="86">
        <f t="shared" si="46"/>
        <v>0</v>
      </c>
      <c r="L159" s="86">
        <f t="shared" si="46"/>
        <v>0</v>
      </c>
      <c r="M159" s="87"/>
      <c r="N159" s="87"/>
    </row>
    <row r="160" spans="1:14" ht="15" hidden="1" x14ac:dyDescent="0.2">
      <c r="A160" s="29">
        <v>3721</v>
      </c>
      <c r="B160" s="30" t="s">
        <v>79</v>
      </c>
      <c r="C160" s="91">
        <f t="shared" si="44"/>
        <v>0</v>
      </c>
      <c r="D160" s="42"/>
      <c r="E160" s="110">
        <v>0</v>
      </c>
      <c r="F160" s="42"/>
      <c r="G160" s="42"/>
      <c r="H160" s="42"/>
      <c r="I160" s="42"/>
      <c r="J160" s="42"/>
      <c r="K160" s="42"/>
      <c r="L160" s="114"/>
      <c r="M160" s="50"/>
      <c r="N160" s="50"/>
    </row>
    <row r="161" spans="1:14" ht="23.25" hidden="1" customHeight="1" x14ac:dyDescent="0.2">
      <c r="A161" s="29">
        <v>3722</v>
      </c>
      <c r="B161" s="30" t="s">
        <v>113</v>
      </c>
      <c r="C161" s="91">
        <f t="shared" si="44"/>
        <v>7000</v>
      </c>
      <c r="D161" s="42"/>
      <c r="E161" s="110">
        <v>7000</v>
      </c>
      <c r="F161" s="42"/>
      <c r="G161" s="42"/>
      <c r="H161" s="42"/>
      <c r="I161" s="42"/>
      <c r="J161" s="42"/>
      <c r="K161" s="42"/>
      <c r="L161" s="114"/>
      <c r="M161" s="50"/>
      <c r="N161" s="50"/>
    </row>
    <row r="162" spans="1:14" ht="15" hidden="1" x14ac:dyDescent="0.2">
      <c r="A162" s="84">
        <v>42</v>
      </c>
      <c r="B162" s="88"/>
      <c r="C162" s="91">
        <f t="shared" si="44"/>
        <v>0</v>
      </c>
      <c r="D162" s="86"/>
      <c r="E162" s="90"/>
      <c r="F162" s="86"/>
      <c r="G162" s="86"/>
      <c r="H162" s="86"/>
      <c r="I162" s="86"/>
      <c r="J162" s="86"/>
      <c r="K162" s="86"/>
      <c r="L162" s="114"/>
      <c r="M162" s="87"/>
      <c r="N162" s="87"/>
    </row>
    <row r="163" spans="1:14" ht="15" hidden="1" x14ac:dyDescent="0.2">
      <c r="A163" s="40"/>
      <c r="B163" s="48"/>
      <c r="C163" s="91">
        <f t="shared" si="44"/>
        <v>0</v>
      </c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</row>
    <row r="164" spans="1:14" ht="11.25" hidden="1" customHeight="1" x14ac:dyDescent="0.2">
      <c r="A164" s="29"/>
      <c r="B164" s="30"/>
      <c r="C164" s="91">
        <f t="shared" si="44"/>
        <v>0</v>
      </c>
      <c r="D164" s="42"/>
      <c r="E164" s="110"/>
      <c r="F164" s="42"/>
      <c r="G164" s="42"/>
      <c r="H164" s="42"/>
      <c r="I164" s="42"/>
      <c r="J164" s="42"/>
      <c r="K164" s="42"/>
      <c r="L164" s="42"/>
      <c r="M164" s="50"/>
      <c r="N164" s="50"/>
    </row>
    <row r="165" spans="1:14" ht="9.75" hidden="1" customHeight="1" x14ac:dyDescent="0.2">
      <c r="A165" s="40"/>
      <c r="B165" s="89"/>
      <c r="C165" s="91">
        <f t="shared" si="44"/>
        <v>0</v>
      </c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</row>
    <row r="166" spans="1:14" ht="12" hidden="1" customHeight="1" x14ac:dyDescent="0.2">
      <c r="A166" s="32"/>
      <c r="B166" s="33"/>
      <c r="C166" s="91">
        <f t="shared" si="44"/>
        <v>0</v>
      </c>
      <c r="D166" s="47"/>
      <c r="E166" s="113"/>
      <c r="F166" s="47"/>
      <c r="G166" s="47"/>
      <c r="H166" s="47"/>
      <c r="I166" s="47"/>
      <c r="J166" s="47"/>
      <c r="K166" s="47"/>
      <c r="L166" s="47"/>
      <c r="M166" s="51"/>
      <c r="N166" s="51"/>
    </row>
    <row r="167" spans="1:14" ht="30.75" customHeight="1" x14ac:dyDescent="0.2">
      <c r="A167" s="41"/>
      <c r="B167" s="105" t="s">
        <v>11</v>
      </c>
      <c r="C167" s="91">
        <f t="shared" si="44"/>
        <v>7000</v>
      </c>
      <c r="D167" s="44">
        <f t="shared" ref="D167:N167" si="47">SUM(D158+D163+D165)</f>
        <v>0</v>
      </c>
      <c r="E167" s="44">
        <f t="shared" si="47"/>
        <v>7000</v>
      </c>
      <c r="F167" s="44">
        <f t="shared" si="47"/>
        <v>0</v>
      </c>
      <c r="G167" s="44">
        <f t="shared" si="47"/>
        <v>0</v>
      </c>
      <c r="H167" s="44">
        <f t="shared" si="47"/>
        <v>0</v>
      </c>
      <c r="I167" s="44">
        <f t="shared" si="47"/>
        <v>0</v>
      </c>
      <c r="J167" s="44">
        <f t="shared" si="47"/>
        <v>0</v>
      </c>
      <c r="K167" s="44">
        <f t="shared" si="47"/>
        <v>0</v>
      </c>
      <c r="L167" s="44">
        <f t="shared" si="47"/>
        <v>0</v>
      </c>
      <c r="M167" s="44">
        <f t="shared" si="47"/>
        <v>7000</v>
      </c>
      <c r="N167" s="44">
        <f t="shared" si="47"/>
        <v>7000</v>
      </c>
    </row>
    <row r="168" spans="1:14" ht="20.25" customHeight="1" x14ac:dyDescent="0.2">
      <c r="A168" s="279"/>
      <c r="B168" s="280"/>
      <c r="C168" s="281"/>
      <c r="D168" s="281"/>
      <c r="E168" s="281"/>
      <c r="F168" s="281"/>
      <c r="G168" s="281"/>
      <c r="H168" s="281"/>
      <c r="I168" s="281"/>
      <c r="J168" s="281"/>
      <c r="K168" s="281"/>
      <c r="L168" s="281"/>
      <c r="M168" s="281"/>
      <c r="N168" s="281"/>
    </row>
    <row r="169" spans="1:14" ht="15" customHeight="1" x14ac:dyDescent="0.25">
      <c r="A169" s="350" t="s">
        <v>102</v>
      </c>
      <c r="B169" s="350"/>
      <c r="C169" s="350"/>
      <c r="D169" s="350"/>
      <c r="E169" s="350"/>
      <c r="F169" s="350"/>
      <c r="G169" s="350"/>
      <c r="H169" s="350"/>
      <c r="I169" s="350"/>
      <c r="J169" s="350"/>
      <c r="K169" s="350"/>
      <c r="L169" s="350"/>
      <c r="M169" s="350"/>
      <c r="N169" s="350"/>
    </row>
    <row r="170" spans="1:14" ht="15" customHeight="1" thickBot="1" x14ac:dyDescent="0.3">
      <c r="A170" s="343" t="s">
        <v>105</v>
      </c>
      <c r="B170" s="343"/>
      <c r="C170" s="343"/>
      <c r="D170" s="343"/>
      <c r="E170" s="343"/>
      <c r="F170" s="343"/>
      <c r="G170" s="343"/>
      <c r="H170" s="343"/>
      <c r="I170" s="343"/>
      <c r="J170" s="343"/>
      <c r="K170" s="343"/>
      <c r="L170" s="343"/>
      <c r="M170" s="343"/>
      <c r="N170" s="344"/>
    </row>
    <row r="171" spans="1:14" ht="42.75" customHeight="1" thickBot="1" x14ac:dyDescent="0.25">
      <c r="A171" s="55" t="s">
        <v>23</v>
      </c>
      <c r="B171" s="55" t="s">
        <v>10</v>
      </c>
      <c r="C171" s="54" t="s">
        <v>219</v>
      </c>
      <c r="D171" s="52" t="s">
        <v>25</v>
      </c>
      <c r="E171" s="109" t="s">
        <v>4</v>
      </c>
      <c r="F171" s="52" t="s">
        <v>5</v>
      </c>
      <c r="G171" s="52" t="s">
        <v>6</v>
      </c>
      <c r="H171" s="52" t="s">
        <v>7</v>
      </c>
      <c r="I171" s="52" t="s">
        <v>9</v>
      </c>
      <c r="J171" s="56" t="s">
        <v>24</v>
      </c>
      <c r="K171" s="52" t="s">
        <v>17</v>
      </c>
      <c r="L171" s="52" t="s">
        <v>154</v>
      </c>
      <c r="M171" s="54" t="s">
        <v>195</v>
      </c>
      <c r="N171" s="54" t="s">
        <v>220</v>
      </c>
    </row>
    <row r="172" spans="1:14" ht="18" customHeight="1" x14ac:dyDescent="0.2">
      <c r="A172" s="40">
        <v>32</v>
      </c>
      <c r="B172" s="48" t="s">
        <v>30</v>
      </c>
      <c r="C172" s="53">
        <f t="shared" ref="C172:C186" si="48">SUM(D172:L172)</f>
        <v>0</v>
      </c>
      <c r="D172" s="46">
        <f>SUM(D173+D178)</f>
        <v>0</v>
      </c>
      <c r="E172" s="46">
        <f t="shared" ref="E172:L172" si="49">SUM(E173+E178)</f>
        <v>0</v>
      </c>
      <c r="F172" s="46">
        <f t="shared" si="49"/>
        <v>0</v>
      </c>
      <c r="G172" s="46">
        <f t="shared" si="49"/>
        <v>0</v>
      </c>
      <c r="H172" s="46">
        <f t="shared" si="49"/>
        <v>0</v>
      </c>
      <c r="I172" s="46">
        <f t="shared" si="49"/>
        <v>0</v>
      </c>
      <c r="J172" s="46">
        <f t="shared" si="49"/>
        <v>0</v>
      </c>
      <c r="K172" s="46">
        <f t="shared" si="49"/>
        <v>0</v>
      </c>
      <c r="L172" s="46">
        <f t="shared" si="49"/>
        <v>0</v>
      </c>
      <c r="M172" s="46">
        <v>0</v>
      </c>
      <c r="N172" s="46">
        <v>0</v>
      </c>
    </row>
    <row r="173" spans="1:14" ht="15" customHeight="1" x14ac:dyDescent="0.2">
      <c r="A173" s="84">
        <v>321</v>
      </c>
      <c r="B173" s="85" t="s">
        <v>31</v>
      </c>
      <c r="C173" s="53">
        <f t="shared" si="48"/>
        <v>0</v>
      </c>
      <c r="D173" s="86">
        <f>SUM(D174:D177)</f>
        <v>0</v>
      </c>
      <c r="E173" s="86">
        <f t="shared" ref="E173:L173" si="50">SUM(E174:E177)</f>
        <v>0</v>
      </c>
      <c r="F173" s="86">
        <f t="shared" si="50"/>
        <v>0</v>
      </c>
      <c r="G173" s="86">
        <f t="shared" si="50"/>
        <v>0</v>
      </c>
      <c r="H173" s="86">
        <f t="shared" si="50"/>
        <v>0</v>
      </c>
      <c r="I173" s="86">
        <f t="shared" si="50"/>
        <v>0</v>
      </c>
      <c r="J173" s="86">
        <f t="shared" si="50"/>
        <v>0</v>
      </c>
      <c r="K173" s="86">
        <f t="shared" si="50"/>
        <v>0</v>
      </c>
      <c r="L173" s="86">
        <f t="shared" si="50"/>
        <v>0</v>
      </c>
      <c r="M173" s="87"/>
      <c r="N173" s="87"/>
    </row>
    <row r="174" spans="1:14" ht="23.25" hidden="1" customHeight="1" x14ac:dyDescent="0.2">
      <c r="A174" s="29">
        <v>3211</v>
      </c>
      <c r="B174" s="30" t="s">
        <v>53</v>
      </c>
      <c r="C174" s="53">
        <f t="shared" si="48"/>
        <v>0</v>
      </c>
      <c r="D174" s="42"/>
      <c r="E174" s="110"/>
      <c r="F174" s="42"/>
      <c r="G174" s="42"/>
      <c r="H174" s="42"/>
      <c r="I174" s="42"/>
      <c r="J174" s="42"/>
      <c r="K174" s="42"/>
      <c r="L174" s="42"/>
      <c r="M174" s="50"/>
      <c r="N174" s="50"/>
    </row>
    <row r="175" spans="1:14" ht="15" hidden="1" customHeight="1" x14ac:dyDescent="0.2">
      <c r="A175" s="29">
        <v>3212</v>
      </c>
      <c r="B175" s="30" t="s">
        <v>54</v>
      </c>
      <c r="C175" s="53">
        <f t="shared" si="48"/>
        <v>0</v>
      </c>
      <c r="D175" s="42"/>
      <c r="E175" s="110"/>
      <c r="F175" s="42"/>
      <c r="G175" s="42"/>
      <c r="H175" s="42"/>
      <c r="I175" s="42"/>
      <c r="J175" s="42"/>
      <c r="K175" s="42"/>
      <c r="L175" s="42"/>
      <c r="M175" s="50"/>
      <c r="N175" s="50"/>
    </row>
    <row r="176" spans="1:14" ht="15" hidden="1" customHeight="1" x14ac:dyDescent="0.2">
      <c r="A176" s="29">
        <v>3213</v>
      </c>
      <c r="B176" s="30" t="s">
        <v>55</v>
      </c>
      <c r="C176" s="53">
        <f t="shared" si="48"/>
        <v>0</v>
      </c>
      <c r="D176" s="42"/>
      <c r="E176" s="110"/>
      <c r="F176" s="42"/>
      <c r="G176" s="42"/>
      <c r="H176" s="42"/>
      <c r="I176" s="42"/>
      <c r="J176" s="42"/>
      <c r="K176" s="42"/>
      <c r="L176" s="42"/>
      <c r="M176" s="50"/>
      <c r="N176" s="50"/>
    </row>
    <row r="177" spans="1:14" ht="15" hidden="1" customHeight="1" x14ac:dyDescent="0.2">
      <c r="A177" s="29">
        <v>3214</v>
      </c>
      <c r="B177" s="30" t="s">
        <v>56</v>
      </c>
      <c r="C177" s="53">
        <f t="shared" si="48"/>
        <v>0</v>
      </c>
      <c r="D177" s="42"/>
      <c r="E177" s="110"/>
      <c r="F177" s="42"/>
      <c r="G177" s="42"/>
      <c r="H177" s="42"/>
      <c r="I177" s="42"/>
      <c r="J177" s="42"/>
      <c r="K177" s="42"/>
      <c r="L177" s="42"/>
      <c r="M177" s="50"/>
      <c r="N177" s="50"/>
    </row>
    <row r="178" spans="1:14" ht="18" customHeight="1" x14ac:dyDescent="0.2">
      <c r="A178" s="84">
        <v>322</v>
      </c>
      <c r="B178" s="85" t="s">
        <v>32</v>
      </c>
      <c r="C178" s="53">
        <f t="shared" si="48"/>
        <v>0</v>
      </c>
      <c r="D178" s="86">
        <f>SUM(D179:D184)</f>
        <v>0</v>
      </c>
      <c r="E178" s="86">
        <f t="shared" ref="E178:L178" si="51">SUM(E179:E184)</f>
        <v>0</v>
      </c>
      <c r="F178" s="86">
        <f t="shared" si="51"/>
        <v>0</v>
      </c>
      <c r="G178" s="86">
        <f t="shared" si="51"/>
        <v>0</v>
      </c>
      <c r="H178" s="86">
        <f t="shared" si="51"/>
        <v>0</v>
      </c>
      <c r="I178" s="86">
        <f t="shared" si="51"/>
        <v>0</v>
      </c>
      <c r="J178" s="86">
        <f t="shared" si="51"/>
        <v>0</v>
      </c>
      <c r="K178" s="86">
        <f t="shared" si="51"/>
        <v>0</v>
      </c>
      <c r="L178" s="86">
        <f t="shared" si="51"/>
        <v>0</v>
      </c>
      <c r="M178" s="87">
        <v>0</v>
      </c>
      <c r="N178" s="87">
        <v>0</v>
      </c>
    </row>
    <row r="179" spans="1:14" ht="15" hidden="1" customHeight="1" x14ac:dyDescent="0.2">
      <c r="A179" s="29">
        <v>3221</v>
      </c>
      <c r="B179" s="30" t="s">
        <v>57</v>
      </c>
      <c r="C179" s="53">
        <f t="shared" si="48"/>
        <v>0</v>
      </c>
      <c r="D179" s="42"/>
      <c r="E179" s="110">
        <v>0</v>
      </c>
      <c r="F179" s="42"/>
      <c r="G179" s="42"/>
      <c r="H179" s="42"/>
      <c r="I179" s="42"/>
      <c r="J179" s="42"/>
      <c r="K179" s="42"/>
      <c r="L179" s="42"/>
      <c r="M179" s="50"/>
      <c r="N179" s="50"/>
    </row>
    <row r="180" spans="1:14" ht="15" hidden="1" customHeight="1" x14ac:dyDescent="0.2">
      <c r="A180" s="29">
        <v>3222</v>
      </c>
      <c r="B180" s="30" t="s">
        <v>58</v>
      </c>
      <c r="C180" s="53">
        <f t="shared" si="48"/>
        <v>0</v>
      </c>
      <c r="D180" s="42"/>
      <c r="E180" s="110"/>
      <c r="F180" s="42"/>
      <c r="G180" s="42"/>
      <c r="H180" s="42"/>
      <c r="I180" s="42"/>
      <c r="J180" s="42"/>
      <c r="K180" s="42"/>
      <c r="L180" s="42"/>
      <c r="M180" s="50"/>
      <c r="N180" s="50"/>
    </row>
    <row r="181" spans="1:14" ht="15" hidden="1" customHeight="1" x14ac:dyDescent="0.2">
      <c r="A181" s="29">
        <v>3223</v>
      </c>
      <c r="B181" s="30" t="s">
        <v>59</v>
      </c>
      <c r="C181" s="53">
        <f t="shared" si="48"/>
        <v>0</v>
      </c>
      <c r="D181" s="42"/>
      <c r="E181" s="110"/>
      <c r="F181" s="42"/>
      <c r="G181" s="42"/>
      <c r="H181" s="42"/>
      <c r="I181" s="42"/>
      <c r="J181" s="42"/>
      <c r="K181" s="42"/>
      <c r="L181" s="42"/>
      <c r="M181" s="50"/>
      <c r="N181" s="50"/>
    </row>
    <row r="182" spans="1:14" ht="15" hidden="1" customHeight="1" x14ac:dyDescent="0.2">
      <c r="A182" s="29">
        <v>3224</v>
      </c>
      <c r="B182" s="30" t="s">
        <v>60</v>
      </c>
      <c r="C182" s="53">
        <f t="shared" si="48"/>
        <v>0</v>
      </c>
      <c r="D182" s="42"/>
      <c r="E182" s="110"/>
      <c r="F182" s="42"/>
      <c r="G182" s="42"/>
      <c r="H182" s="42"/>
      <c r="I182" s="42"/>
      <c r="J182" s="42"/>
      <c r="K182" s="42"/>
      <c r="L182" s="42"/>
      <c r="M182" s="50"/>
      <c r="N182" s="50"/>
    </row>
    <row r="183" spans="1:14" ht="24" hidden="1" customHeight="1" x14ac:dyDescent="0.2">
      <c r="A183" s="29">
        <v>3225</v>
      </c>
      <c r="B183" s="30" t="s">
        <v>61</v>
      </c>
      <c r="C183" s="53">
        <f t="shared" si="48"/>
        <v>0</v>
      </c>
      <c r="D183" s="42"/>
      <c r="E183" s="110"/>
      <c r="F183" s="42"/>
      <c r="G183" s="42"/>
      <c r="H183" s="42"/>
      <c r="I183" s="42"/>
      <c r="J183" s="42"/>
      <c r="K183" s="42"/>
      <c r="L183" s="42"/>
      <c r="M183" s="50"/>
      <c r="N183" s="50"/>
    </row>
    <row r="184" spans="1:14" ht="15" hidden="1" customHeight="1" x14ac:dyDescent="0.2">
      <c r="A184" s="29">
        <v>3227</v>
      </c>
      <c r="B184" s="30" t="s">
        <v>62</v>
      </c>
      <c r="C184" s="53">
        <f t="shared" si="48"/>
        <v>0</v>
      </c>
      <c r="D184" s="42"/>
      <c r="E184" s="110"/>
      <c r="F184" s="42"/>
      <c r="G184" s="42"/>
      <c r="H184" s="42"/>
      <c r="I184" s="42"/>
      <c r="J184" s="42"/>
      <c r="K184" s="42"/>
      <c r="L184" s="42"/>
      <c r="M184" s="50"/>
      <c r="N184" s="50"/>
    </row>
    <row r="185" spans="1:14" ht="19.5" customHeight="1" x14ac:dyDescent="0.2">
      <c r="A185" s="41"/>
      <c r="B185" s="105" t="s">
        <v>11</v>
      </c>
      <c r="C185" s="53">
        <f t="shared" si="48"/>
        <v>0</v>
      </c>
      <c r="D185" s="44">
        <f>D172</f>
        <v>0</v>
      </c>
      <c r="E185" s="44">
        <f t="shared" ref="E185:L185" si="52">E172</f>
        <v>0</v>
      </c>
      <c r="F185" s="44">
        <f t="shared" si="52"/>
        <v>0</v>
      </c>
      <c r="G185" s="44">
        <f t="shared" si="52"/>
        <v>0</v>
      </c>
      <c r="H185" s="44">
        <f t="shared" si="52"/>
        <v>0</v>
      </c>
      <c r="I185" s="44">
        <f t="shared" si="52"/>
        <v>0</v>
      </c>
      <c r="J185" s="44">
        <f t="shared" si="52"/>
        <v>0</v>
      </c>
      <c r="K185" s="44">
        <f t="shared" si="52"/>
        <v>0</v>
      </c>
      <c r="L185" s="44">
        <f t="shared" si="52"/>
        <v>0</v>
      </c>
      <c r="M185" s="44">
        <v>0</v>
      </c>
      <c r="N185" s="44">
        <v>0</v>
      </c>
    </row>
    <row r="186" spans="1:14" ht="34.5" customHeight="1" x14ac:dyDescent="0.25">
      <c r="A186" s="111"/>
      <c r="B186" s="116" t="s">
        <v>109</v>
      </c>
      <c r="C186" s="308">
        <f t="shared" si="48"/>
        <v>26820</v>
      </c>
      <c r="D186" s="287">
        <f t="shared" ref="D186:L186" si="53">SUM(D153+D167+D185)</f>
        <v>0</v>
      </c>
      <c r="E186" s="287">
        <f t="shared" si="53"/>
        <v>26820</v>
      </c>
      <c r="F186" s="287">
        <f t="shared" si="53"/>
        <v>0</v>
      </c>
      <c r="G186" s="287">
        <f t="shared" si="53"/>
        <v>0</v>
      </c>
      <c r="H186" s="287">
        <f t="shared" si="53"/>
        <v>0</v>
      </c>
      <c r="I186" s="287">
        <f t="shared" si="53"/>
        <v>0</v>
      </c>
      <c r="J186" s="287">
        <f t="shared" si="53"/>
        <v>0</v>
      </c>
      <c r="K186" s="287">
        <f t="shared" si="53"/>
        <v>0</v>
      </c>
      <c r="L186" s="287">
        <f t="shared" si="53"/>
        <v>0</v>
      </c>
      <c r="M186" s="287">
        <f t="shared" ref="M186" si="54">SUM(M153+M167+M185)</f>
        <v>27000</v>
      </c>
      <c r="N186" s="287">
        <f t="shared" ref="N186" si="55">SUM(N153+N167+N185)</f>
        <v>27000</v>
      </c>
    </row>
    <row r="187" spans="1:14" ht="19.5" customHeight="1" x14ac:dyDescent="0.2">
      <c r="A187" s="128"/>
      <c r="B187" s="129"/>
      <c r="C187" s="108"/>
      <c r="D187" s="131"/>
      <c r="E187" s="131"/>
      <c r="F187" s="131"/>
      <c r="G187" s="131"/>
      <c r="H187" s="131"/>
      <c r="I187" s="131"/>
      <c r="J187" s="131"/>
      <c r="K187" s="131"/>
      <c r="L187" s="131"/>
      <c r="M187" s="130"/>
      <c r="N187" s="130"/>
    </row>
    <row r="188" spans="1:14" ht="15" hidden="1" x14ac:dyDescent="0.25">
      <c r="A188" s="342" t="s">
        <v>166</v>
      </c>
      <c r="B188" s="342"/>
      <c r="C188" s="342"/>
      <c r="D188" s="342"/>
      <c r="E188" s="342"/>
      <c r="F188" s="342"/>
      <c r="G188" s="342"/>
      <c r="H188" s="342"/>
      <c r="I188" s="342"/>
      <c r="J188" s="342"/>
      <c r="K188" s="342"/>
      <c r="L188" s="342"/>
      <c r="M188" s="342"/>
      <c r="N188" s="342"/>
    </row>
    <row r="189" spans="1:14" ht="13.5" hidden="1" customHeight="1" thickBot="1" x14ac:dyDescent="0.3">
      <c r="A189" s="343" t="s">
        <v>155</v>
      </c>
      <c r="B189" s="343"/>
      <c r="C189" s="343"/>
      <c r="D189" s="343"/>
      <c r="E189" s="343"/>
      <c r="F189" s="343"/>
      <c r="G189" s="343"/>
      <c r="H189" s="343"/>
      <c r="I189" s="343"/>
      <c r="J189" s="343"/>
      <c r="K189" s="343"/>
      <c r="L189" s="343"/>
      <c r="M189" s="343"/>
      <c r="N189" s="344"/>
    </row>
    <row r="190" spans="1:14" ht="52.5" hidden="1" customHeight="1" thickBot="1" x14ac:dyDescent="0.25">
      <c r="A190" s="55" t="s">
        <v>23</v>
      </c>
      <c r="B190" s="55" t="s">
        <v>10</v>
      </c>
      <c r="C190" s="54" t="s">
        <v>185</v>
      </c>
      <c r="D190" s="52" t="s">
        <v>25</v>
      </c>
      <c r="E190" s="109" t="s">
        <v>174</v>
      </c>
      <c r="F190" s="52" t="s">
        <v>5</v>
      </c>
      <c r="G190" s="52" t="s">
        <v>6</v>
      </c>
      <c r="H190" s="52" t="s">
        <v>7</v>
      </c>
      <c r="I190" s="52" t="s">
        <v>9</v>
      </c>
      <c r="J190" s="56" t="s">
        <v>24</v>
      </c>
      <c r="K190" s="52" t="s">
        <v>17</v>
      </c>
      <c r="L190" s="52" t="s">
        <v>154</v>
      </c>
      <c r="M190" s="54" t="s">
        <v>171</v>
      </c>
      <c r="N190" s="54" t="s">
        <v>186</v>
      </c>
    </row>
    <row r="191" spans="1:14" ht="15.95" hidden="1" customHeight="1" x14ac:dyDescent="0.2">
      <c r="A191" s="40">
        <v>42</v>
      </c>
      <c r="B191" s="49" t="s">
        <v>41</v>
      </c>
      <c r="C191" s="91">
        <f t="shared" ref="C191:C201" si="56">SUM(D191:L191)</f>
        <v>0</v>
      </c>
      <c r="D191" s="46">
        <f t="shared" ref="D191:L191" si="57">SUM(D192+D194+D196)</f>
        <v>0</v>
      </c>
      <c r="E191" s="46">
        <f t="shared" si="57"/>
        <v>0</v>
      </c>
      <c r="F191" s="46">
        <f t="shared" si="57"/>
        <v>0</v>
      </c>
      <c r="G191" s="46">
        <f t="shared" si="57"/>
        <v>0</v>
      </c>
      <c r="H191" s="46">
        <f t="shared" si="57"/>
        <v>0</v>
      </c>
      <c r="I191" s="46">
        <f t="shared" si="57"/>
        <v>0</v>
      </c>
      <c r="J191" s="46">
        <f t="shared" si="57"/>
        <v>0</v>
      </c>
      <c r="K191" s="46">
        <f t="shared" si="57"/>
        <v>0</v>
      </c>
      <c r="L191" s="46">
        <f t="shared" si="57"/>
        <v>0</v>
      </c>
      <c r="M191" s="46">
        <v>0</v>
      </c>
      <c r="N191" s="46">
        <v>0</v>
      </c>
    </row>
    <row r="192" spans="1:14" ht="15.95" hidden="1" customHeight="1" x14ac:dyDescent="0.2">
      <c r="A192" s="84">
        <v>421</v>
      </c>
      <c r="B192" s="88" t="s">
        <v>42</v>
      </c>
      <c r="C192" s="91">
        <f t="shared" si="56"/>
        <v>0</v>
      </c>
      <c r="D192" s="253">
        <f>D193</f>
        <v>0</v>
      </c>
      <c r="E192" s="253">
        <f t="shared" ref="E192:L192" si="58">E193</f>
        <v>0</v>
      </c>
      <c r="F192" s="253">
        <f t="shared" si="58"/>
        <v>0</v>
      </c>
      <c r="G192" s="253">
        <f t="shared" si="58"/>
        <v>0</v>
      </c>
      <c r="H192" s="253">
        <f t="shared" si="58"/>
        <v>0</v>
      </c>
      <c r="I192" s="253">
        <f t="shared" si="58"/>
        <v>0</v>
      </c>
      <c r="J192" s="253">
        <f t="shared" si="58"/>
        <v>0</v>
      </c>
      <c r="K192" s="253">
        <f t="shared" si="58"/>
        <v>0</v>
      </c>
      <c r="L192" s="253">
        <f t="shared" si="58"/>
        <v>0</v>
      </c>
      <c r="M192" s="87"/>
      <c r="N192" s="87"/>
    </row>
    <row r="193" spans="1:14" ht="15.95" hidden="1" customHeight="1" x14ac:dyDescent="0.2">
      <c r="A193" s="29">
        <v>4213</v>
      </c>
      <c r="B193" s="31" t="s">
        <v>156</v>
      </c>
      <c r="C193" s="91">
        <f t="shared" si="56"/>
        <v>0</v>
      </c>
      <c r="D193" s="86"/>
      <c r="E193" s="90">
        <v>0</v>
      </c>
      <c r="F193" s="86"/>
      <c r="G193" s="86"/>
      <c r="H193" s="86"/>
      <c r="I193" s="86"/>
      <c r="J193" s="86"/>
      <c r="K193" s="86"/>
      <c r="L193" s="86"/>
      <c r="M193" s="87"/>
      <c r="N193" s="87"/>
    </row>
    <row r="194" spans="1:14" ht="15.95" hidden="1" customHeight="1" x14ac:dyDescent="0.2">
      <c r="A194" s="84">
        <v>422</v>
      </c>
      <c r="B194" s="88" t="s">
        <v>43</v>
      </c>
      <c r="C194" s="91">
        <f t="shared" si="56"/>
        <v>0</v>
      </c>
      <c r="D194" s="86">
        <f t="shared" ref="D194:L194" si="59">SUM(D195:D195)</f>
        <v>0</v>
      </c>
      <c r="E194" s="86">
        <f t="shared" si="59"/>
        <v>0</v>
      </c>
      <c r="F194" s="86">
        <f t="shared" si="59"/>
        <v>0</v>
      </c>
      <c r="G194" s="86">
        <f t="shared" si="59"/>
        <v>0</v>
      </c>
      <c r="H194" s="86">
        <f t="shared" si="59"/>
        <v>0</v>
      </c>
      <c r="I194" s="86">
        <f t="shared" si="59"/>
        <v>0</v>
      </c>
      <c r="J194" s="86">
        <f t="shared" si="59"/>
        <v>0</v>
      </c>
      <c r="K194" s="86">
        <f t="shared" si="59"/>
        <v>0</v>
      </c>
      <c r="L194" s="86">
        <f t="shared" si="59"/>
        <v>0</v>
      </c>
      <c r="M194" s="87"/>
      <c r="N194" s="87"/>
    </row>
    <row r="195" spans="1:14" ht="15.95" hidden="1" customHeight="1" x14ac:dyDescent="0.2">
      <c r="A195" s="29">
        <v>4221</v>
      </c>
      <c r="B195" s="31" t="s">
        <v>80</v>
      </c>
      <c r="C195" s="91">
        <f t="shared" si="56"/>
        <v>0</v>
      </c>
      <c r="D195" s="42"/>
      <c r="E195" s="110">
        <v>0</v>
      </c>
      <c r="F195" s="42"/>
      <c r="G195" s="42"/>
      <c r="H195" s="42"/>
      <c r="I195" s="42"/>
      <c r="J195" s="42"/>
      <c r="K195" s="42"/>
      <c r="L195" s="114"/>
      <c r="M195" s="50"/>
      <c r="N195" s="50"/>
    </row>
    <row r="196" spans="1:14" ht="15.95" hidden="1" customHeight="1" x14ac:dyDescent="0.2">
      <c r="A196" s="84" t="s">
        <v>52</v>
      </c>
      <c r="B196" s="88" t="s">
        <v>44</v>
      </c>
      <c r="C196" s="91">
        <f t="shared" si="56"/>
        <v>0</v>
      </c>
      <c r="D196" s="86"/>
      <c r="E196" s="90"/>
      <c r="F196" s="86"/>
      <c r="G196" s="86"/>
      <c r="H196" s="86"/>
      <c r="I196" s="86"/>
      <c r="J196" s="86"/>
      <c r="K196" s="86"/>
      <c r="L196" s="114"/>
      <c r="M196" s="87"/>
      <c r="N196" s="87"/>
    </row>
    <row r="197" spans="1:14" ht="15.95" hidden="1" customHeight="1" x14ac:dyDescent="0.2">
      <c r="A197" s="40">
        <v>45</v>
      </c>
      <c r="B197" s="48" t="s">
        <v>45</v>
      </c>
      <c r="C197" s="91">
        <f t="shared" si="56"/>
        <v>0</v>
      </c>
      <c r="D197" s="43">
        <f>D198</f>
        <v>0</v>
      </c>
      <c r="E197" s="43">
        <f t="shared" ref="E197:L197" si="60">E198</f>
        <v>0</v>
      </c>
      <c r="F197" s="43">
        <f t="shared" si="60"/>
        <v>0</v>
      </c>
      <c r="G197" s="43">
        <f t="shared" si="60"/>
        <v>0</v>
      </c>
      <c r="H197" s="43">
        <f t="shared" si="60"/>
        <v>0</v>
      </c>
      <c r="I197" s="43">
        <f t="shared" si="60"/>
        <v>0</v>
      </c>
      <c r="J197" s="43">
        <f t="shared" si="60"/>
        <v>0</v>
      </c>
      <c r="K197" s="43">
        <f t="shared" si="60"/>
        <v>0</v>
      </c>
      <c r="L197" s="43">
        <f t="shared" si="60"/>
        <v>0</v>
      </c>
      <c r="M197" s="43"/>
      <c r="N197" s="43"/>
    </row>
    <row r="198" spans="1:14" ht="15.95" hidden="1" customHeight="1" x14ac:dyDescent="0.2">
      <c r="A198" s="29" t="s">
        <v>51</v>
      </c>
      <c r="B198" s="30" t="s">
        <v>46</v>
      </c>
      <c r="C198" s="91">
        <f t="shared" si="56"/>
        <v>0</v>
      </c>
      <c r="D198" s="42"/>
      <c r="E198" s="110">
        <v>0</v>
      </c>
      <c r="F198" s="42"/>
      <c r="G198" s="42"/>
      <c r="H198" s="42"/>
      <c r="I198" s="42"/>
      <c r="J198" s="42"/>
      <c r="K198" s="42"/>
      <c r="L198" s="42"/>
      <c r="M198" s="50"/>
      <c r="N198" s="50"/>
    </row>
    <row r="199" spans="1:14" ht="15.95" hidden="1" customHeight="1" x14ac:dyDescent="0.2">
      <c r="A199" s="40">
        <v>51</v>
      </c>
      <c r="B199" s="89" t="s">
        <v>47</v>
      </c>
      <c r="C199" s="91">
        <f t="shared" si="56"/>
        <v>0</v>
      </c>
      <c r="D199" s="46">
        <f>D200</f>
        <v>0</v>
      </c>
      <c r="E199" s="46">
        <f t="shared" ref="E199:L199" si="61">E200</f>
        <v>0</v>
      </c>
      <c r="F199" s="46">
        <f t="shared" si="61"/>
        <v>0</v>
      </c>
      <c r="G199" s="46">
        <f t="shared" si="61"/>
        <v>0</v>
      </c>
      <c r="H199" s="46">
        <f t="shared" si="61"/>
        <v>0</v>
      </c>
      <c r="I199" s="46">
        <f t="shared" si="61"/>
        <v>0</v>
      </c>
      <c r="J199" s="46">
        <f t="shared" si="61"/>
        <v>0</v>
      </c>
      <c r="K199" s="46">
        <f t="shared" si="61"/>
        <v>0</v>
      </c>
      <c r="L199" s="46">
        <f t="shared" si="61"/>
        <v>0</v>
      </c>
      <c r="M199" s="46"/>
      <c r="N199" s="46"/>
    </row>
    <row r="200" spans="1:14" ht="15.95" hidden="1" customHeight="1" x14ac:dyDescent="0.2">
      <c r="A200" s="32">
        <v>511</v>
      </c>
      <c r="B200" s="33" t="s">
        <v>47</v>
      </c>
      <c r="C200" s="91">
        <f t="shared" si="56"/>
        <v>0</v>
      </c>
      <c r="D200" s="47"/>
      <c r="E200" s="113"/>
      <c r="F200" s="47"/>
      <c r="G200" s="47"/>
      <c r="H200" s="47"/>
      <c r="I200" s="47"/>
      <c r="J200" s="47"/>
      <c r="K200" s="47"/>
      <c r="L200" s="47"/>
      <c r="M200" s="51"/>
      <c r="N200" s="51"/>
    </row>
    <row r="201" spans="1:14" ht="15.95" hidden="1" customHeight="1" x14ac:dyDescent="0.2">
      <c r="A201" s="41"/>
      <c r="B201" s="105" t="s">
        <v>11</v>
      </c>
      <c r="C201" s="91">
        <f t="shared" si="56"/>
        <v>0</v>
      </c>
      <c r="D201" s="44">
        <f t="shared" ref="D201:N201" si="62">SUM(D191+D197+D199)</f>
        <v>0</v>
      </c>
      <c r="E201" s="44">
        <f t="shared" si="62"/>
        <v>0</v>
      </c>
      <c r="F201" s="44">
        <f t="shared" si="62"/>
        <v>0</v>
      </c>
      <c r="G201" s="44">
        <f t="shared" si="62"/>
        <v>0</v>
      </c>
      <c r="H201" s="44">
        <f t="shared" si="62"/>
        <v>0</v>
      </c>
      <c r="I201" s="44">
        <f t="shared" si="62"/>
        <v>0</v>
      </c>
      <c r="J201" s="44">
        <f t="shared" si="62"/>
        <v>0</v>
      </c>
      <c r="K201" s="44">
        <f t="shared" si="62"/>
        <v>0</v>
      </c>
      <c r="L201" s="44">
        <f t="shared" si="62"/>
        <v>0</v>
      </c>
      <c r="M201" s="44">
        <f t="shared" si="62"/>
        <v>0</v>
      </c>
      <c r="N201" s="44">
        <f t="shared" si="62"/>
        <v>0</v>
      </c>
    </row>
    <row r="202" spans="1:14" ht="15.95" hidden="1" customHeight="1" x14ac:dyDescent="0.2"/>
    <row r="203" spans="1:14" ht="15.95" customHeight="1" x14ac:dyDescent="0.25">
      <c r="A203" s="342" t="s">
        <v>106</v>
      </c>
      <c r="B203" s="342"/>
      <c r="C203" s="342"/>
      <c r="D203" s="342"/>
      <c r="E203" s="342"/>
      <c r="F203" s="342"/>
      <c r="G203" s="342"/>
      <c r="H203" s="342"/>
      <c r="I203" s="342"/>
      <c r="J203" s="342"/>
      <c r="K203" s="342"/>
      <c r="L203" s="342"/>
      <c r="M203" s="342"/>
      <c r="N203" s="342"/>
    </row>
    <row r="204" spans="1:14" ht="15.95" customHeight="1" thickBot="1" x14ac:dyDescent="0.3">
      <c r="A204" s="343" t="s">
        <v>107</v>
      </c>
      <c r="B204" s="343"/>
      <c r="C204" s="343"/>
      <c r="D204" s="343"/>
      <c r="E204" s="343"/>
      <c r="F204" s="343"/>
      <c r="G204" s="343"/>
      <c r="H204" s="343"/>
      <c r="I204" s="343"/>
      <c r="J204" s="343"/>
      <c r="K204" s="343"/>
      <c r="L204" s="343"/>
      <c r="M204" s="343"/>
      <c r="N204" s="344"/>
    </row>
    <row r="205" spans="1:14" ht="52.5" customHeight="1" thickBot="1" x14ac:dyDescent="0.25">
      <c r="A205" s="55" t="s">
        <v>23</v>
      </c>
      <c r="B205" s="55" t="s">
        <v>10</v>
      </c>
      <c r="C205" s="54" t="s">
        <v>219</v>
      </c>
      <c r="D205" s="52" t="s">
        <v>25</v>
      </c>
      <c r="E205" s="109" t="s">
        <v>4</v>
      </c>
      <c r="F205" s="52" t="s">
        <v>5</v>
      </c>
      <c r="G205" s="52" t="s">
        <v>6</v>
      </c>
      <c r="H205" s="52" t="s">
        <v>7</v>
      </c>
      <c r="I205" s="52" t="s">
        <v>9</v>
      </c>
      <c r="J205" s="56" t="s">
        <v>24</v>
      </c>
      <c r="K205" s="52" t="s">
        <v>17</v>
      </c>
      <c r="L205" s="52" t="s">
        <v>154</v>
      </c>
      <c r="M205" s="54" t="s">
        <v>195</v>
      </c>
      <c r="N205" s="54" t="s">
        <v>220</v>
      </c>
    </row>
    <row r="206" spans="1:14" ht="15.95" customHeight="1" x14ac:dyDescent="0.2">
      <c r="A206" s="40">
        <v>32</v>
      </c>
      <c r="B206" s="48" t="s">
        <v>30</v>
      </c>
      <c r="C206" s="53">
        <f t="shared" ref="C206:C262" si="63">SUM(D206:L206)</f>
        <v>19000</v>
      </c>
      <c r="D206" s="46">
        <f t="shared" ref="D206:K206" si="64">SUM(D207+D212)</f>
        <v>0</v>
      </c>
      <c r="E206" s="46">
        <f t="shared" si="64"/>
        <v>19000</v>
      </c>
      <c r="F206" s="46">
        <f t="shared" si="64"/>
        <v>0</v>
      </c>
      <c r="G206" s="46">
        <f t="shared" si="64"/>
        <v>0</v>
      </c>
      <c r="H206" s="46">
        <f t="shared" si="64"/>
        <v>0</v>
      </c>
      <c r="I206" s="46">
        <f t="shared" si="64"/>
        <v>0</v>
      </c>
      <c r="J206" s="46">
        <f t="shared" si="64"/>
        <v>0</v>
      </c>
      <c r="K206" s="46">
        <f t="shared" si="64"/>
        <v>0</v>
      </c>
      <c r="L206" s="46">
        <f>SUM(L207+L212+L219)</f>
        <v>0</v>
      </c>
      <c r="M206" s="46">
        <v>21000</v>
      </c>
      <c r="N206" s="46">
        <v>21000</v>
      </c>
    </row>
    <row r="207" spans="1:14" ht="15.95" customHeight="1" x14ac:dyDescent="0.2">
      <c r="A207" s="84">
        <v>321</v>
      </c>
      <c r="B207" s="85" t="s">
        <v>31</v>
      </c>
      <c r="C207" s="53">
        <f t="shared" si="63"/>
        <v>0</v>
      </c>
      <c r="D207" s="86">
        <f t="shared" ref="D207:L207" si="65">SUM(D208:D211)</f>
        <v>0</v>
      </c>
      <c r="E207" s="86">
        <f t="shared" si="65"/>
        <v>0</v>
      </c>
      <c r="F207" s="86">
        <f t="shared" si="65"/>
        <v>0</v>
      </c>
      <c r="G207" s="86">
        <f t="shared" si="65"/>
        <v>0</v>
      </c>
      <c r="H207" s="86">
        <f t="shared" si="65"/>
        <v>0</v>
      </c>
      <c r="I207" s="86">
        <f t="shared" si="65"/>
        <v>0</v>
      </c>
      <c r="J207" s="86">
        <f t="shared" si="65"/>
        <v>0</v>
      </c>
      <c r="K207" s="86">
        <f t="shared" si="65"/>
        <v>0</v>
      </c>
      <c r="L207" s="86">
        <f t="shared" si="65"/>
        <v>0</v>
      </c>
      <c r="M207" s="87"/>
      <c r="N207" s="87"/>
    </row>
    <row r="208" spans="1:14" ht="15" hidden="1" customHeight="1" x14ac:dyDescent="0.2">
      <c r="A208" s="29">
        <v>3211</v>
      </c>
      <c r="B208" s="30" t="s">
        <v>53</v>
      </c>
      <c r="C208" s="53">
        <f t="shared" si="63"/>
        <v>0</v>
      </c>
      <c r="D208" s="42"/>
      <c r="E208" s="110"/>
      <c r="F208" s="42"/>
      <c r="G208" s="42"/>
      <c r="H208" s="42"/>
      <c r="I208" s="42"/>
      <c r="J208" s="42"/>
      <c r="K208" s="42"/>
      <c r="L208" s="42"/>
      <c r="M208" s="50"/>
      <c r="N208" s="50"/>
    </row>
    <row r="209" spans="1:14" ht="15.75" hidden="1" customHeight="1" x14ac:dyDescent="0.2">
      <c r="A209" s="29">
        <v>3212</v>
      </c>
      <c r="B209" s="30" t="s">
        <v>54</v>
      </c>
      <c r="C209" s="53">
        <f t="shared" si="63"/>
        <v>0</v>
      </c>
      <c r="D209" s="42"/>
      <c r="E209" s="110"/>
      <c r="F209" s="42"/>
      <c r="G209" s="42"/>
      <c r="H209" s="42"/>
      <c r="I209" s="42"/>
      <c r="J209" s="42"/>
      <c r="K209" s="42"/>
      <c r="L209" s="42"/>
      <c r="M209" s="50"/>
      <c r="N209" s="50"/>
    </row>
    <row r="210" spans="1:14" ht="15" hidden="1" x14ac:dyDescent="0.2">
      <c r="A210" s="29">
        <v>3213</v>
      </c>
      <c r="B210" s="30" t="s">
        <v>55</v>
      </c>
      <c r="C210" s="53">
        <f t="shared" si="63"/>
        <v>0</v>
      </c>
      <c r="D210" s="42"/>
      <c r="E210" s="110"/>
      <c r="F210" s="42"/>
      <c r="G210" s="42"/>
      <c r="H210" s="42"/>
      <c r="I210" s="42"/>
      <c r="J210" s="42"/>
      <c r="K210" s="42"/>
      <c r="L210" s="42"/>
      <c r="M210" s="50"/>
      <c r="N210" s="50"/>
    </row>
    <row r="211" spans="1:14" ht="15" hidden="1" x14ac:dyDescent="0.2">
      <c r="A211" s="29">
        <v>3214</v>
      </c>
      <c r="B211" s="30" t="s">
        <v>56</v>
      </c>
      <c r="C211" s="53">
        <f t="shared" si="63"/>
        <v>0</v>
      </c>
      <c r="D211" s="42"/>
      <c r="E211" s="110"/>
      <c r="F211" s="42"/>
      <c r="G211" s="42"/>
      <c r="H211" s="42"/>
      <c r="I211" s="42"/>
      <c r="J211" s="42"/>
      <c r="K211" s="42"/>
      <c r="L211" s="42"/>
      <c r="M211" s="50"/>
      <c r="N211" s="50"/>
    </row>
    <row r="212" spans="1:14" ht="15" x14ac:dyDescent="0.2">
      <c r="A212" s="84">
        <v>322</v>
      </c>
      <c r="B212" s="85" t="s">
        <v>32</v>
      </c>
      <c r="C212" s="53">
        <f t="shared" si="63"/>
        <v>19000</v>
      </c>
      <c r="D212" s="86">
        <f t="shared" ref="D212:L212" si="66">SUM(D213:D218)</f>
        <v>0</v>
      </c>
      <c r="E212" s="86">
        <f t="shared" si="66"/>
        <v>19000</v>
      </c>
      <c r="F212" s="86">
        <f t="shared" si="66"/>
        <v>0</v>
      </c>
      <c r="G212" s="86">
        <f t="shared" si="66"/>
        <v>0</v>
      </c>
      <c r="H212" s="86">
        <f t="shared" si="66"/>
        <v>0</v>
      </c>
      <c r="I212" s="86">
        <f t="shared" si="66"/>
        <v>0</v>
      </c>
      <c r="J212" s="86">
        <f t="shared" si="66"/>
        <v>0</v>
      </c>
      <c r="K212" s="86">
        <f t="shared" si="66"/>
        <v>0</v>
      </c>
      <c r="L212" s="86">
        <f t="shared" si="66"/>
        <v>0</v>
      </c>
      <c r="M212" s="87">
        <v>21000</v>
      </c>
      <c r="N212" s="87">
        <v>21000</v>
      </c>
    </row>
    <row r="213" spans="1:14" ht="15" hidden="1" x14ac:dyDescent="0.2">
      <c r="A213" s="29">
        <v>3221</v>
      </c>
      <c r="B213" s="30" t="s">
        <v>57</v>
      </c>
      <c r="C213" s="53">
        <f t="shared" si="63"/>
        <v>0</v>
      </c>
      <c r="D213" s="42"/>
      <c r="E213" s="110"/>
      <c r="F213" s="42"/>
      <c r="G213" s="42"/>
      <c r="H213" s="42"/>
      <c r="I213" s="42"/>
      <c r="J213" s="42"/>
      <c r="K213" s="42"/>
      <c r="L213" s="42"/>
      <c r="M213" s="50"/>
      <c r="N213" s="50"/>
    </row>
    <row r="214" spans="1:14" ht="15" hidden="1" x14ac:dyDescent="0.2">
      <c r="A214" s="29">
        <v>3222</v>
      </c>
      <c r="B214" s="30" t="s">
        <v>58</v>
      </c>
      <c r="C214" s="53">
        <f t="shared" si="63"/>
        <v>19000</v>
      </c>
      <c r="D214" s="42"/>
      <c r="E214" s="110">
        <v>19000</v>
      </c>
      <c r="F214" s="42"/>
      <c r="G214" s="42"/>
      <c r="H214" s="42"/>
      <c r="I214" s="42"/>
      <c r="J214" s="42"/>
      <c r="K214" s="42"/>
      <c r="L214" s="42"/>
      <c r="M214" s="50"/>
      <c r="N214" s="50"/>
    </row>
    <row r="215" spans="1:14" ht="18" hidden="1" customHeight="1" x14ac:dyDescent="0.2">
      <c r="A215" s="29">
        <v>3223</v>
      </c>
      <c r="B215" s="30" t="s">
        <v>59</v>
      </c>
      <c r="C215" s="53">
        <f t="shared" si="63"/>
        <v>0</v>
      </c>
      <c r="D215" s="42"/>
      <c r="E215" s="110"/>
      <c r="F215" s="42"/>
      <c r="G215" s="42"/>
      <c r="H215" s="42"/>
      <c r="I215" s="42"/>
      <c r="J215" s="42"/>
      <c r="K215" s="42"/>
      <c r="L215" s="42"/>
      <c r="M215" s="50"/>
      <c r="N215" s="50"/>
    </row>
    <row r="216" spans="1:14" ht="17.25" hidden="1" customHeight="1" x14ac:dyDescent="0.2">
      <c r="A216" s="29">
        <v>3224</v>
      </c>
      <c r="B216" s="30" t="s">
        <v>60</v>
      </c>
      <c r="C216" s="53">
        <f t="shared" si="63"/>
        <v>0</v>
      </c>
      <c r="D216" s="42"/>
      <c r="E216" s="110"/>
      <c r="F216" s="42"/>
      <c r="G216" s="42"/>
      <c r="H216" s="42"/>
      <c r="I216" s="42"/>
      <c r="J216" s="42"/>
      <c r="K216" s="42"/>
      <c r="L216" s="42"/>
      <c r="M216" s="50"/>
      <c r="N216" s="50"/>
    </row>
    <row r="217" spans="1:14" ht="19.5" hidden="1" customHeight="1" x14ac:dyDescent="0.2">
      <c r="A217" s="29">
        <v>3225</v>
      </c>
      <c r="B217" s="30" t="s">
        <v>61</v>
      </c>
      <c r="C217" s="53">
        <f t="shared" si="63"/>
        <v>0</v>
      </c>
      <c r="D217" s="42"/>
      <c r="E217" s="110"/>
      <c r="F217" s="42"/>
      <c r="G217" s="42"/>
      <c r="H217" s="42"/>
      <c r="I217" s="42"/>
      <c r="J217" s="42"/>
      <c r="K217" s="42"/>
      <c r="L217" s="42"/>
      <c r="M217" s="50"/>
      <c r="N217" s="50"/>
    </row>
    <row r="218" spans="1:14" ht="15" hidden="1" customHeight="1" x14ac:dyDescent="0.2">
      <c r="A218" s="29">
        <v>3227</v>
      </c>
      <c r="B218" s="30" t="s">
        <v>62</v>
      </c>
      <c r="C218" s="53">
        <f t="shared" si="63"/>
        <v>0</v>
      </c>
      <c r="D218" s="42"/>
      <c r="E218" s="110"/>
      <c r="F218" s="42"/>
      <c r="G218" s="42"/>
      <c r="H218" s="42"/>
      <c r="I218" s="42"/>
      <c r="J218" s="42"/>
      <c r="K218" s="42"/>
      <c r="L218" s="42"/>
      <c r="M218" s="50"/>
      <c r="N218" s="50"/>
    </row>
    <row r="219" spans="1:14" ht="15" x14ac:dyDescent="0.2">
      <c r="A219" s="84">
        <v>323</v>
      </c>
      <c r="B219" s="85" t="s">
        <v>33</v>
      </c>
      <c r="C219" s="53">
        <f t="shared" si="63"/>
        <v>0</v>
      </c>
      <c r="D219" s="86">
        <f>SUM(D220:D228)</f>
        <v>0</v>
      </c>
      <c r="E219" s="86">
        <f t="shared" ref="E219:L219" si="67">SUM(E220:E228)</f>
        <v>0</v>
      </c>
      <c r="F219" s="86">
        <f t="shared" si="67"/>
        <v>0</v>
      </c>
      <c r="G219" s="86">
        <f t="shared" si="67"/>
        <v>0</v>
      </c>
      <c r="H219" s="86">
        <f t="shared" si="67"/>
        <v>0</v>
      </c>
      <c r="I219" s="86">
        <f t="shared" si="67"/>
        <v>0</v>
      </c>
      <c r="J219" s="86">
        <f t="shared" si="67"/>
        <v>0</v>
      </c>
      <c r="K219" s="86">
        <f t="shared" si="67"/>
        <v>0</v>
      </c>
      <c r="L219" s="86">
        <f t="shared" si="67"/>
        <v>0</v>
      </c>
      <c r="M219" s="87">
        <v>0</v>
      </c>
      <c r="N219" s="87">
        <v>0</v>
      </c>
    </row>
    <row r="220" spans="1:14" ht="15" hidden="1" x14ac:dyDescent="0.2">
      <c r="A220" s="29">
        <v>3231</v>
      </c>
      <c r="B220" s="30" t="s">
        <v>104</v>
      </c>
      <c r="C220" s="53">
        <f t="shared" si="63"/>
        <v>0</v>
      </c>
      <c r="D220" s="42"/>
      <c r="E220" s="110"/>
      <c r="F220" s="42"/>
      <c r="G220" s="42"/>
      <c r="H220" s="42"/>
      <c r="I220" s="42"/>
      <c r="J220" s="42"/>
      <c r="K220" s="42"/>
      <c r="L220" s="42"/>
      <c r="M220" s="50"/>
      <c r="N220" s="50"/>
    </row>
    <row r="221" spans="1:14" ht="15" hidden="1" x14ac:dyDescent="0.2">
      <c r="A221" s="29">
        <v>3232</v>
      </c>
      <c r="B221" s="30" t="s">
        <v>64</v>
      </c>
      <c r="C221" s="53">
        <f t="shared" si="63"/>
        <v>0</v>
      </c>
      <c r="D221" s="42"/>
      <c r="E221" s="110"/>
      <c r="F221" s="42"/>
      <c r="G221" s="42"/>
      <c r="H221" s="42"/>
      <c r="I221" s="42"/>
      <c r="J221" s="42"/>
      <c r="K221" s="42"/>
      <c r="L221" s="42"/>
      <c r="M221" s="50"/>
      <c r="N221" s="50"/>
    </row>
    <row r="222" spans="1:14" ht="15" hidden="1" x14ac:dyDescent="0.2">
      <c r="A222" s="29">
        <v>3233</v>
      </c>
      <c r="B222" s="30" t="s">
        <v>65</v>
      </c>
      <c r="C222" s="53">
        <f t="shared" si="63"/>
        <v>0</v>
      </c>
      <c r="D222" s="42"/>
      <c r="E222" s="110"/>
      <c r="F222" s="42"/>
      <c r="G222" s="42"/>
      <c r="H222" s="42"/>
      <c r="I222" s="42"/>
      <c r="J222" s="42"/>
      <c r="K222" s="42"/>
      <c r="L222" s="42"/>
      <c r="M222" s="50"/>
      <c r="N222" s="50"/>
    </row>
    <row r="223" spans="1:14" ht="15" hidden="1" x14ac:dyDescent="0.2">
      <c r="A223" s="29">
        <v>3234</v>
      </c>
      <c r="B223" s="30" t="s">
        <v>66</v>
      </c>
      <c r="C223" s="53">
        <f t="shared" si="63"/>
        <v>0</v>
      </c>
      <c r="D223" s="42"/>
      <c r="E223" s="110"/>
      <c r="F223" s="42"/>
      <c r="G223" s="42"/>
      <c r="H223" s="42"/>
      <c r="I223" s="42"/>
      <c r="J223" s="42"/>
      <c r="K223" s="42"/>
      <c r="L223" s="42"/>
      <c r="M223" s="50"/>
      <c r="N223" s="50"/>
    </row>
    <row r="224" spans="1:14" ht="18.75" hidden="1" customHeight="1" x14ac:dyDescent="0.2">
      <c r="A224" s="29">
        <v>3235</v>
      </c>
      <c r="B224" s="30" t="s">
        <v>67</v>
      </c>
      <c r="C224" s="53">
        <f t="shared" si="63"/>
        <v>0</v>
      </c>
      <c r="D224" s="42"/>
      <c r="E224" s="110"/>
      <c r="F224" s="42"/>
      <c r="G224" s="42"/>
      <c r="H224" s="42"/>
      <c r="I224" s="42"/>
      <c r="J224" s="42"/>
      <c r="K224" s="42"/>
      <c r="L224" s="42"/>
      <c r="M224" s="50"/>
      <c r="N224" s="50"/>
    </row>
    <row r="225" spans="1:14" ht="21" hidden="1" customHeight="1" x14ac:dyDescent="0.2">
      <c r="A225" s="29">
        <v>3236</v>
      </c>
      <c r="B225" s="30" t="s">
        <v>68</v>
      </c>
      <c r="C225" s="53">
        <f t="shared" si="63"/>
        <v>0</v>
      </c>
      <c r="D225" s="42"/>
      <c r="E225" s="110"/>
      <c r="F225" s="42"/>
      <c r="G225" s="42"/>
      <c r="H225" s="42"/>
      <c r="I225" s="42"/>
      <c r="J225" s="42"/>
      <c r="K225" s="42"/>
      <c r="L225" s="42"/>
      <c r="M225" s="50"/>
      <c r="N225" s="50"/>
    </row>
    <row r="226" spans="1:14" ht="15" hidden="1" x14ac:dyDescent="0.2">
      <c r="A226" s="29">
        <v>3237</v>
      </c>
      <c r="B226" s="30" t="s">
        <v>69</v>
      </c>
      <c r="C226" s="53">
        <f t="shared" si="63"/>
        <v>0</v>
      </c>
      <c r="D226" s="42"/>
      <c r="E226" s="110"/>
      <c r="F226" s="42"/>
      <c r="G226" s="42"/>
      <c r="H226" s="42"/>
      <c r="I226" s="42"/>
      <c r="J226" s="42"/>
      <c r="K226" s="42"/>
      <c r="L226" s="42"/>
      <c r="M226" s="50"/>
      <c r="N226" s="50"/>
    </row>
    <row r="227" spans="1:14" ht="15" hidden="1" x14ac:dyDescent="0.2">
      <c r="A227" s="29">
        <v>3238</v>
      </c>
      <c r="B227" s="30" t="s">
        <v>70</v>
      </c>
      <c r="C227" s="53">
        <f t="shared" si="63"/>
        <v>0</v>
      </c>
      <c r="D227" s="42"/>
      <c r="E227" s="110"/>
      <c r="F227" s="42"/>
      <c r="G227" s="42"/>
      <c r="H227" s="42"/>
      <c r="I227" s="42"/>
      <c r="J227" s="42"/>
      <c r="K227" s="42"/>
      <c r="L227" s="42"/>
      <c r="M227" s="50"/>
      <c r="N227" s="50"/>
    </row>
    <row r="228" spans="1:14" ht="15" hidden="1" x14ac:dyDescent="0.2">
      <c r="A228" s="29">
        <v>3239</v>
      </c>
      <c r="B228" s="30" t="s">
        <v>71</v>
      </c>
      <c r="C228" s="53">
        <f t="shared" si="63"/>
        <v>0</v>
      </c>
      <c r="D228" s="42"/>
      <c r="E228" s="110"/>
      <c r="F228" s="42"/>
      <c r="G228" s="42"/>
      <c r="H228" s="42"/>
      <c r="I228" s="42"/>
      <c r="J228" s="42"/>
      <c r="K228" s="42"/>
      <c r="L228" s="42"/>
      <c r="M228" s="50"/>
      <c r="N228" s="50"/>
    </row>
    <row r="229" spans="1:14" ht="15" x14ac:dyDescent="0.2">
      <c r="A229" s="40">
        <v>37</v>
      </c>
      <c r="B229" s="89" t="s">
        <v>39</v>
      </c>
      <c r="C229" s="53">
        <f t="shared" si="63"/>
        <v>9000</v>
      </c>
      <c r="D229" s="46">
        <f t="shared" ref="D229:L229" si="68">D230</f>
        <v>0</v>
      </c>
      <c r="E229" s="46">
        <f t="shared" si="68"/>
        <v>9000</v>
      </c>
      <c r="F229" s="46">
        <f t="shared" si="68"/>
        <v>0</v>
      </c>
      <c r="G229" s="46">
        <f t="shared" si="68"/>
        <v>0</v>
      </c>
      <c r="H229" s="46">
        <f t="shared" si="68"/>
        <v>0</v>
      </c>
      <c r="I229" s="46">
        <f t="shared" si="68"/>
        <v>0</v>
      </c>
      <c r="J229" s="46">
        <f t="shared" si="68"/>
        <v>0</v>
      </c>
      <c r="K229" s="46">
        <f t="shared" si="68"/>
        <v>0</v>
      </c>
      <c r="L229" s="46">
        <f t="shared" si="68"/>
        <v>0</v>
      </c>
      <c r="M229" s="46">
        <v>7000</v>
      </c>
      <c r="N229" s="46">
        <v>7000</v>
      </c>
    </row>
    <row r="230" spans="1:14" ht="15" x14ac:dyDescent="0.2">
      <c r="A230" s="84">
        <v>372</v>
      </c>
      <c r="B230" s="85" t="s">
        <v>40</v>
      </c>
      <c r="C230" s="53">
        <f t="shared" si="63"/>
        <v>9000</v>
      </c>
      <c r="D230" s="86">
        <f t="shared" ref="D230:L230" si="69">SUM(D231:D232)</f>
        <v>0</v>
      </c>
      <c r="E230" s="86">
        <f t="shared" si="69"/>
        <v>9000</v>
      </c>
      <c r="F230" s="86">
        <f t="shared" si="69"/>
        <v>0</v>
      </c>
      <c r="G230" s="86">
        <f t="shared" si="69"/>
        <v>0</v>
      </c>
      <c r="H230" s="86">
        <f t="shared" si="69"/>
        <v>0</v>
      </c>
      <c r="I230" s="86">
        <f t="shared" si="69"/>
        <v>0</v>
      </c>
      <c r="J230" s="86">
        <f t="shared" si="69"/>
        <v>0</v>
      </c>
      <c r="K230" s="86">
        <f t="shared" si="69"/>
        <v>0</v>
      </c>
      <c r="L230" s="86">
        <f t="shared" si="69"/>
        <v>0</v>
      </c>
      <c r="M230" s="87">
        <v>7000</v>
      </c>
      <c r="N230" s="87">
        <v>7000</v>
      </c>
    </row>
    <row r="231" spans="1:14" ht="15" hidden="1" x14ac:dyDescent="0.2">
      <c r="A231" s="29">
        <v>3721</v>
      </c>
      <c r="B231" s="30" t="s">
        <v>79</v>
      </c>
      <c r="C231" s="53">
        <f t="shared" si="63"/>
        <v>9000</v>
      </c>
      <c r="D231" s="42"/>
      <c r="E231" s="110">
        <v>9000</v>
      </c>
      <c r="F231" s="42"/>
      <c r="G231" s="42"/>
      <c r="H231" s="42"/>
      <c r="I231" s="42"/>
      <c r="J231" s="42"/>
      <c r="K231" s="42"/>
      <c r="L231" s="42"/>
      <c r="M231" s="50"/>
      <c r="N231" s="50"/>
    </row>
    <row r="232" spans="1:14" ht="15" hidden="1" x14ac:dyDescent="0.2">
      <c r="A232" s="119">
        <v>3722</v>
      </c>
      <c r="B232" s="120" t="s">
        <v>103</v>
      </c>
      <c r="C232" s="45">
        <f t="shared" si="63"/>
        <v>0</v>
      </c>
      <c r="D232" s="121"/>
      <c r="E232" s="122"/>
      <c r="F232" s="121"/>
      <c r="G232" s="121"/>
      <c r="H232" s="121"/>
      <c r="I232" s="121"/>
      <c r="J232" s="121"/>
      <c r="K232" s="121"/>
      <c r="L232" s="121"/>
      <c r="M232" s="123"/>
      <c r="N232" s="123"/>
    </row>
    <row r="233" spans="1:14" ht="25.5" customHeight="1" x14ac:dyDescent="0.2">
      <c r="A233" s="44"/>
      <c r="B233" s="44"/>
      <c r="C233" s="44">
        <f t="shared" si="63"/>
        <v>28000</v>
      </c>
      <c r="D233" s="44">
        <f>SUM(D206+D229)</f>
        <v>0</v>
      </c>
      <c r="E233" s="44">
        <f t="shared" ref="E233:N233" si="70">SUM(E206+E229)</f>
        <v>28000</v>
      </c>
      <c r="F233" s="44">
        <f t="shared" si="70"/>
        <v>0</v>
      </c>
      <c r="G233" s="44">
        <f t="shared" si="70"/>
        <v>0</v>
      </c>
      <c r="H233" s="44">
        <f t="shared" si="70"/>
        <v>0</v>
      </c>
      <c r="I233" s="44">
        <f t="shared" si="70"/>
        <v>0</v>
      </c>
      <c r="J233" s="44">
        <f t="shared" si="70"/>
        <v>0</v>
      </c>
      <c r="K233" s="44">
        <f t="shared" si="70"/>
        <v>0</v>
      </c>
      <c r="L233" s="44">
        <f t="shared" si="70"/>
        <v>0</v>
      </c>
      <c r="M233" s="44">
        <f t="shared" si="70"/>
        <v>28000</v>
      </c>
      <c r="N233" s="44">
        <f t="shared" si="70"/>
        <v>28000</v>
      </c>
    </row>
    <row r="235" spans="1:14" ht="15" x14ac:dyDescent="0.25">
      <c r="A235" s="342" t="s">
        <v>106</v>
      </c>
      <c r="B235" s="342"/>
      <c r="C235" s="342"/>
      <c r="D235" s="342"/>
      <c r="E235" s="342"/>
      <c r="F235" s="342"/>
      <c r="G235" s="342"/>
      <c r="H235" s="342"/>
      <c r="I235" s="342"/>
      <c r="J235" s="342"/>
      <c r="K235" s="342"/>
      <c r="L235" s="342"/>
      <c r="M235" s="342"/>
      <c r="N235" s="342"/>
    </row>
    <row r="236" spans="1:14" ht="15.75" thickBot="1" x14ac:dyDescent="0.3">
      <c r="A236" s="343" t="s">
        <v>204</v>
      </c>
      <c r="B236" s="343"/>
      <c r="C236" s="343"/>
      <c r="D236" s="343"/>
      <c r="E236" s="343"/>
      <c r="F236" s="343"/>
      <c r="G236" s="343"/>
      <c r="H236" s="343"/>
      <c r="I236" s="343"/>
      <c r="J236" s="343"/>
      <c r="K236" s="343"/>
      <c r="L236" s="343"/>
      <c r="M236" s="343"/>
      <c r="N236" s="344"/>
    </row>
    <row r="237" spans="1:14" ht="77.25" thickBot="1" x14ac:dyDescent="0.25">
      <c r="A237" s="55" t="s">
        <v>23</v>
      </c>
      <c r="B237" s="55" t="s">
        <v>10</v>
      </c>
      <c r="C237" s="54" t="s">
        <v>219</v>
      </c>
      <c r="D237" s="52" t="s">
        <v>25</v>
      </c>
      <c r="E237" s="109" t="s">
        <v>4</v>
      </c>
      <c r="F237" s="52" t="s">
        <v>5</v>
      </c>
      <c r="G237" s="52" t="s">
        <v>6</v>
      </c>
      <c r="H237" s="52" t="s">
        <v>205</v>
      </c>
      <c r="I237" s="52" t="s">
        <v>9</v>
      </c>
      <c r="J237" s="56" t="s">
        <v>24</v>
      </c>
      <c r="K237" s="52" t="s">
        <v>17</v>
      </c>
      <c r="L237" s="251" t="s">
        <v>154</v>
      </c>
      <c r="M237" s="54" t="s">
        <v>195</v>
      </c>
      <c r="N237" s="54" t="s">
        <v>220</v>
      </c>
    </row>
    <row r="238" spans="1:14" ht="15" x14ac:dyDescent="0.2">
      <c r="A238" s="39">
        <v>31</v>
      </c>
      <c r="B238" s="39" t="s">
        <v>26</v>
      </c>
      <c r="C238" s="53">
        <f t="shared" ref="C238:C259" si="71">SUM(D238:L238)</f>
        <v>281720</v>
      </c>
      <c r="D238" s="45">
        <f t="shared" ref="D238:G238" si="72">SUM(D239+D242+D244)</f>
        <v>0</v>
      </c>
      <c r="E238" s="45">
        <f t="shared" si="72"/>
        <v>46668</v>
      </c>
      <c r="F238" s="45">
        <f t="shared" si="72"/>
        <v>0</v>
      </c>
      <c r="G238" s="45">
        <f t="shared" si="72"/>
        <v>0</v>
      </c>
      <c r="H238" s="45">
        <f>SUM(H239+H242+H244)</f>
        <v>235052</v>
      </c>
      <c r="I238" s="45">
        <f t="shared" ref="I238:N238" si="73">SUM(I239+I242+I244)</f>
        <v>0</v>
      </c>
      <c r="J238" s="45">
        <f t="shared" si="73"/>
        <v>0</v>
      </c>
      <c r="K238" s="45">
        <f t="shared" si="73"/>
        <v>0</v>
      </c>
      <c r="L238" s="45">
        <f t="shared" si="73"/>
        <v>0</v>
      </c>
      <c r="M238" s="45">
        <f t="shared" si="73"/>
        <v>0</v>
      </c>
      <c r="N238" s="45">
        <f t="shared" si="73"/>
        <v>0</v>
      </c>
    </row>
    <row r="239" spans="1:14" ht="18" customHeight="1" x14ac:dyDescent="0.2">
      <c r="A239" s="84">
        <v>311</v>
      </c>
      <c r="B239" s="85" t="s">
        <v>27</v>
      </c>
      <c r="C239" s="53">
        <f t="shared" si="71"/>
        <v>223750</v>
      </c>
      <c r="D239" s="86">
        <f>SUM(D240+D241)</f>
        <v>0</v>
      </c>
      <c r="E239" s="86">
        <f>SUM(E240+E241)</f>
        <v>46668</v>
      </c>
      <c r="F239" s="86">
        <f t="shared" ref="F239:L239" si="74">SUM(F240+F241)</f>
        <v>0</v>
      </c>
      <c r="G239" s="86">
        <f t="shared" si="74"/>
        <v>0</v>
      </c>
      <c r="H239" s="86">
        <f t="shared" si="74"/>
        <v>177082</v>
      </c>
      <c r="I239" s="86">
        <f t="shared" si="74"/>
        <v>0</v>
      </c>
      <c r="J239" s="86">
        <f t="shared" si="74"/>
        <v>0</v>
      </c>
      <c r="K239" s="86">
        <f t="shared" si="74"/>
        <v>0</v>
      </c>
      <c r="L239" s="86">
        <f t="shared" si="74"/>
        <v>0</v>
      </c>
      <c r="M239" s="87"/>
      <c r="N239" s="87"/>
    </row>
    <row r="240" spans="1:14" ht="15" hidden="1" x14ac:dyDescent="0.2">
      <c r="A240" s="29">
        <v>3111</v>
      </c>
      <c r="B240" s="30" t="s">
        <v>48</v>
      </c>
      <c r="C240" s="53">
        <f t="shared" si="71"/>
        <v>223750</v>
      </c>
      <c r="D240" s="42"/>
      <c r="E240" s="110">
        <v>46668</v>
      </c>
      <c r="F240" s="42"/>
      <c r="G240" s="42"/>
      <c r="H240" s="42">
        <v>177082</v>
      </c>
      <c r="I240" s="42"/>
      <c r="J240" s="42"/>
      <c r="K240" s="42"/>
      <c r="L240" s="42"/>
      <c r="M240" s="50"/>
      <c r="N240" s="50"/>
    </row>
    <row r="241" spans="1:14" ht="15" hidden="1" x14ac:dyDescent="0.2">
      <c r="A241" s="29">
        <v>3114</v>
      </c>
      <c r="B241" s="30" t="s">
        <v>87</v>
      </c>
      <c r="C241" s="53">
        <f t="shared" si="71"/>
        <v>0</v>
      </c>
      <c r="D241" s="42"/>
      <c r="E241" s="110"/>
      <c r="F241" s="42"/>
      <c r="G241" s="42"/>
      <c r="H241" s="42"/>
      <c r="I241" s="42"/>
      <c r="J241" s="42"/>
      <c r="K241" s="42"/>
      <c r="L241" s="42"/>
      <c r="M241" s="50"/>
      <c r="N241" s="50"/>
    </row>
    <row r="242" spans="1:14" ht="15" customHeight="1" x14ac:dyDescent="0.2">
      <c r="A242" s="84">
        <v>312</v>
      </c>
      <c r="B242" s="85" t="s">
        <v>28</v>
      </c>
      <c r="C242" s="53">
        <f t="shared" si="71"/>
        <v>21000</v>
      </c>
      <c r="D242" s="86">
        <f>D243</f>
        <v>0</v>
      </c>
      <c r="E242" s="86">
        <f t="shared" ref="E242:L242" si="75">E243</f>
        <v>0</v>
      </c>
      <c r="F242" s="86">
        <f t="shared" si="75"/>
        <v>0</v>
      </c>
      <c r="G242" s="86">
        <f t="shared" si="75"/>
        <v>0</v>
      </c>
      <c r="H242" s="86">
        <f t="shared" si="75"/>
        <v>21000</v>
      </c>
      <c r="I242" s="86">
        <f t="shared" si="75"/>
        <v>0</v>
      </c>
      <c r="J242" s="86">
        <f t="shared" si="75"/>
        <v>0</v>
      </c>
      <c r="K242" s="86">
        <f t="shared" si="75"/>
        <v>0</v>
      </c>
      <c r="L242" s="86">
        <f t="shared" si="75"/>
        <v>0</v>
      </c>
      <c r="M242" s="87"/>
      <c r="N242" s="87"/>
    </row>
    <row r="243" spans="1:14" ht="15.75" hidden="1" customHeight="1" x14ac:dyDescent="0.2">
      <c r="A243" s="29">
        <v>3121</v>
      </c>
      <c r="B243" s="30" t="s">
        <v>175</v>
      </c>
      <c r="C243" s="53">
        <f t="shared" si="71"/>
        <v>21000</v>
      </c>
      <c r="D243" s="42"/>
      <c r="E243" s="110">
        <v>0</v>
      </c>
      <c r="F243" s="42"/>
      <c r="G243" s="42"/>
      <c r="H243" s="42">
        <v>21000</v>
      </c>
      <c r="I243" s="42"/>
      <c r="J243" s="42"/>
      <c r="K243" s="42"/>
      <c r="L243" s="42">
        <v>0</v>
      </c>
      <c r="M243" s="50"/>
      <c r="N243" s="50"/>
    </row>
    <row r="244" spans="1:14" ht="20.25" customHeight="1" x14ac:dyDescent="0.2">
      <c r="A244" s="84">
        <v>313</v>
      </c>
      <c r="B244" s="88" t="s">
        <v>29</v>
      </c>
      <c r="C244" s="53">
        <f t="shared" si="71"/>
        <v>36970</v>
      </c>
      <c r="D244" s="86">
        <f>SUM(D245+D246)</f>
        <v>0</v>
      </c>
      <c r="E244" s="86">
        <f t="shared" ref="E244:L244" si="76">SUM(E245+E246)</f>
        <v>0</v>
      </c>
      <c r="F244" s="86">
        <f t="shared" si="76"/>
        <v>0</v>
      </c>
      <c r="G244" s="86">
        <f t="shared" si="76"/>
        <v>0</v>
      </c>
      <c r="H244" s="86">
        <f t="shared" si="76"/>
        <v>36970</v>
      </c>
      <c r="I244" s="86">
        <f t="shared" si="76"/>
        <v>0</v>
      </c>
      <c r="J244" s="86">
        <f t="shared" si="76"/>
        <v>0</v>
      </c>
      <c r="K244" s="86">
        <f t="shared" si="76"/>
        <v>0</v>
      </c>
      <c r="L244" s="86">
        <f t="shared" si="76"/>
        <v>0</v>
      </c>
      <c r="M244" s="87"/>
      <c r="N244" s="87"/>
    </row>
    <row r="245" spans="1:14" ht="15" hidden="1" x14ac:dyDescent="0.2">
      <c r="A245" s="29">
        <v>3132</v>
      </c>
      <c r="B245" s="31" t="s">
        <v>29</v>
      </c>
      <c r="C245" s="53">
        <f t="shared" si="71"/>
        <v>36970</v>
      </c>
      <c r="D245" s="42"/>
      <c r="E245" s="110">
        <v>0</v>
      </c>
      <c r="F245" s="42"/>
      <c r="G245" s="42"/>
      <c r="H245" s="42">
        <v>36970</v>
      </c>
      <c r="I245" s="42"/>
      <c r="J245" s="42"/>
      <c r="K245" s="42"/>
      <c r="L245" s="42"/>
      <c r="M245" s="50"/>
      <c r="N245" s="50"/>
    </row>
    <row r="246" spans="1:14" ht="20.25" hidden="1" customHeight="1" x14ac:dyDescent="0.2">
      <c r="A246" s="29">
        <v>3133</v>
      </c>
      <c r="B246" s="31" t="s">
        <v>29</v>
      </c>
      <c r="C246" s="53">
        <f t="shared" si="71"/>
        <v>0</v>
      </c>
      <c r="D246" s="42"/>
      <c r="E246" s="110"/>
      <c r="F246" s="42"/>
      <c r="G246" s="42"/>
      <c r="H246" s="42">
        <v>0</v>
      </c>
      <c r="I246" s="42"/>
      <c r="J246" s="42"/>
      <c r="K246" s="42"/>
      <c r="L246" s="42"/>
      <c r="M246" s="50"/>
      <c r="N246" s="50"/>
    </row>
    <row r="247" spans="1:14" ht="15" customHeight="1" x14ac:dyDescent="0.2">
      <c r="A247" s="40">
        <v>32</v>
      </c>
      <c r="B247" s="48" t="s">
        <v>30</v>
      </c>
      <c r="C247" s="53">
        <f t="shared" si="71"/>
        <v>29400</v>
      </c>
      <c r="D247" s="46">
        <f t="shared" ref="D247" si="77">SUM(D248+D253)</f>
        <v>0</v>
      </c>
      <c r="E247" s="46">
        <f t="shared" ref="E247" si="78">SUM(E248+E253)</f>
        <v>0</v>
      </c>
      <c r="F247" s="46">
        <f t="shared" ref="F247" si="79">SUM(F248+F253)</f>
        <v>0</v>
      </c>
      <c r="G247" s="46">
        <f t="shared" ref="G247" si="80">SUM(G248+G253)</f>
        <v>0</v>
      </c>
      <c r="H247" s="46">
        <f t="shared" ref="H247" si="81">SUM(H248+H253)</f>
        <v>29400</v>
      </c>
      <c r="I247" s="46">
        <f t="shared" ref="I247" si="82">SUM(I248+I253)</f>
        <v>0</v>
      </c>
      <c r="J247" s="46">
        <f t="shared" ref="J247" si="83">SUM(J248+J253)</f>
        <v>0</v>
      </c>
      <c r="K247" s="46">
        <f t="shared" ref="K247" si="84">SUM(K248+K253)</f>
        <v>0</v>
      </c>
      <c r="L247" s="46">
        <f t="shared" ref="L247" si="85">SUM(L248+L253)</f>
        <v>0</v>
      </c>
      <c r="M247" s="46"/>
      <c r="N247" s="46"/>
    </row>
    <row r="248" spans="1:14" ht="15" customHeight="1" x14ac:dyDescent="0.2">
      <c r="A248" s="84">
        <v>321</v>
      </c>
      <c r="B248" s="85" t="s">
        <v>31</v>
      </c>
      <c r="C248" s="53">
        <f t="shared" si="71"/>
        <v>29400</v>
      </c>
      <c r="D248" s="86">
        <f>SUM(D249:D252)</f>
        <v>0</v>
      </c>
      <c r="E248" s="86">
        <f t="shared" ref="E248:L248" si="86">SUM(E249:E252)</f>
        <v>0</v>
      </c>
      <c r="F248" s="86">
        <f t="shared" si="86"/>
        <v>0</v>
      </c>
      <c r="G248" s="86">
        <f t="shared" si="86"/>
        <v>0</v>
      </c>
      <c r="H248" s="86">
        <f t="shared" si="86"/>
        <v>29400</v>
      </c>
      <c r="I248" s="86">
        <f t="shared" si="86"/>
        <v>0</v>
      </c>
      <c r="J248" s="86">
        <f t="shared" si="86"/>
        <v>0</v>
      </c>
      <c r="K248" s="86">
        <f t="shared" si="86"/>
        <v>0</v>
      </c>
      <c r="L248" s="86">
        <f t="shared" si="86"/>
        <v>0</v>
      </c>
      <c r="M248" s="87"/>
      <c r="N248" s="87"/>
    </row>
    <row r="249" spans="1:14" ht="18" hidden="1" customHeight="1" x14ac:dyDescent="0.2">
      <c r="A249" s="29">
        <v>3211</v>
      </c>
      <c r="B249" s="30" t="s">
        <v>53</v>
      </c>
      <c r="C249" s="53">
        <f t="shared" si="71"/>
        <v>700</v>
      </c>
      <c r="D249" s="42"/>
      <c r="E249" s="110">
        <v>0</v>
      </c>
      <c r="F249" s="42"/>
      <c r="G249" s="42"/>
      <c r="H249" s="42">
        <v>700</v>
      </c>
      <c r="I249" s="42"/>
      <c r="J249" s="42"/>
      <c r="K249" s="42"/>
      <c r="L249" s="42"/>
      <c r="M249" s="50"/>
      <c r="N249" s="50"/>
    </row>
    <row r="250" spans="1:14" ht="26.25" hidden="1" customHeight="1" x14ac:dyDescent="0.2">
      <c r="A250" s="29">
        <v>3212</v>
      </c>
      <c r="B250" s="30" t="s">
        <v>54</v>
      </c>
      <c r="C250" s="53">
        <f t="shared" si="71"/>
        <v>28700</v>
      </c>
      <c r="D250" s="42"/>
      <c r="E250" s="110">
        <v>0</v>
      </c>
      <c r="F250" s="42"/>
      <c r="G250" s="42"/>
      <c r="H250" s="42">
        <v>28700</v>
      </c>
      <c r="I250" s="42"/>
      <c r="J250" s="42"/>
      <c r="K250" s="42"/>
      <c r="L250" s="42"/>
      <c r="M250" s="50"/>
      <c r="N250" s="50"/>
    </row>
    <row r="251" spans="1:14" ht="15" hidden="1" customHeight="1" x14ac:dyDescent="0.2">
      <c r="A251" s="29">
        <v>3213</v>
      </c>
      <c r="B251" s="30" t="s">
        <v>55</v>
      </c>
      <c r="C251" s="53">
        <f t="shared" si="71"/>
        <v>0</v>
      </c>
      <c r="D251" s="42"/>
      <c r="E251" s="110">
        <v>0</v>
      </c>
      <c r="F251" s="42"/>
      <c r="G251" s="42"/>
      <c r="H251" s="42">
        <v>0</v>
      </c>
      <c r="I251" s="42"/>
      <c r="J251" s="42"/>
      <c r="K251" s="42"/>
      <c r="L251" s="42"/>
      <c r="M251" s="50"/>
      <c r="N251" s="50"/>
    </row>
    <row r="252" spans="1:14" ht="15" hidden="1" customHeight="1" x14ac:dyDescent="0.2">
      <c r="A252" s="29">
        <v>3214</v>
      </c>
      <c r="B252" s="30" t="s">
        <v>56</v>
      </c>
      <c r="C252" s="53">
        <f t="shared" si="71"/>
        <v>0</v>
      </c>
      <c r="D252" s="42"/>
      <c r="E252" s="110"/>
      <c r="F252" s="42"/>
      <c r="G252" s="42"/>
      <c r="H252" s="42">
        <v>0</v>
      </c>
      <c r="I252" s="42"/>
      <c r="J252" s="42"/>
      <c r="K252" s="42"/>
      <c r="L252" s="42"/>
      <c r="M252" s="50"/>
      <c r="N252" s="50"/>
    </row>
    <row r="253" spans="1:14" ht="15" customHeight="1" x14ac:dyDescent="0.2">
      <c r="A253" s="84">
        <v>322</v>
      </c>
      <c r="B253" s="85" t="s">
        <v>32</v>
      </c>
      <c r="C253" s="53">
        <f t="shared" si="71"/>
        <v>0</v>
      </c>
      <c r="D253" s="86">
        <f>SUM(D254:D259)</f>
        <v>0</v>
      </c>
      <c r="E253" s="86">
        <f t="shared" ref="E253:L253" si="87">SUM(E254:E259)</f>
        <v>0</v>
      </c>
      <c r="F253" s="86">
        <f t="shared" si="87"/>
        <v>0</v>
      </c>
      <c r="G253" s="86">
        <f t="shared" si="87"/>
        <v>0</v>
      </c>
      <c r="H253" s="86">
        <f t="shared" si="87"/>
        <v>0</v>
      </c>
      <c r="I253" s="86">
        <f t="shared" si="87"/>
        <v>0</v>
      </c>
      <c r="J253" s="86">
        <f t="shared" si="87"/>
        <v>0</v>
      </c>
      <c r="K253" s="86">
        <f t="shared" si="87"/>
        <v>0</v>
      </c>
      <c r="L253" s="86">
        <f t="shared" si="87"/>
        <v>0</v>
      </c>
      <c r="M253" s="87">
        <v>0</v>
      </c>
      <c r="N253" s="87">
        <v>0</v>
      </c>
    </row>
    <row r="254" spans="1:14" ht="19.5" hidden="1" customHeight="1" x14ac:dyDescent="0.2">
      <c r="A254" s="29">
        <v>3221</v>
      </c>
      <c r="B254" s="30" t="s">
        <v>57</v>
      </c>
      <c r="C254" s="53">
        <f t="shared" si="71"/>
        <v>0</v>
      </c>
      <c r="D254" s="42"/>
      <c r="E254" s="110"/>
      <c r="F254" s="42"/>
      <c r="G254" s="42"/>
      <c r="H254" s="42">
        <v>0</v>
      </c>
      <c r="I254" s="42"/>
      <c r="J254" s="42"/>
      <c r="K254" s="42"/>
      <c r="L254" s="42">
        <v>0</v>
      </c>
      <c r="M254" s="50"/>
      <c r="N254" s="50"/>
    </row>
    <row r="255" spans="1:14" ht="15" hidden="1" customHeight="1" x14ac:dyDescent="0.2">
      <c r="A255" s="29">
        <v>3222</v>
      </c>
      <c r="B255" s="30" t="s">
        <v>58</v>
      </c>
      <c r="C255" s="53">
        <f t="shared" si="71"/>
        <v>0</v>
      </c>
      <c r="D255" s="42"/>
      <c r="E255" s="110"/>
      <c r="F255" s="42"/>
      <c r="G255" s="42"/>
      <c r="H255" s="42">
        <v>0</v>
      </c>
      <c r="I255" s="42"/>
      <c r="J255" s="42"/>
      <c r="K255" s="42"/>
      <c r="L255" s="42">
        <v>0</v>
      </c>
      <c r="M255" s="50"/>
      <c r="N255" s="50"/>
    </row>
    <row r="256" spans="1:14" ht="24" hidden="1" customHeight="1" x14ac:dyDescent="0.2">
      <c r="A256" s="29">
        <v>3223</v>
      </c>
      <c r="B256" s="30" t="s">
        <v>59</v>
      </c>
      <c r="C256" s="53">
        <f t="shared" si="71"/>
        <v>0</v>
      </c>
      <c r="D256" s="42"/>
      <c r="E256" s="110"/>
      <c r="F256" s="42"/>
      <c r="G256" s="42"/>
      <c r="H256" s="42">
        <v>0</v>
      </c>
      <c r="I256" s="42"/>
      <c r="J256" s="42"/>
      <c r="K256" s="42"/>
      <c r="L256" s="42"/>
      <c r="M256" s="50"/>
      <c r="N256" s="50"/>
    </row>
    <row r="257" spans="1:14" ht="15" hidden="1" customHeight="1" x14ac:dyDescent="0.2">
      <c r="A257" s="29">
        <v>3224</v>
      </c>
      <c r="B257" s="30" t="s">
        <v>60</v>
      </c>
      <c r="C257" s="53">
        <f t="shared" si="71"/>
        <v>0</v>
      </c>
      <c r="D257" s="42"/>
      <c r="E257" s="110"/>
      <c r="F257" s="42"/>
      <c r="G257" s="42"/>
      <c r="H257" s="42"/>
      <c r="I257" s="42"/>
      <c r="J257" s="42"/>
      <c r="K257" s="42"/>
      <c r="L257" s="42"/>
      <c r="M257" s="50"/>
      <c r="N257" s="50"/>
    </row>
    <row r="258" spans="1:14" ht="15" hidden="1" customHeight="1" x14ac:dyDescent="0.2">
      <c r="A258" s="29">
        <v>3225</v>
      </c>
      <c r="B258" s="30" t="s">
        <v>61</v>
      </c>
      <c r="C258" s="53">
        <f t="shared" si="71"/>
        <v>0</v>
      </c>
      <c r="D258" s="42"/>
      <c r="E258" s="110"/>
      <c r="F258" s="42"/>
      <c r="G258" s="42"/>
      <c r="H258" s="42">
        <v>0</v>
      </c>
      <c r="I258" s="42"/>
      <c r="J258" s="42"/>
      <c r="K258" s="42"/>
      <c r="L258" s="42">
        <v>0</v>
      </c>
      <c r="M258" s="50"/>
      <c r="N258" s="50"/>
    </row>
    <row r="259" spans="1:14" ht="19.5" hidden="1" customHeight="1" x14ac:dyDescent="0.2">
      <c r="A259" s="29">
        <v>3227</v>
      </c>
      <c r="B259" s="30" t="s">
        <v>62</v>
      </c>
      <c r="C259" s="53">
        <f t="shared" si="71"/>
        <v>0</v>
      </c>
      <c r="D259" s="42"/>
      <c r="E259" s="110"/>
      <c r="F259" s="42"/>
      <c r="G259" s="42"/>
      <c r="H259" s="42">
        <v>0</v>
      </c>
      <c r="I259" s="42"/>
      <c r="J259" s="42"/>
      <c r="K259" s="42"/>
      <c r="L259" s="42">
        <v>0</v>
      </c>
      <c r="M259" s="50"/>
      <c r="N259" s="50"/>
    </row>
    <row r="260" spans="1:14" ht="15" customHeight="1" x14ac:dyDescent="0.2">
      <c r="A260" s="41"/>
      <c r="B260" s="105" t="s">
        <v>11</v>
      </c>
      <c r="C260" s="53">
        <f t="shared" si="63"/>
        <v>311120</v>
      </c>
      <c r="D260" s="44">
        <f>SUM(D238+D247)</f>
        <v>0</v>
      </c>
      <c r="E260" s="44">
        <f t="shared" ref="E260:N260" si="88">SUM(E238+E247)</f>
        <v>46668</v>
      </c>
      <c r="F260" s="44">
        <f t="shared" si="88"/>
        <v>0</v>
      </c>
      <c r="G260" s="44">
        <f t="shared" si="88"/>
        <v>0</v>
      </c>
      <c r="H260" s="44">
        <f t="shared" si="88"/>
        <v>264452</v>
      </c>
      <c r="I260" s="44">
        <f t="shared" si="88"/>
        <v>0</v>
      </c>
      <c r="J260" s="44">
        <f t="shared" si="88"/>
        <v>0</v>
      </c>
      <c r="K260" s="44">
        <f t="shared" si="88"/>
        <v>0</v>
      </c>
      <c r="L260" s="44">
        <f t="shared" si="88"/>
        <v>0</v>
      </c>
      <c r="M260" s="44">
        <f t="shared" si="88"/>
        <v>0</v>
      </c>
      <c r="N260" s="44">
        <f t="shared" si="88"/>
        <v>0</v>
      </c>
    </row>
    <row r="261" spans="1:14" ht="32.25" customHeight="1" x14ac:dyDescent="0.2">
      <c r="A261" s="116"/>
      <c r="B261" s="116" t="s">
        <v>132</v>
      </c>
      <c r="C261" s="148">
        <f t="shared" si="63"/>
        <v>339120</v>
      </c>
      <c r="D261" s="112">
        <f>SUM(D233+D260)</f>
        <v>0</v>
      </c>
      <c r="E261" s="112">
        <f t="shared" ref="E261:N261" si="89">SUM(E233+E260)</f>
        <v>74668</v>
      </c>
      <c r="F261" s="112">
        <f t="shared" si="89"/>
        <v>0</v>
      </c>
      <c r="G261" s="112">
        <f t="shared" si="89"/>
        <v>0</v>
      </c>
      <c r="H261" s="112">
        <f t="shared" si="89"/>
        <v>264452</v>
      </c>
      <c r="I261" s="112">
        <f t="shared" si="89"/>
        <v>0</v>
      </c>
      <c r="J261" s="112">
        <f t="shared" si="89"/>
        <v>0</v>
      </c>
      <c r="K261" s="112">
        <f t="shared" si="89"/>
        <v>0</v>
      </c>
      <c r="L261" s="112">
        <f t="shared" si="89"/>
        <v>0</v>
      </c>
      <c r="M261" s="112">
        <f t="shared" si="89"/>
        <v>28000</v>
      </c>
      <c r="N261" s="112">
        <f t="shared" si="89"/>
        <v>28000</v>
      </c>
    </row>
    <row r="262" spans="1:14" ht="40.5" customHeight="1" x14ac:dyDescent="0.25">
      <c r="A262" s="202"/>
      <c r="B262" s="203" t="s">
        <v>110</v>
      </c>
      <c r="C262" s="204">
        <f t="shared" si="63"/>
        <v>956940</v>
      </c>
      <c r="D262" s="204">
        <f t="shared" ref="D262:N262" si="90">SUM(D139+D186+D261)</f>
        <v>0</v>
      </c>
      <c r="E262" s="204">
        <f t="shared" si="90"/>
        <v>101488</v>
      </c>
      <c r="F262" s="204">
        <f t="shared" si="90"/>
        <v>0</v>
      </c>
      <c r="G262" s="204">
        <f t="shared" si="90"/>
        <v>0</v>
      </c>
      <c r="H262" s="204">
        <f t="shared" si="90"/>
        <v>855452</v>
      </c>
      <c r="I262" s="204">
        <f t="shared" si="90"/>
        <v>0</v>
      </c>
      <c r="J262" s="204">
        <f t="shared" si="90"/>
        <v>0</v>
      </c>
      <c r="K262" s="204">
        <f t="shared" si="90"/>
        <v>0</v>
      </c>
      <c r="L262" s="204">
        <f t="shared" si="90"/>
        <v>0</v>
      </c>
      <c r="M262" s="204">
        <f t="shared" si="90"/>
        <v>360000</v>
      </c>
      <c r="N262" s="204">
        <f t="shared" si="90"/>
        <v>360000</v>
      </c>
    </row>
    <row r="263" spans="1:14" ht="24" customHeight="1" x14ac:dyDescent="0.2"/>
    <row r="264" spans="1:14" ht="15" hidden="1" customHeight="1" x14ac:dyDescent="0.2"/>
    <row r="265" spans="1:14" ht="15.95" hidden="1" customHeight="1" x14ac:dyDescent="0.25">
      <c r="A265" s="342" t="s">
        <v>111</v>
      </c>
      <c r="B265" s="342"/>
      <c r="C265" s="342"/>
      <c r="D265" s="342"/>
      <c r="E265" s="342"/>
      <c r="F265" s="342"/>
      <c r="G265" s="342"/>
      <c r="H265" s="342"/>
      <c r="I265" s="342"/>
      <c r="J265" s="342"/>
      <c r="K265" s="342"/>
      <c r="L265" s="342"/>
      <c r="M265" s="342"/>
      <c r="N265" s="342"/>
    </row>
    <row r="266" spans="1:14" ht="15.95" hidden="1" customHeight="1" thickBot="1" x14ac:dyDescent="0.3">
      <c r="A266" s="343"/>
      <c r="B266" s="343"/>
      <c r="C266" s="343"/>
      <c r="D266" s="343"/>
      <c r="E266" s="343"/>
      <c r="F266" s="343"/>
      <c r="G266" s="343"/>
      <c r="H266" s="343"/>
      <c r="I266" s="343"/>
      <c r="J266" s="343"/>
      <c r="K266" s="343"/>
      <c r="L266" s="343"/>
      <c r="M266" s="343"/>
      <c r="N266" s="344"/>
    </row>
    <row r="267" spans="1:14" ht="45" hidden="1" customHeight="1" thickBot="1" x14ac:dyDescent="0.25">
      <c r="A267" s="55" t="s">
        <v>23</v>
      </c>
      <c r="B267" s="55" t="s">
        <v>10</v>
      </c>
      <c r="C267" s="54" t="s">
        <v>185</v>
      </c>
      <c r="D267" s="52" t="s">
        <v>25</v>
      </c>
      <c r="E267" s="109" t="s">
        <v>174</v>
      </c>
      <c r="F267" s="52" t="s">
        <v>5</v>
      </c>
      <c r="G267" s="52" t="s">
        <v>6</v>
      </c>
      <c r="H267" s="52" t="s">
        <v>7</v>
      </c>
      <c r="I267" s="52" t="s">
        <v>9</v>
      </c>
      <c r="J267" s="56" t="s">
        <v>24</v>
      </c>
      <c r="K267" s="52" t="s">
        <v>17</v>
      </c>
      <c r="L267" s="251" t="s">
        <v>154</v>
      </c>
      <c r="M267" s="54" t="s">
        <v>171</v>
      </c>
      <c r="N267" s="54" t="s">
        <v>186</v>
      </c>
    </row>
    <row r="268" spans="1:14" ht="15.95" hidden="1" customHeight="1" x14ac:dyDescent="0.2">
      <c r="A268" s="40">
        <v>32</v>
      </c>
      <c r="B268" s="48" t="s">
        <v>30</v>
      </c>
      <c r="C268" s="53">
        <f t="shared" ref="C268:C306" si="91">SUM(D268:L268)</f>
        <v>0</v>
      </c>
      <c r="D268" s="46">
        <f>SUM(D269+D274+D281+D291+D293)</f>
        <v>0</v>
      </c>
      <c r="E268" s="46">
        <f t="shared" ref="E268:L268" si="92">SUM(E269+E274+E281+E291+E293)</f>
        <v>0</v>
      </c>
      <c r="F268" s="46">
        <f t="shared" si="92"/>
        <v>0</v>
      </c>
      <c r="G268" s="46">
        <f t="shared" si="92"/>
        <v>0</v>
      </c>
      <c r="H268" s="46">
        <f t="shared" si="92"/>
        <v>0</v>
      </c>
      <c r="I268" s="46">
        <f t="shared" si="92"/>
        <v>0</v>
      </c>
      <c r="J268" s="46">
        <f t="shared" si="92"/>
        <v>0</v>
      </c>
      <c r="K268" s="46">
        <f t="shared" si="92"/>
        <v>0</v>
      </c>
      <c r="L268" s="46">
        <f t="shared" si="92"/>
        <v>0</v>
      </c>
      <c r="M268" s="46">
        <v>0</v>
      </c>
      <c r="N268" s="46">
        <v>0</v>
      </c>
    </row>
    <row r="269" spans="1:14" ht="15.95" hidden="1" customHeight="1" x14ac:dyDescent="0.2">
      <c r="A269" s="84">
        <v>321</v>
      </c>
      <c r="B269" s="85" t="s">
        <v>31</v>
      </c>
      <c r="C269" s="53">
        <f t="shared" si="91"/>
        <v>0</v>
      </c>
      <c r="D269" s="86">
        <f>SUM(D270:D273)</f>
        <v>0</v>
      </c>
      <c r="E269" s="86">
        <f t="shared" ref="E269:L269" si="93">SUM(E270:E273)</f>
        <v>0</v>
      </c>
      <c r="F269" s="86">
        <f t="shared" si="93"/>
        <v>0</v>
      </c>
      <c r="G269" s="86">
        <f t="shared" si="93"/>
        <v>0</v>
      </c>
      <c r="H269" s="86">
        <f t="shared" si="93"/>
        <v>0</v>
      </c>
      <c r="I269" s="86">
        <f t="shared" si="93"/>
        <v>0</v>
      </c>
      <c r="J269" s="86">
        <f t="shared" si="93"/>
        <v>0</v>
      </c>
      <c r="K269" s="86">
        <f t="shared" si="93"/>
        <v>0</v>
      </c>
      <c r="L269" s="86">
        <f t="shared" si="93"/>
        <v>0</v>
      </c>
      <c r="M269" s="87">
        <v>0</v>
      </c>
      <c r="N269" s="87">
        <v>0</v>
      </c>
    </row>
    <row r="270" spans="1:14" ht="15.95" hidden="1" customHeight="1" x14ac:dyDescent="0.2">
      <c r="A270" s="29">
        <v>3211</v>
      </c>
      <c r="B270" s="30" t="s">
        <v>53</v>
      </c>
      <c r="C270" s="53">
        <f t="shared" si="91"/>
        <v>0</v>
      </c>
      <c r="D270" s="42"/>
      <c r="E270" s="110"/>
      <c r="F270" s="42"/>
      <c r="G270" s="42"/>
      <c r="H270" s="42"/>
      <c r="I270" s="42"/>
      <c r="J270" s="42"/>
      <c r="K270" s="42"/>
      <c r="L270" s="42"/>
      <c r="M270" s="50"/>
      <c r="N270" s="50"/>
    </row>
    <row r="271" spans="1:14" ht="18.75" hidden="1" customHeight="1" x14ac:dyDescent="0.2">
      <c r="A271" s="29">
        <v>3212</v>
      </c>
      <c r="B271" s="30" t="s">
        <v>54</v>
      </c>
      <c r="C271" s="53">
        <f t="shared" si="91"/>
        <v>0</v>
      </c>
      <c r="D271" s="42"/>
      <c r="E271" s="110"/>
      <c r="F271" s="42"/>
      <c r="G271" s="42"/>
      <c r="H271" s="42"/>
      <c r="I271" s="42"/>
      <c r="J271" s="42"/>
      <c r="K271" s="42"/>
      <c r="L271" s="42"/>
      <c r="M271" s="50"/>
      <c r="N271" s="50"/>
    </row>
    <row r="272" spans="1:14" ht="15" hidden="1" x14ac:dyDescent="0.2">
      <c r="A272" s="29">
        <v>3213</v>
      </c>
      <c r="B272" s="30" t="s">
        <v>55</v>
      </c>
      <c r="C272" s="53">
        <f t="shared" si="91"/>
        <v>0</v>
      </c>
      <c r="D272" s="42"/>
      <c r="E272" s="110"/>
      <c r="F272" s="42"/>
      <c r="G272" s="42"/>
      <c r="H272" s="42"/>
      <c r="I272" s="42"/>
      <c r="J272" s="42"/>
      <c r="K272" s="42"/>
      <c r="L272" s="42"/>
      <c r="M272" s="50"/>
      <c r="N272" s="50"/>
    </row>
    <row r="273" spans="1:14" ht="15" hidden="1" x14ac:dyDescent="0.2">
      <c r="A273" s="29">
        <v>3214</v>
      </c>
      <c r="B273" s="30" t="s">
        <v>56</v>
      </c>
      <c r="C273" s="53">
        <f t="shared" si="91"/>
        <v>0</v>
      </c>
      <c r="D273" s="42"/>
      <c r="E273" s="110"/>
      <c r="F273" s="42"/>
      <c r="G273" s="42"/>
      <c r="H273" s="42"/>
      <c r="I273" s="42"/>
      <c r="J273" s="42"/>
      <c r="K273" s="42"/>
      <c r="L273" s="42"/>
      <c r="M273" s="50"/>
      <c r="N273" s="50"/>
    </row>
    <row r="274" spans="1:14" ht="15" hidden="1" x14ac:dyDescent="0.2">
      <c r="A274" s="84">
        <v>322</v>
      </c>
      <c r="B274" s="85" t="s">
        <v>32</v>
      </c>
      <c r="C274" s="53">
        <f t="shared" si="91"/>
        <v>0</v>
      </c>
      <c r="D274" s="86">
        <f>SUM(D275:D280)</f>
        <v>0</v>
      </c>
      <c r="E274" s="86">
        <f t="shared" ref="E274:L274" si="94">SUM(E275:E280)</f>
        <v>0</v>
      </c>
      <c r="F274" s="86">
        <f t="shared" si="94"/>
        <v>0</v>
      </c>
      <c r="G274" s="86">
        <f t="shared" si="94"/>
        <v>0</v>
      </c>
      <c r="H274" s="86">
        <f t="shared" si="94"/>
        <v>0</v>
      </c>
      <c r="I274" s="86">
        <f t="shared" si="94"/>
        <v>0</v>
      </c>
      <c r="J274" s="86">
        <f t="shared" si="94"/>
        <v>0</v>
      </c>
      <c r="K274" s="86">
        <f t="shared" si="94"/>
        <v>0</v>
      </c>
      <c r="L274" s="86">
        <f t="shared" si="94"/>
        <v>0</v>
      </c>
      <c r="M274" s="87">
        <v>0</v>
      </c>
      <c r="N274" s="87">
        <v>0</v>
      </c>
    </row>
    <row r="275" spans="1:14" ht="15" hidden="1" x14ac:dyDescent="0.2">
      <c r="A275" s="29">
        <v>3221</v>
      </c>
      <c r="B275" s="30" t="s">
        <v>57</v>
      </c>
      <c r="C275" s="53">
        <f t="shared" si="91"/>
        <v>0</v>
      </c>
      <c r="D275" s="42"/>
      <c r="E275" s="110"/>
      <c r="F275" s="42"/>
      <c r="G275" s="42"/>
      <c r="H275" s="42">
        <v>0</v>
      </c>
      <c r="I275" s="42">
        <v>0</v>
      </c>
      <c r="J275" s="42"/>
      <c r="K275" s="42"/>
      <c r="L275" s="42"/>
      <c r="M275" s="50"/>
      <c r="N275" s="50"/>
    </row>
    <row r="276" spans="1:14" ht="15" hidden="1" x14ac:dyDescent="0.2">
      <c r="A276" s="29">
        <v>3222</v>
      </c>
      <c r="B276" s="30" t="s">
        <v>58</v>
      </c>
      <c r="C276" s="53">
        <f t="shared" si="91"/>
        <v>0</v>
      </c>
      <c r="D276" s="42"/>
      <c r="E276" s="110"/>
      <c r="F276" s="42"/>
      <c r="G276" s="42"/>
      <c r="H276" s="42"/>
      <c r="I276" s="42"/>
      <c r="J276" s="42"/>
      <c r="K276" s="42"/>
      <c r="L276" s="42">
        <v>0</v>
      </c>
      <c r="M276" s="50"/>
      <c r="N276" s="50"/>
    </row>
    <row r="277" spans="1:14" ht="15" hidden="1" x14ac:dyDescent="0.2">
      <c r="A277" s="29">
        <v>3223</v>
      </c>
      <c r="B277" s="30" t="s">
        <v>59</v>
      </c>
      <c r="C277" s="53">
        <f t="shared" si="91"/>
        <v>0</v>
      </c>
      <c r="D277" s="42"/>
      <c r="E277" s="110"/>
      <c r="F277" s="42"/>
      <c r="G277" s="42"/>
      <c r="H277" s="42"/>
      <c r="I277" s="42"/>
      <c r="J277" s="42"/>
      <c r="K277" s="42"/>
      <c r="L277" s="42"/>
      <c r="M277" s="50"/>
      <c r="N277" s="50"/>
    </row>
    <row r="278" spans="1:14" ht="15" hidden="1" x14ac:dyDescent="0.2">
      <c r="A278" s="29">
        <v>3224</v>
      </c>
      <c r="B278" s="30" t="s">
        <v>60</v>
      </c>
      <c r="C278" s="53">
        <f t="shared" si="91"/>
        <v>0</v>
      </c>
      <c r="D278" s="42"/>
      <c r="E278" s="110"/>
      <c r="F278" s="42"/>
      <c r="G278" s="42"/>
      <c r="H278" s="42"/>
      <c r="I278" s="42"/>
      <c r="J278" s="42"/>
      <c r="K278" s="42"/>
      <c r="L278" s="42"/>
      <c r="M278" s="50"/>
      <c r="N278" s="50"/>
    </row>
    <row r="279" spans="1:14" ht="15" hidden="1" x14ac:dyDescent="0.2">
      <c r="A279" s="29">
        <v>3225</v>
      </c>
      <c r="B279" s="30" t="s">
        <v>61</v>
      </c>
      <c r="C279" s="53">
        <f t="shared" si="91"/>
        <v>0</v>
      </c>
      <c r="D279" s="42"/>
      <c r="E279" s="110"/>
      <c r="F279" s="42"/>
      <c r="G279" s="42"/>
      <c r="H279" s="42">
        <v>0</v>
      </c>
      <c r="I279" s="42">
        <v>0</v>
      </c>
      <c r="J279" s="42"/>
      <c r="K279" s="42"/>
      <c r="L279" s="42">
        <v>0</v>
      </c>
      <c r="M279" s="50"/>
      <c r="N279" s="50"/>
    </row>
    <row r="280" spans="1:14" ht="15" hidden="1" customHeight="1" x14ac:dyDescent="0.2">
      <c r="A280" s="29">
        <v>3227</v>
      </c>
      <c r="B280" s="30" t="s">
        <v>62</v>
      </c>
      <c r="C280" s="53">
        <f t="shared" si="91"/>
        <v>0</v>
      </c>
      <c r="D280" s="42"/>
      <c r="E280" s="110"/>
      <c r="F280" s="42"/>
      <c r="G280" s="42"/>
      <c r="H280" s="42"/>
      <c r="I280" s="42"/>
      <c r="J280" s="42"/>
      <c r="K280" s="42"/>
      <c r="L280" s="42">
        <v>0</v>
      </c>
      <c r="M280" s="50"/>
      <c r="N280" s="50"/>
    </row>
    <row r="281" spans="1:14" ht="18.75" hidden="1" customHeight="1" x14ac:dyDescent="0.2">
      <c r="A281" s="84">
        <v>323</v>
      </c>
      <c r="B281" s="85" t="s">
        <v>33</v>
      </c>
      <c r="C281" s="53">
        <f t="shared" si="91"/>
        <v>0</v>
      </c>
      <c r="D281" s="86">
        <f>SUM(D282:D290)</f>
        <v>0</v>
      </c>
      <c r="E281" s="86">
        <f t="shared" ref="E281:L281" si="95">SUM(E282:E290)</f>
        <v>0</v>
      </c>
      <c r="F281" s="86">
        <f t="shared" si="95"/>
        <v>0</v>
      </c>
      <c r="G281" s="86">
        <f t="shared" si="95"/>
        <v>0</v>
      </c>
      <c r="H281" s="86">
        <f t="shared" si="95"/>
        <v>0</v>
      </c>
      <c r="I281" s="86">
        <f t="shared" si="95"/>
        <v>0</v>
      </c>
      <c r="J281" s="86">
        <f t="shared" si="95"/>
        <v>0</v>
      </c>
      <c r="K281" s="86">
        <f t="shared" si="95"/>
        <v>0</v>
      </c>
      <c r="L281" s="86">
        <f t="shared" si="95"/>
        <v>0</v>
      </c>
      <c r="M281" s="87">
        <v>0</v>
      </c>
      <c r="N281" s="87">
        <v>0</v>
      </c>
    </row>
    <row r="282" spans="1:14" ht="15" hidden="1" x14ac:dyDescent="0.2">
      <c r="A282" s="29">
        <v>3231</v>
      </c>
      <c r="B282" s="30" t="s">
        <v>63</v>
      </c>
      <c r="C282" s="53">
        <f t="shared" si="91"/>
        <v>0</v>
      </c>
      <c r="D282" s="42"/>
      <c r="E282" s="110"/>
      <c r="F282" s="42"/>
      <c r="G282" s="42"/>
      <c r="H282" s="42"/>
      <c r="I282" s="42"/>
      <c r="J282" s="42"/>
      <c r="K282" s="42"/>
      <c r="L282" s="42"/>
      <c r="M282" s="50"/>
      <c r="N282" s="50"/>
    </row>
    <row r="283" spans="1:14" ht="17.25" hidden="1" customHeight="1" x14ac:dyDescent="0.2">
      <c r="A283" s="29">
        <v>3232</v>
      </c>
      <c r="B283" s="30" t="s">
        <v>64</v>
      </c>
      <c r="C283" s="53">
        <f t="shared" si="91"/>
        <v>0</v>
      </c>
      <c r="D283" s="42"/>
      <c r="E283" s="110"/>
      <c r="F283" s="42"/>
      <c r="G283" s="42"/>
      <c r="H283" s="42"/>
      <c r="I283" s="42"/>
      <c r="J283" s="42"/>
      <c r="K283" s="42"/>
      <c r="L283" s="42"/>
      <c r="M283" s="50"/>
      <c r="N283" s="50"/>
    </row>
    <row r="284" spans="1:14" ht="15" hidden="1" x14ac:dyDescent="0.2">
      <c r="A284" s="29">
        <v>3233</v>
      </c>
      <c r="B284" s="30" t="s">
        <v>65</v>
      </c>
      <c r="C284" s="53">
        <f t="shared" si="91"/>
        <v>0</v>
      </c>
      <c r="D284" s="42"/>
      <c r="E284" s="110"/>
      <c r="F284" s="42"/>
      <c r="G284" s="42"/>
      <c r="H284" s="42"/>
      <c r="I284" s="42"/>
      <c r="J284" s="42"/>
      <c r="K284" s="42"/>
      <c r="L284" s="42"/>
      <c r="M284" s="50"/>
      <c r="N284" s="50"/>
    </row>
    <row r="285" spans="1:14" ht="15" hidden="1" x14ac:dyDescent="0.2">
      <c r="A285" s="29">
        <v>3234</v>
      </c>
      <c r="B285" s="30" t="s">
        <v>66</v>
      </c>
      <c r="C285" s="53">
        <f t="shared" si="91"/>
        <v>0</v>
      </c>
      <c r="D285" s="42"/>
      <c r="E285" s="110"/>
      <c r="F285" s="42"/>
      <c r="G285" s="42"/>
      <c r="H285" s="42"/>
      <c r="I285" s="42"/>
      <c r="J285" s="42"/>
      <c r="K285" s="42"/>
      <c r="L285" s="42"/>
      <c r="M285" s="50"/>
      <c r="N285" s="50"/>
    </row>
    <row r="286" spans="1:14" ht="15" hidden="1" x14ac:dyDescent="0.2">
      <c r="A286" s="29">
        <v>3235</v>
      </c>
      <c r="B286" s="30" t="s">
        <v>67</v>
      </c>
      <c r="C286" s="53">
        <f t="shared" si="91"/>
        <v>0</v>
      </c>
      <c r="D286" s="42"/>
      <c r="E286" s="110"/>
      <c r="F286" s="42"/>
      <c r="G286" s="42"/>
      <c r="H286" s="42"/>
      <c r="I286" s="42"/>
      <c r="J286" s="42"/>
      <c r="K286" s="42"/>
      <c r="L286" s="42"/>
      <c r="M286" s="50"/>
      <c r="N286" s="50"/>
    </row>
    <row r="287" spans="1:14" ht="15" hidden="1" x14ac:dyDescent="0.2">
      <c r="A287" s="29">
        <v>3236</v>
      </c>
      <c r="B287" s="30" t="s">
        <v>68</v>
      </c>
      <c r="C287" s="53">
        <f t="shared" si="91"/>
        <v>0</v>
      </c>
      <c r="D287" s="42"/>
      <c r="E287" s="110"/>
      <c r="F287" s="42"/>
      <c r="G287" s="42"/>
      <c r="H287" s="42"/>
      <c r="I287" s="42"/>
      <c r="J287" s="42"/>
      <c r="K287" s="42"/>
      <c r="L287" s="42"/>
      <c r="M287" s="50"/>
      <c r="N287" s="50"/>
    </row>
    <row r="288" spans="1:14" ht="30" hidden="1" customHeight="1" x14ac:dyDescent="0.2">
      <c r="A288" s="29">
        <v>3237</v>
      </c>
      <c r="B288" s="30" t="s">
        <v>69</v>
      </c>
      <c r="C288" s="53">
        <f t="shared" si="91"/>
        <v>0</v>
      </c>
      <c r="D288" s="42"/>
      <c r="E288" s="110"/>
      <c r="F288" s="42"/>
      <c r="G288" s="42">
        <v>0</v>
      </c>
      <c r="H288" s="42"/>
      <c r="I288" s="42"/>
      <c r="J288" s="42"/>
      <c r="K288" s="42"/>
      <c r="L288" s="42"/>
      <c r="M288" s="50"/>
      <c r="N288" s="50"/>
    </row>
    <row r="289" spans="1:14" ht="15" hidden="1" x14ac:dyDescent="0.2">
      <c r="A289" s="29">
        <v>3238</v>
      </c>
      <c r="B289" s="30" t="s">
        <v>70</v>
      </c>
      <c r="C289" s="53">
        <f t="shared" si="91"/>
        <v>0</v>
      </c>
      <c r="D289" s="42"/>
      <c r="E289" s="110"/>
      <c r="F289" s="42"/>
      <c r="G289" s="42"/>
      <c r="H289" s="42"/>
      <c r="I289" s="42"/>
      <c r="J289" s="42"/>
      <c r="K289" s="42"/>
      <c r="L289" s="42"/>
      <c r="M289" s="50"/>
      <c r="N289" s="50"/>
    </row>
    <row r="290" spans="1:14" ht="15" hidden="1" x14ac:dyDescent="0.2">
      <c r="A290" s="29">
        <v>3239</v>
      </c>
      <c r="B290" s="30" t="s">
        <v>71</v>
      </c>
      <c r="C290" s="53">
        <f t="shared" si="91"/>
        <v>0</v>
      </c>
      <c r="D290" s="42"/>
      <c r="E290" s="110"/>
      <c r="F290" s="42"/>
      <c r="G290" s="42"/>
      <c r="H290" s="42"/>
      <c r="I290" s="42"/>
      <c r="J290" s="42"/>
      <c r="K290" s="42"/>
      <c r="L290" s="42"/>
      <c r="M290" s="50"/>
      <c r="N290" s="50"/>
    </row>
    <row r="291" spans="1:14" ht="15" hidden="1" x14ac:dyDescent="0.2">
      <c r="A291" s="84">
        <v>324</v>
      </c>
      <c r="B291" s="85" t="s">
        <v>34</v>
      </c>
      <c r="C291" s="53">
        <f t="shared" si="91"/>
        <v>0</v>
      </c>
      <c r="D291" s="86">
        <f>D292</f>
        <v>0</v>
      </c>
      <c r="E291" s="86">
        <f t="shared" ref="E291:L291" si="96">E292</f>
        <v>0</v>
      </c>
      <c r="F291" s="86">
        <f t="shared" si="96"/>
        <v>0</v>
      </c>
      <c r="G291" s="86">
        <f t="shared" si="96"/>
        <v>0</v>
      </c>
      <c r="H291" s="86">
        <f t="shared" si="96"/>
        <v>0</v>
      </c>
      <c r="I291" s="86">
        <f t="shared" si="96"/>
        <v>0</v>
      </c>
      <c r="J291" s="86">
        <f t="shared" si="96"/>
        <v>0</v>
      </c>
      <c r="K291" s="86">
        <f t="shared" si="96"/>
        <v>0</v>
      </c>
      <c r="L291" s="86">
        <f t="shared" si="96"/>
        <v>0</v>
      </c>
      <c r="M291" s="87">
        <v>0</v>
      </c>
      <c r="N291" s="87">
        <v>0</v>
      </c>
    </row>
    <row r="292" spans="1:14" ht="15" hidden="1" x14ac:dyDescent="0.2">
      <c r="A292" s="29">
        <v>3241</v>
      </c>
      <c r="B292" s="30" t="s">
        <v>130</v>
      </c>
      <c r="C292" s="53">
        <f t="shared" si="91"/>
        <v>0</v>
      </c>
      <c r="D292" s="86"/>
      <c r="E292" s="90"/>
      <c r="F292" s="86"/>
      <c r="G292" s="42">
        <v>0</v>
      </c>
      <c r="H292" s="86"/>
      <c r="I292" s="86"/>
      <c r="J292" s="86"/>
      <c r="K292" s="86"/>
      <c r="L292" s="86"/>
      <c r="M292" s="87"/>
      <c r="N292" s="87"/>
    </row>
    <row r="293" spans="1:14" ht="15" hidden="1" x14ac:dyDescent="0.2">
      <c r="A293" s="84">
        <v>329</v>
      </c>
      <c r="B293" s="85" t="s">
        <v>35</v>
      </c>
      <c r="C293" s="53">
        <f t="shared" si="91"/>
        <v>0</v>
      </c>
      <c r="D293" s="86">
        <f>SUM(D294:D298)</f>
        <v>0</v>
      </c>
      <c r="E293" s="86">
        <f t="shared" ref="E293:L293" si="97">SUM(E294:E298)</f>
        <v>0</v>
      </c>
      <c r="F293" s="86">
        <f t="shared" si="97"/>
        <v>0</v>
      </c>
      <c r="G293" s="86">
        <f t="shared" si="97"/>
        <v>0</v>
      </c>
      <c r="H293" s="86">
        <f t="shared" si="97"/>
        <v>0</v>
      </c>
      <c r="I293" s="86">
        <f t="shared" si="97"/>
        <v>0</v>
      </c>
      <c r="J293" s="86">
        <f t="shared" si="97"/>
        <v>0</v>
      </c>
      <c r="K293" s="86">
        <f t="shared" si="97"/>
        <v>0</v>
      </c>
      <c r="L293" s="86">
        <f t="shared" si="97"/>
        <v>0</v>
      </c>
      <c r="M293" s="87">
        <v>0</v>
      </c>
      <c r="N293" s="87">
        <v>0</v>
      </c>
    </row>
    <row r="294" spans="1:14" ht="15" hidden="1" x14ac:dyDescent="0.2">
      <c r="A294" s="29">
        <v>3292</v>
      </c>
      <c r="B294" s="30" t="s">
        <v>73</v>
      </c>
      <c r="C294" s="53">
        <f t="shared" si="91"/>
        <v>0</v>
      </c>
      <c r="D294" s="42"/>
      <c r="E294" s="110"/>
      <c r="F294" s="42"/>
      <c r="G294" s="42"/>
      <c r="H294" s="42"/>
      <c r="I294" s="42"/>
      <c r="J294" s="42"/>
      <c r="K294" s="42"/>
      <c r="L294" s="42"/>
      <c r="M294" s="50"/>
      <c r="N294" s="50"/>
    </row>
    <row r="295" spans="1:14" ht="15" hidden="1" x14ac:dyDescent="0.2">
      <c r="A295" s="29">
        <v>3293</v>
      </c>
      <c r="B295" s="30" t="s">
        <v>74</v>
      </c>
      <c r="C295" s="53">
        <f t="shared" si="91"/>
        <v>0</v>
      </c>
      <c r="D295" s="42"/>
      <c r="E295" s="110"/>
      <c r="F295" s="42"/>
      <c r="G295" s="42"/>
      <c r="H295" s="42"/>
      <c r="I295" s="42"/>
      <c r="J295" s="42"/>
      <c r="K295" s="42"/>
      <c r="L295" s="42"/>
      <c r="M295" s="50"/>
      <c r="N295" s="50"/>
    </row>
    <row r="296" spans="1:14" ht="15" hidden="1" x14ac:dyDescent="0.2">
      <c r="A296" s="29">
        <v>3294</v>
      </c>
      <c r="B296" s="30" t="s">
        <v>75</v>
      </c>
      <c r="C296" s="53">
        <f t="shared" si="91"/>
        <v>0</v>
      </c>
      <c r="D296" s="42"/>
      <c r="E296" s="110"/>
      <c r="F296" s="42"/>
      <c r="G296" s="42"/>
      <c r="H296" s="42"/>
      <c r="I296" s="42"/>
      <c r="J296" s="42"/>
      <c r="K296" s="42"/>
      <c r="L296" s="42"/>
      <c r="M296" s="50"/>
      <c r="N296" s="50"/>
    </row>
    <row r="297" spans="1:14" ht="15" hidden="1" x14ac:dyDescent="0.2">
      <c r="A297" s="29">
        <v>3295</v>
      </c>
      <c r="B297" s="30" t="s">
        <v>76</v>
      </c>
      <c r="C297" s="53">
        <f t="shared" si="91"/>
        <v>0</v>
      </c>
      <c r="D297" s="42"/>
      <c r="E297" s="110"/>
      <c r="F297" s="42"/>
      <c r="G297" s="42"/>
      <c r="H297" s="42"/>
      <c r="I297" s="42"/>
      <c r="J297" s="42"/>
      <c r="K297" s="42"/>
      <c r="L297" s="42"/>
      <c r="M297" s="50"/>
      <c r="N297" s="50"/>
    </row>
    <row r="298" spans="1:14" ht="17.25" hidden="1" customHeight="1" x14ac:dyDescent="0.2">
      <c r="A298" s="29">
        <v>3299</v>
      </c>
      <c r="B298" s="30" t="s">
        <v>77</v>
      </c>
      <c r="C298" s="53">
        <f t="shared" si="91"/>
        <v>0</v>
      </c>
      <c r="D298" s="42"/>
      <c r="E298" s="110"/>
      <c r="F298" s="42"/>
      <c r="G298" s="42"/>
      <c r="H298" s="42"/>
      <c r="I298" s="42"/>
      <c r="J298" s="42"/>
      <c r="K298" s="42"/>
      <c r="L298" s="42"/>
      <c r="M298" s="50"/>
      <c r="N298" s="50"/>
    </row>
    <row r="299" spans="1:14" ht="17.25" hidden="1" customHeight="1" x14ac:dyDescent="0.2">
      <c r="A299" s="40">
        <v>37</v>
      </c>
      <c r="B299" s="89" t="s">
        <v>39</v>
      </c>
      <c r="C299" s="53">
        <f t="shared" si="91"/>
        <v>0</v>
      </c>
      <c r="D299" s="46">
        <f>D300</f>
        <v>0</v>
      </c>
      <c r="E299" s="46">
        <f t="shared" ref="E299:N299" si="98">E300</f>
        <v>0</v>
      </c>
      <c r="F299" s="46">
        <f t="shared" si="98"/>
        <v>0</v>
      </c>
      <c r="G299" s="46">
        <f t="shared" si="98"/>
        <v>0</v>
      </c>
      <c r="H299" s="46">
        <f t="shared" si="98"/>
        <v>0</v>
      </c>
      <c r="I299" s="46">
        <f t="shared" si="98"/>
        <v>0</v>
      </c>
      <c r="J299" s="46">
        <f t="shared" si="98"/>
        <v>0</v>
      </c>
      <c r="K299" s="46">
        <f t="shared" si="98"/>
        <v>0</v>
      </c>
      <c r="L299" s="46">
        <f t="shared" si="98"/>
        <v>0</v>
      </c>
      <c r="M299" s="46">
        <f t="shared" si="98"/>
        <v>0</v>
      </c>
      <c r="N299" s="46">
        <f t="shared" si="98"/>
        <v>0</v>
      </c>
    </row>
    <row r="300" spans="1:14" ht="15" hidden="1" x14ac:dyDescent="0.2">
      <c r="A300" s="84">
        <v>372</v>
      </c>
      <c r="B300" s="85" t="s">
        <v>40</v>
      </c>
      <c r="C300" s="53">
        <f t="shared" si="91"/>
        <v>0</v>
      </c>
      <c r="D300" s="86">
        <f t="shared" ref="D300:L300" si="99">SUM(D301:D302)</f>
        <v>0</v>
      </c>
      <c r="E300" s="86">
        <f t="shared" si="99"/>
        <v>0</v>
      </c>
      <c r="F300" s="86">
        <f t="shared" si="99"/>
        <v>0</v>
      </c>
      <c r="G300" s="86">
        <f t="shared" si="99"/>
        <v>0</v>
      </c>
      <c r="H300" s="86">
        <f t="shared" si="99"/>
        <v>0</v>
      </c>
      <c r="I300" s="86">
        <f t="shared" si="99"/>
        <v>0</v>
      </c>
      <c r="J300" s="86">
        <f t="shared" si="99"/>
        <v>0</v>
      </c>
      <c r="K300" s="86">
        <f t="shared" si="99"/>
        <v>0</v>
      </c>
      <c r="L300" s="86">
        <f t="shared" si="99"/>
        <v>0</v>
      </c>
      <c r="M300" s="87">
        <v>0</v>
      </c>
      <c r="N300" s="87">
        <v>0</v>
      </c>
    </row>
    <row r="301" spans="1:14" ht="19.5" hidden="1" customHeight="1" x14ac:dyDescent="0.2">
      <c r="A301" s="29">
        <v>3721</v>
      </c>
      <c r="B301" s="30" t="s">
        <v>79</v>
      </c>
      <c r="C301" s="53">
        <f t="shared" si="91"/>
        <v>0</v>
      </c>
      <c r="D301" s="42"/>
      <c r="E301" s="110"/>
      <c r="F301" s="42"/>
      <c r="G301" s="42">
        <v>0</v>
      </c>
      <c r="H301" s="42"/>
      <c r="I301" s="42"/>
      <c r="J301" s="42"/>
      <c r="K301" s="42"/>
      <c r="L301" s="42"/>
      <c r="M301" s="50"/>
      <c r="N301" s="50"/>
    </row>
    <row r="302" spans="1:14" ht="15" hidden="1" x14ac:dyDescent="0.2">
      <c r="A302" s="119">
        <v>3722</v>
      </c>
      <c r="B302" s="120" t="s">
        <v>113</v>
      </c>
      <c r="C302" s="53">
        <f t="shared" si="91"/>
        <v>0</v>
      </c>
      <c r="D302" s="121"/>
      <c r="E302" s="122"/>
      <c r="F302" s="121"/>
      <c r="G302" s="121"/>
      <c r="H302" s="121"/>
      <c r="I302" s="121"/>
      <c r="J302" s="121"/>
      <c r="K302" s="121"/>
      <c r="L302" s="121"/>
      <c r="M302" s="123"/>
      <c r="N302" s="123"/>
    </row>
    <row r="303" spans="1:14" ht="15" hidden="1" x14ac:dyDescent="0.2">
      <c r="A303" s="40">
        <v>42</v>
      </c>
      <c r="B303" s="49" t="s">
        <v>41</v>
      </c>
      <c r="C303" s="53">
        <f t="shared" si="91"/>
        <v>0</v>
      </c>
      <c r="D303" s="46">
        <f>D304</f>
        <v>0</v>
      </c>
      <c r="E303" s="46">
        <f t="shared" ref="E303:E304" si="100">E304</f>
        <v>0</v>
      </c>
      <c r="F303" s="46">
        <f t="shared" ref="F303:F304" si="101">F304</f>
        <v>0</v>
      </c>
      <c r="G303" s="46">
        <f t="shared" ref="G303:G304" si="102">G304</f>
        <v>0</v>
      </c>
      <c r="H303" s="46">
        <f t="shared" ref="H303:H304" si="103">H304</f>
        <v>0</v>
      </c>
      <c r="I303" s="46">
        <f t="shared" ref="I303:I304" si="104">I304</f>
        <v>0</v>
      </c>
      <c r="J303" s="46">
        <f t="shared" ref="J303:J304" si="105">J304</f>
        <v>0</v>
      </c>
      <c r="K303" s="46">
        <f t="shared" ref="K303:K304" si="106">K304</f>
        <v>0</v>
      </c>
      <c r="L303" s="46">
        <f t="shared" ref="L303:L304" si="107">L304</f>
        <v>0</v>
      </c>
      <c r="M303" s="46">
        <v>0</v>
      </c>
      <c r="N303" s="46">
        <v>0</v>
      </c>
    </row>
    <row r="304" spans="1:14" ht="15" hidden="1" x14ac:dyDescent="0.2">
      <c r="A304" s="84">
        <v>422</v>
      </c>
      <c r="B304" s="88" t="s">
        <v>43</v>
      </c>
      <c r="C304" s="53">
        <f t="shared" si="91"/>
        <v>0</v>
      </c>
      <c r="D304" s="86">
        <f>D305</f>
        <v>0</v>
      </c>
      <c r="E304" s="86">
        <f t="shared" si="100"/>
        <v>0</v>
      </c>
      <c r="F304" s="86">
        <f t="shared" si="101"/>
        <v>0</v>
      </c>
      <c r="G304" s="86">
        <f t="shared" si="102"/>
        <v>0</v>
      </c>
      <c r="H304" s="86">
        <f t="shared" si="103"/>
        <v>0</v>
      </c>
      <c r="I304" s="86">
        <f t="shared" si="104"/>
        <v>0</v>
      </c>
      <c r="J304" s="86">
        <f t="shared" si="105"/>
        <v>0</v>
      </c>
      <c r="K304" s="86">
        <f t="shared" si="106"/>
        <v>0</v>
      </c>
      <c r="L304" s="86">
        <f t="shared" si="107"/>
        <v>0</v>
      </c>
      <c r="M304" s="87"/>
      <c r="N304" s="87"/>
    </row>
    <row r="305" spans="1:14" ht="15" hidden="1" x14ac:dyDescent="0.2">
      <c r="A305" s="29">
        <v>4221</v>
      </c>
      <c r="B305" s="31" t="s">
        <v>80</v>
      </c>
      <c r="C305" s="53">
        <f t="shared" si="91"/>
        <v>0</v>
      </c>
      <c r="D305" s="42"/>
      <c r="E305" s="110"/>
      <c r="F305" s="42"/>
      <c r="G305" s="42"/>
      <c r="H305" s="42"/>
      <c r="I305" s="42"/>
      <c r="J305" s="42"/>
      <c r="K305" s="42"/>
      <c r="L305" s="114">
        <v>0</v>
      </c>
      <c r="M305" s="50"/>
      <c r="N305" s="50"/>
    </row>
    <row r="306" spans="1:14" ht="15" hidden="1" x14ac:dyDescent="0.2">
      <c r="A306" s="124"/>
      <c r="B306" s="125" t="s">
        <v>112</v>
      </c>
      <c r="C306" s="53">
        <f t="shared" si="91"/>
        <v>0</v>
      </c>
      <c r="D306" s="126">
        <f>SUM(D268+D299)</f>
        <v>0</v>
      </c>
      <c r="E306" s="126">
        <f t="shared" ref="E306:K306" si="108">SUM(E268+E299+E303)</f>
        <v>0</v>
      </c>
      <c r="F306" s="126">
        <f t="shared" si="108"/>
        <v>0</v>
      </c>
      <c r="G306" s="126">
        <f t="shared" si="108"/>
        <v>0</v>
      </c>
      <c r="H306" s="126">
        <f t="shared" si="108"/>
        <v>0</v>
      </c>
      <c r="I306" s="126">
        <f t="shared" si="108"/>
        <v>0</v>
      </c>
      <c r="J306" s="126">
        <f t="shared" si="108"/>
        <v>0</v>
      </c>
      <c r="K306" s="126">
        <f t="shared" si="108"/>
        <v>0</v>
      </c>
      <c r="L306" s="126">
        <f>SUM(L268+L299+L303)</f>
        <v>0</v>
      </c>
      <c r="M306" s="126">
        <f>SUM(M268+M299+M303)</f>
        <v>0</v>
      </c>
      <c r="N306" s="126">
        <f>SUM(N268+N299+N303)</f>
        <v>0</v>
      </c>
    </row>
    <row r="307" spans="1:14" ht="15" hidden="1" customHeight="1" x14ac:dyDescent="0.2">
      <c r="A307" s="128"/>
      <c r="B307" s="129"/>
      <c r="C307" s="130"/>
      <c r="D307" s="131"/>
      <c r="E307" s="131"/>
      <c r="F307" s="131"/>
      <c r="G307" s="131"/>
      <c r="H307" s="131"/>
      <c r="I307" s="131"/>
      <c r="J307" s="131"/>
      <c r="K307" s="131"/>
      <c r="L307" s="131"/>
      <c r="M307" s="130"/>
      <c r="N307" s="130"/>
    </row>
    <row r="308" spans="1:14" hidden="1" x14ac:dyDescent="0.2">
      <c r="A308" s="128"/>
      <c r="B308" s="129"/>
      <c r="C308" s="130"/>
      <c r="D308" s="131"/>
      <c r="E308" s="131"/>
      <c r="F308" s="131"/>
      <c r="G308" s="131"/>
      <c r="H308" s="131"/>
      <c r="I308" s="131"/>
      <c r="J308" s="131"/>
      <c r="K308" s="131"/>
      <c r="L308" s="131"/>
      <c r="M308" s="130"/>
      <c r="N308" s="130"/>
    </row>
    <row r="309" spans="1:14" hidden="1" x14ac:dyDescent="0.2"/>
    <row r="310" spans="1:14" ht="17.25" customHeight="1" x14ac:dyDescent="0.25">
      <c r="A310" s="342" t="s">
        <v>111</v>
      </c>
      <c r="B310" s="342"/>
      <c r="C310" s="342"/>
      <c r="D310" s="342"/>
      <c r="E310" s="342"/>
      <c r="F310" s="342"/>
      <c r="G310" s="342"/>
      <c r="H310" s="342"/>
      <c r="I310" s="342"/>
      <c r="J310" s="342"/>
      <c r="K310" s="342"/>
      <c r="L310" s="342"/>
      <c r="M310" s="342"/>
      <c r="N310" s="342"/>
    </row>
    <row r="311" spans="1:14" ht="21" customHeight="1" thickBot="1" x14ac:dyDescent="0.3">
      <c r="A311" s="343" t="s">
        <v>183</v>
      </c>
      <c r="B311" s="343"/>
      <c r="C311" s="343"/>
      <c r="D311" s="343"/>
      <c r="E311" s="343"/>
      <c r="F311" s="343"/>
      <c r="G311" s="343"/>
      <c r="H311" s="343"/>
      <c r="I311" s="343"/>
      <c r="J311" s="343"/>
      <c r="K311" s="343"/>
      <c r="L311" s="343"/>
      <c r="M311" s="343"/>
      <c r="N311" s="344"/>
    </row>
    <row r="312" spans="1:14" ht="77.25" thickBot="1" x14ac:dyDescent="0.25">
      <c r="A312" s="55" t="s">
        <v>23</v>
      </c>
      <c r="B312" s="55" t="s">
        <v>10</v>
      </c>
      <c r="C312" s="54" t="s">
        <v>219</v>
      </c>
      <c r="D312" s="52" t="s">
        <v>25</v>
      </c>
      <c r="E312" s="109" t="s">
        <v>4</v>
      </c>
      <c r="F312" s="52" t="s">
        <v>5</v>
      </c>
      <c r="G312" s="52" t="s">
        <v>206</v>
      </c>
      <c r="H312" s="52" t="s">
        <v>207</v>
      </c>
      <c r="I312" s="52" t="s">
        <v>208</v>
      </c>
      <c r="J312" s="56" t="s">
        <v>24</v>
      </c>
      <c r="K312" s="52" t="s">
        <v>17</v>
      </c>
      <c r="L312" s="251" t="s">
        <v>209</v>
      </c>
      <c r="M312" s="54" t="s">
        <v>195</v>
      </c>
      <c r="N312" s="54" t="s">
        <v>220</v>
      </c>
    </row>
    <row r="313" spans="1:14" ht="17.25" customHeight="1" x14ac:dyDescent="0.2">
      <c r="A313" s="39">
        <v>31</v>
      </c>
      <c r="B313" s="39" t="s">
        <v>26</v>
      </c>
      <c r="C313" s="53">
        <f t="shared" ref="C313:C362" si="109">SUM(D313:L313)</f>
        <v>4500</v>
      </c>
      <c r="D313" s="45">
        <f t="shared" ref="D313:G313" si="110">SUM(D314+D317+D319)</f>
        <v>0</v>
      </c>
      <c r="E313" s="45">
        <f t="shared" si="110"/>
        <v>0</v>
      </c>
      <c r="F313" s="45">
        <f t="shared" si="110"/>
        <v>0</v>
      </c>
      <c r="G313" s="45">
        <f t="shared" si="110"/>
        <v>0</v>
      </c>
      <c r="H313" s="45">
        <f>SUM(H314+H317+H319)</f>
        <v>4500</v>
      </c>
      <c r="I313" s="45">
        <f t="shared" ref="I313:L313" si="111">SUM(I314+I317+I319)</f>
        <v>0</v>
      </c>
      <c r="J313" s="45">
        <f t="shared" si="111"/>
        <v>0</v>
      </c>
      <c r="K313" s="45">
        <f t="shared" si="111"/>
        <v>0</v>
      </c>
      <c r="L313" s="45">
        <f t="shared" si="111"/>
        <v>0</v>
      </c>
      <c r="M313" s="45">
        <f>SUM(M314+M317+M319)</f>
        <v>4500</v>
      </c>
      <c r="N313" s="45">
        <f>SUM(N314+N317+N319)</f>
        <v>4500</v>
      </c>
    </row>
    <row r="314" spans="1:14" ht="16.5" customHeight="1" x14ac:dyDescent="0.2">
      <c r="A314" s="84">
        <v>311</v>
      </c>
      <c r="B314" s="85" t="s">
        <v>27</v>
      </c>
      <c r="C314" s="53">
        <f t="shared" si="109"/>
        <v>0</v>
      </c>
      <c r="D314" s="86">
        <f>SUM(D315+D316)</f>
        <v>0</v>
      </c>
      <c r="E314" s="86">
        <f>SUM(E315+E316)</f>
        <v>0</v>
      </c>
      <c r="F314" s="86">
        <f t="shared" ref="F314:L314" si="112">SUM(F315+F316)</f>
        <v>0</v>
      </c>
      <c r="G314" s="86">
        <f t="shared" si="112"/>
        <v>0</v>
      </c>
      <c r="H314" s="86">
        <f t="shared" si="112"/>
        <v>0</v>
      </c>
      <c r="I314" s="86">
        <f t="shared" si="112"/>
        <v>0</v>
      </c>
      <c r="J314" s="86">
        <f t="shared" si="112"/>
        <v>0</v>
      </c>
      <c r="K314" s="86">
        <f t="shared" si="112"/>
        <v>0</v>
      </c>
      <c r="L314" s="86">
        <f t="shared" si="112"/>
        <v>0</v>
      </c>
      <c r="M314" s="87">
        <v>0</v>
      </c>
      <c r="N314" s="87">
        <v>0</v>
      </c>
    </row>
    <row r="315" spans="1:14" ht="12.75" hidden="1" customHeight="1" x14ac:dyDescent="0.2">
      <c r="A315" s="29">
        <v>3111</v>
      </c>
      <c r="B315" s="30" t="s">
        <v>48</v>
      </c>
      <c r="C315" s="53">
        <f t="shared" si="109"/>
        <v>0</v>
      </c>
      <c r="D315" s="42"/>
      <c r="E315" s="110"/>
      <c r="F315" s="42"/>
      <c r="G315" s="42"/>
      <c r="H315" s="42">
        <v>0</v>
      </c>
      <c r="I315" s="42"/>
      <c r="J315" s="42"/>
      <c r="K315" s="42"/>
      <c r="L315" s="42"/>
      <c r="M315" s="50"/>
      <c r="N315" s="50"/>
    </row>
    <row r="316" spans="1:14" ht="15" hidden="1" customHeight="1" x14ac:dyDescent="0.2">
      <c r="A316" s="29">
        <v>3114</v>
      </c>
      <c r="B316" s="30" t="s">
        <v>87</v>
      </c>
      <c r="C316" s="53">
        <f t="shared" si="109"/>
        <v>0</v>
      </c>
      <c r="D316" s="42"/>
      <c r="E316" s="110"/>
      <c r="F316" s="42"/>
      <c r="G316" s="42"/>
      <c r="H316" s="42"/>
      <c r="I316" s="42"/>
      <c r="J316" s="42"/>
      <c r="K316" s="42"/>
      <c r="L316" s="42"/>
      <c r="M316" s="50"/>
      <c r="N316" s="50"/>
    </row>
    <row r="317" spans="1:14" ht="15.75" customHeight="1" x14ac:dyDescent="0.2">
      <c r="A317" s="84">
        <v>312</v>
      </c>
      <c r="B317" s="85" t="s">
        <v>28</v>
      </c>
      <c r="C317" s="53">
        <f t="shared" si="109"/>
        <v>4500</v>
      </c>
      <c r="D317" s="86">
        <f>D318</f>
        <v>0</v>
      </c>
      <c r="E317" s="86">
        <f t="shared" ref="E317:L317" si="113">E318</f>
        <v>0</v>
      </c>
      <c r="F317" s="86">
        <f t="shared" si="113"/>
        <v>0</v>
      </c>
      <c r="G317" s="86">
        <f t="shared" si="113"/>
        <v>0</v>
      </c>
      <c r="H317" s="86">
        <f t="shared" si="113"/>
        <v>4500</v>
      </c>
      <c r="I317" s="86">
        <f t="shared" si="113"/>
        <v>0</v>
      </c>
      <c r="J317" s="86">
        <f t="shared" si="113"/>
        <v>0</v>
      </c>
      <c r="K317" s="86">
        <f t="shared" si="113"/>
        <v>0</v>
      </c>
      <c r="L317" s="86">
        <f t="shared" si="113"/>
        <v>0</v>
      </c>
      <c r="M317" s="87">
        <v>4500</v>
      </c>
      <c r="N317" s="87">
        <v>4500</v>
      </c>
    </row>
    <row r="318" spans="1:14" ht="17.25" hidden="1" customHeight="1" x14ac:dyDescent="0.2">
      <c r="A318" s="29">
        <v>3121</v>
      </c>
      <c r="B318" s="30" t="s">
        <v>175</v>
      </c>
      <c r="C318" s="53">
        <f t="shared" si="109"/>
        <v>4500</v>
      </c>
      <c r="D318" s="42"/>
      <c r="E318" s="110"/>
      <c r="F318" s="42"/>
      <c r="G318" s="42"/>
      <c r="H318" s="42">
        <v>4500</v>
      </c>
      <c r="I318" s="42"/>
      <c r="J318" s="42"/>
      <c r="K318" s="42"/>
      <c r="L318" s="42">
        <v>0</v>
      </c>
      <c r="M318" s="50"/>
      <c r="N318" s="50"/>
    </row>
    <row r="319" spans="1:14" ht="18.75" customHeight="1" x14ac:dyDescent="0.2">
      <c r="A319" s="84">
        <v>313</v>
      </c>
      <c r="B319" s="88" t="s">
        <v>29</v>
      </c>
      <c r="C319" s="53">
        <f t="shared" si="109"/>
        <v>0</v>
      </c>
      <c r="D319" s="86">
        <f>SUM(D320+D321)</f>
        <v>0</v>
      </c>
      <c r="E319" s="86">
        <f t="shared" ref="E319:L319" si="114">SUM(E320+E321)</f>
        <v>0</v>
      </c>
      <c r="F319" s="86">
        <f t="shared" si="114"/>
        <v>0</v>
      </c>
      <c r="G319" s="86">
        <f t="shared" si="114"/>
        <v>0</v>
      </c>
      <c r="H319" s="86">
        <f t="shared" si="114"/>
        <v>0</v>
      </c>
      <c r="I319" s="86">
        <f t="shared" si="114"/>
        <v>0</v>
      </c>
      <c r="J319" s="86">
        <f t="shared" si="114"/>
        <v>0</v>
      </c>
      <c r="K319" s="86">
        <f t="shared" si="114"/>
        <v>0</v>
      </c>
      <c r="L319" s="86">
        <f t="shared" si="114"/>
        <v>0</v>
      </c>
      <c r="M319" s="87">
        <v>0</v>
      </c>
      <c r="N319" s="87">
        <v>0</v>
      </c>
    </row>
    <row r="320" spans="1:14" ht="15" hidden="1" customHeight="1" x14ac:dyDescent="0.2">
      <c r="A320" s="29">
        <v>3132</v>
      </c>
      <c r="B320" s="31" t="s">
        <v>29</v>
      </c>
      <c r="C320" s="53">
        <f t="shared" si="109"/>
        <v>0</v>
      </c>
      <c r="D320" s="42"/>
      <c r="E320" s="110"/>
      <c r="F320" s="42"/>
      <c r="G320" s="42"/>
      <c r="H320" s="42">
        <v>0</v>
      </c>
      <c r="I320" s="42"/>
      <c r="J320" s="42"/>
      <c r="K320" s="42"/>
      <c r="L320" s="42"/>
      <c r="M320" s="50"/>
      <c r="N320" s="50"/>
    </row>
    <row r="321" spans="1:14" ht="15" hidden="1" x14ac:dyDescent="0.2">
      <c r="A321" s="29">
        <v>3133</v>
      </c>
      <c r="B321" s="31" t="s">
        <v>29</v>
      </c>
      <c r="C321" s="53">
        <f t="shared" si="109"/>
        <v>0</v>
      </c>
      <c r="D321" s="42"/>
      <c r="E321" s="110"/>
      <c r="F321" s="42"/>
      <c r="G321" s="42"/>
      <c r="H321" s="42">
        <v>0</v>
      </c>
      <c r="I321" s="42"/>
      <c r="J321" s="42"/>
      <c r="K321" s="42"/>
      <c r="L321" s="42"/>
      <c r="M321" s="50"/>
      <c r="N321" s="50"/>
    </row>
    <row r="322" spans="1:14" ht="12.75" customHeight="1" x14ac:dyDescent="0.2">
      <c r="A322" s="40">
        <v>32</v>
      </c>
      <c r="B322" s="48" t="s">
        <v>30</v>
      </c>
      <c r="C322" s="53">
        <f t="shared" si="109"/>
        <v>1078641</v>
      </c>
      <c r="D322" s="46">
        <f>SUM(D323+D328+D335+D345+D347)</f>
        <v>0</v>
      </c>
      <c r="E322" s="46">
        <f t="shared" ref="E322:L322" si="115">SUM(E323+E328+E335+E345+E347)</f>
        <v>0</v>
      </c>
      <c r="F322" s="46">
        <f t="shared" si="115"/>
        <v>0</v>
      </c>
      <c r="G322" s="46">
        <f t="shared" si="115"/>
        <v>640000</v>
      </c>
      <c r="H322" s="46">
        <f t="shared" si="115"/>
        <v>154800</v>
      </c>
      <c r="I322" s="46">
        <f t="shared" si="115"/>
        <v>2000</v>
      </c>
      <c r="J322" s="46">
        <f t="shared" si="115"/>
        <v>0</v>
      </c>
      <c r="K322" s="46">
        <f t="shared" si="115"/>
        <v>0</v>
      </c>
      <c r="L322" s="46">
        <f t="shared" si="115"/>
        <v>281841</v>
      </c>
      <c r="M322" s="46">
        <f>SUM(M323+M328+M335+M345+M347)</f>
        <v>203800</v>
      </c>
      <c r="N322" s="46">
        <f>SUM(N323+N328+N335+N345+N347)</f>
        <v>203800</v>
      </c>
    </row>
    <row r="323" spans="1:14" ht="12" customHeight="1" x14ac:dyDescent="0.2">
      <c r="A323" s="84">
        <v>321</v>
      </c>
      <c r="B323" s="85" t="s">
        <v>31</v>
      </c>
      <c r="C323" s="53">
        <f t="shared" si="109"/>
        <v>30249</v>
      </c>
      <c r="D323" s="86">
        <f>SUM(D324:D327)</f>
        <v>0</v>
      </c>
      <c r="E323" s="86">
        <f t="shared" ref="E323:L323" si="116">SUM(E324:E327)</f>
        <v>0</v>
      </c>
      <c r="F323" s="86">
        <f t="shared" si="116"/>
        <v>0</v>
      </c>
      <c r="G323" s="86">
        <f t="shared" si="116"/>
        <v>0</v>
      </c>
      <c r="H323" s="86">
        <f t="shared" si="116"/>
        <v>3800</v>
      </c>
      <c r="I323" s="86">
        <f t="shared" si="116"/>
        <v>0</v>
      </c>
      <c r="J323" s="86">
        <f t="shared" si="116"/>
        <v>0</v>
      </c>
      <c r="K323" s="86">
        <f t="shared" si="116"/>
        <v>0</v>
      </c>
      <c r="L323" s="86">
        <f t="shared" si="116"/>
        <v>26449</v>
      </c>
      <c r="M323" s="87">
        <v>3800</v>
      </c>
      <c r="N323" s="87">
        <v>3800</v>
      </c>
    </row>
    <row r="324" spans="1:14" ht="19.5" hidden="1" customHeight="1" x14ac:dyDescent="0.2">
      <c r="A324" s="29">
        <v>3211</v>
      </c>
      <c r="B324" s="30" t="s">
        <v>53</v>
      </c>
      <c r="C324" s="53">
        <f t="shared" si="109"/>
        <v>1800</v>
      </c>
      <c r="D324" s="42"/>
      <c r="E324" s="110"/>
      <c r="F324" s="42"/>
      <c r="G324" s="42"/>
      <c r="H324" s="42">
        <v>1800</v>
      </c>
      <c r="I324" s="42"/>
      <c r="J324" s="42"/>
      <c r="K324" s="42"/>
      <c r="L324" s="42"/>
      <c r="M324" s="50"/>
      <c r="N324" s="50"/>
    </row>
    <row r="325" spans="1:14" ht="15" hidden="1" customHeight="1" x14ac:dyDescent="0.2">
      <c r="A325" s="29">
        <v>3212</v>
      </c>
      <c r="B325" s="30" t="s">
        <v>54</v>
      </c>
      <c r="C325" s="53">
        <f t="shared" si="109"/>
        <v>0</v>
      </c>
      <c r="D325" s="42"/>
      <c r="E325" s="110"/>
      <c r="F325" s="42"/>
      <c r="G325" s="42"/>
      <c r="H325" s="42"/>
      <c r="I325" s="42"/>
      <c r="J325" s="42"/>
      <c r="K325" s="42"/>
      <c r="L325" s="42"/>
      <c r="M325" s="50"/>
      <c r="N325" s="50"/>
    </row>
    <row r="326" spans="1:14" ht="22.5" hidden="1" customHeight="1" x14ac:dyDescent="0.2">
      <c r="A326" s="29">
        <v>3213</v>
      </c>
      <c r="B326" s="30" t="s">
        <v>55</v>
      </c>
      <c r="C326" s="53">
        <f t="shared" si="109"/>
        <v>28449</v>
      </c>
      <c r="D326" s="42"/>
      <c r="E326" s="110"/>
      <c r="F326" s="42"/>
      <c r="G326" s="42"/>
      <c r="H326" s="42">
        <v>2000</v>
      </c>
      <c r="I326" s="42"/>
      <c r="J326" s="42"/>
      <c r="K326" s="42"/>
      <c r="L326" s="42">
        <v>26449</v>
      </c>
      <c r="M326" s="50"/>
      <c r="N326" s="50"/>
    </row>
    <row r="327" spans="1:14" ht="18" hidden="1" customHeight="1" x14ac:dyDescent="0.2">
      <c r="A327" s="29">
        <v>3214</v>
      </c>
      <c r="B327" s="30" t="s">
        <v>56</v>
      </c>
      <c r="C327" s="53">
        <f t="shared" si="109"/>
        <v>0</v>
      </c>
      <c r="D327" s="42"/>
      <c r="E327" s="110"/>
      <c r="F327" s="42"/>
      <c r="G327" s="42"/>
      <c r="H327" s="42">
        <v>0</v>
      </c>
      <c r="I327" s="42"/>
      <c r="J327" s="42"/>
      <c r="K327" s="42"/>
      <c r="L327" s="42"/>
      <c r="M327" s="50"/>
      <c r="N327" s="50"/>
    </row>
    <row r="328" spans="1:14" ht="15" customHeight="1" x14ac:dyDescent="0.2">
      <c r="A328" s="84">
        <v>322</v>
      </c>
      <c r="B328" s="85" t="s">
        <v>32</v>
      </c>
      <c r="C328" s="53">
        <f t="shared" si="109"/>
        <v>200423</v>
      </c>
      <c r="D328" s="86">
        <f>SUM(D329:D334)</f>
        <v>0</v>
      </c>
      <c r="E328" s="86">
        <f t="shared" ref="E328:L328" si="117">SUM(E329:E334)</f>
        <v>0</v>
      </c>
      <c r="F328" s="86">
        <f t="shared" si="117"/>
        <v>0</v>
      </c>
      <c r="G328" s="86">
        <f t="shared" si="117"/>
        <v>31500</v>
      </c>
      <c r="H328" s="86">
        <f t="shared" si="117"/>
        <v>139000</v>
      </c>
      <c r="I328" s="86">
        <f t="shared" si="117"/>
        <v>2000</v>
      </c>
      <c r="J328" s="86">
        <f t="shared" si="117"/>
        <v>0</v>
      </c>
      <c r="K328" s="86">
        <f t="shared" si="117"/>
        <v>0</v>
      </c>
      <c r="L328" s="86">
        <f t="shared" si="117"/>
        <v>27923</v>
      </c>
      <c r="M328" s="87">
        <v>172500</v>
      </c>
      <c r="N328" s="87">
        <v>172500</v>
      </c>
    </row>
    <row r="329" spans="1:14" ht="15" hidden="1" customHeight="1" x14ac:dyDescent="0.2">
      <c r="A329" s="29">
        <v>3221</v>
      </c>
      <c r="B329" s="30" t="s">
        <v>57</v>
      </c>
      <c r="C329" s="53">
        <f t="shared" si="109"/>
        <v>32500</v>
      </c>
      <c r="D329" s="42"/>
      <c r="E329" s="110"/>
      <c r="F329" s="42"/>
      <c r="G329" s="42">
        <v>2500</v>
      </c>
      <c r="H329" s="42">
        <v>29000</v>
      </c>
      <c r="I329" s="42">
        <v>1000</v>
      </c>
      <c r="J329" s="42"/>
      <c r="K329" s="42"/>
      <c r="L329" s="42"/>
      <c r="M329" s="50"/>
      <c r="N329" s="50"/>
    </row>
    <row r="330" spans="1:14" ht="22.5" hidden="1" customHeight="1" x14ac:dyDescent="0.2">
      <c r="A330" s="29">
        <v>3222</v>
      </c>
      <c r="B330" s="30" t="s">
        <v>58</v>
      </c>
      <c r="C330" s="53">
        <f t="shared" si="109"/>
        <v>128923</v>
      </c>
      <c r="D330" s="42"/>
      <c r="E330" s="110"/>
      <c r="F330" s="42"/>
      <c r="G330" s="42">
        <v>25000</v>
      </c>
      <c r="H330" s="42">
        <v>76000</v>
      </c>
      <c r="I330" s="42"/>
      <c r="J330" s="42"/>
      <c r="K330" s="42"/>
      <c r="L330" s="42">
        <v>27923</v>
      </c>
      <c r="M330" s="50"/>
      <c r="N330" s="50"/>
    </row>
    <row r="331" spans="1:14" ht="17.25" hidden="1" customHeight="1" x14ac:dyDescent="0.2">
      <c r="A331" s="29">
        <v>3223</v>
      </c>
      <c r="B331" s="30" t="s">
        <v>59</v>
      </c>
      <c r="C331" s="53">
        <f t="shared" si="109"/>
        <v>25000</v>
      </c>
      <c r="D331" s="42"/>
      <c r="E331" s="110"/>
      <c r="F331" s="42"/>
      <c r="G331" s="42">
        <v>0</v>
      </c>
      <c r="H331" s="42">
        <v>25000</v>
      </c>
      <c r="I331" s="42"/>
      <c r="J331" s="42"/>
      <c r="K331" s="42"/>
      <c r="L331" s="42"/>
      <c r="M331" s="50"/>
      <c r="N331" s="50"/>
    </row>
    <row r="332" spans="1:14" ht="15" hidden="1" customHeight="1" x14ac:dyDescent="0.2">
      <c r="A332" s="29">
        <v>3224</v>
      </c>
      <c r="B332" s="30" t="s">
        <v>60</v>
      </c>
      <c r="C332" s="53">
        <f t="shared" si="109"/>
        <v>0</v>
      </c>
      <c r="D332" s="42"/>
      <c r="E332" s="110"/>
      <c r="F332" s="42"/>
      <c r="G332" s="42"/>
      <c r="H332" s="42">
        <v>0</v>
      </c>
      <c r="I332" s="42"/>
      <c r="J332" s="42"/>
      <c r="K332" s="42"/>
      <c r="L332" s="42"/>
      <c r="M332" s="50"/>
      <c r="N332" s="50"/>
    </row>
    <row r="333" spans="1:14" ht="15" hidden="1" customHeight="1" x14ac:dyDescent="0.2">
      <c r="A333" s="29">
        <v>3225</v>
      </c>
      <c r="B333" s="30" t="s">
        <v>61</v>
      </c>
      <c r="C333" s="53">
        <f t="shared" si="109"/>
        <v>14000</v>
      </c>
      <c r="D333" s="42"/>
      <c r="E333" s="110"/>
      <c r="F333" s="42"/>
      <c r="G333" s="42">
        <v>4000</v>
      </c>
      <c r="H333" s="42">
        <v>9000</v>
      </c>
      <c r="I333" s="42">
        <v>1000</v>
      </c>
      <c r="J333" s="42"/>
      <c r="K333" s="42"/>
      <c r="L333" s="42"/>
      <c r="M333" s="50"/>
      <c r="N333" s="50"/>
    </row>
    <row r="334" spans="1:14" ht="26.25" hidden="1" customHeight="1" x14ac:dyDescent="0.2">
      <c r="A334" s="29">
        <v>3227</v>
      </c>
      <c r="B334" s="30" t="s">
        <v>62</v>
      </c>
      <c r="C334" s="53">
        <f t="shared" si="109"/>
        <v>0</v>
      </c>
      <c r="D334" s="42"/>
      <c r="E334" s="110"/>
      <c r="F334" s="42"/>
      <c r="G334" s="42">
        <v>0</v>
      </c>
      <c r="H334" s="42">
        <v>0</v>
      </c>
      <c r="I334" s="42"/>
      <c r="J334" s="42"/>
      <c r="K334" s="42"/>
      <c r="L334" s="42">
        <v>0</v>
      </c>
      <c r="M334" s="50"/>
      <c r="N334" s="50"/>
    </row>
    <row r="335" spans="1:14" ht="18.75" customHeight="1" x14ac:dyDescent="0.2">
      <c r="A335" s="84">
        <v>323</v>
      </c>
      <c r="B335" s="85" t="s">
        <v>33</v>
      </c>
      <c r="C335" s="53">
        <f t="shared" si="109"/>
        <v>845469</v>
      </c>
      <c r="D335" s="86">
        <f>SUM(D336:D344)</f>
        <v>0</v>
      </c>
      <c r="E335" s="86">
        <f t="shared" ref="E335:L335" si="118">SUM(E336:E344)</f>
        <v>0</v>
      </c>
      <c r="F335" s="86">
        <f t="shared" si="118"/>
        <v>0</v>
      </c>
      <c r="G335" s="86">
        <f t="shared" si="118"/>
        <v>608000</v>
      </c>
      <c r="H335" s="86">
        <f t="shared" si="118"/>
        <v>10000</v>
      </c>
      <c r="I335" s="86">
        <f t="shared" si="118"/>
        <v>0</v>
      </c>
      <c r="J335" s="86">
        <f t="shared" si="118"/>
        <v>0</v>
      </c>
      <c r="K335" s="86">
        <f t="shared" si="118"/>
        <v>0</v>
      </c>
      <c r="L335" s="86">
        <f t="shared" si="118"/>
        <v>227469</v>
      </c>
      <c r="M335" s="87">
        <v>25000</v>
      </c>
      <c r="N335" s="87">
        <v>25000</v>
      </c>
    </row>
    <row r="336" spans="1:14" ht="15" hidden="1" customHeight="1" x14ac:dyDescent="0.2">
      <c r="A336" s="29">
        <v>3231</v>
      </c>
      <c r="B336" s="30" t="s">
        <v>63</v>
      </c>
      <c r="C336" s="53">
        <f t="shared" si="109"/>
        <v>13000</v>
      </c>
      <c r="D336" s="42"/>
      <c r="E336" s="110"/>
      <c r="F336" s="42"/>
      <c r="G336" s="42">
        <v>13000</v>
      </c>
      <c r="H336" s="42">
        <v>0</v>
      </c>
      <c r="I336" s="42"/>
      <c r="J336" s="42"/>
      <c r="K336" s="42"/>
      <c r="L336" s="42"/>
      <c r="M336" s="50">
        <v>13000</v>
      </c>
      <c r="N336" s="50"/>
    </row>
    <row r="337" spans="1:14" ht="15" hidden="1" customHeight="1" x14ac:dyDescent="0.2">
      <c r="A337" s="29">
        <v>3232</v>
      </c>
      <c r="B337" s="30" t="s">
        <v>64</v>
      </c>
      <c r="C337" s="53">
        <f t="shared" si="109"/>
        <v>820469</v>
      </c>
      <c r="D337" s="42"/>
      <c r="E337" s="110"/>
      <c r="F337" s="42"/>
      <c r="G337" s="311">
        <v>593000</v>
      </c>
      <c r="H337" s="42">
        <v>0</v>
      </c>
      <c r="I337" s="42"/>
      <c r="J337" s="42"/>
      <c r="K337" s="42"/>
      <c r="L337" s="42">
        <v>227469</v>
      </c>
      <c r="M337" s="50"/>
      <c r="N337" s="50"/>
    </row>
    <row r="338" spans="1:14" ht="15" hidden="1" customHeight="1" x14ac:dyDescent="0.2">
      <c r="A338" s="29">
        <v>3233</v>
      </c>
      <c r="B338" s="30" t="s">
        <v>65</v>
      </c>
      <c r="C338" s="53">
        <f t="shared" si="109"/>
        <v>0</v>
      </c>
      <c r="D338" s="42"/>
      <c r="E338" s="110"/>
      <c r="F338" s="42"/>
      <c r="G338" s="42"/>
      <c r="H338" s="42">
        <v>0</v>
      </c>
      <c r="I338" s="42"/>
      <c r="J338" s="42"/>
      <c r="K338" s="42"/>
      <c r="L338" s="42"/>
      <c r="M338" s="50"/>
      <c r="N338" s="50"/>
    </row>
    <row r="339" spans="1:14" ht="14.25" hidden="1" customHeight="1" x14ac:dyDescent="0.2">
      <c r="A339" s="29">
        <v>3234</v>
      </c>
      <c r="B339" s="30" t="s">
        <v>66</v>
      </c>
      <c r="C339" s="53">
        <f t="shared" si="109"/>
        <v>0</v>
      </c>
      <c r="D339" s="42"/>
      <c r="E339" s="110"/>
      <c r="F339" s="42"/>
      <c r="G339" s="42"/>
      <c r="H339" s="42"/>
      <c r="I339" s="42"/>
      <c r="J339" s="42"/>
      <c r="K339" s="42"/>
      <c r="L339" s="42"/>
      <c r="M339" s="50"/>
      <c r="N339" s="50"/>
    </row>
    <row r="340" spans="1:14" ht="18.75" hidden="1" customHeight="1" x14ac:dyDescent="0.2">
      <c r="A340" s="29">
        <v>3235</v>
      </c>
      <c r="B340" s="30" t="s">
        <v>67</v>
      </c>
      <c r="C340" s="53">
        <f t="shared" si="109"/>
        <v>3000</v>
      </c>
      <c r="D340" s="42"/>
      <c r="E340" s="110"/>
      <c r="F340" s="42"/>
      <c r="G340" s="42"/>
      <c r="H340" s="42">
        <v>3000</v>
      </c>
      <c r="I340" s="42"/>
      <c r="J340" s="42"/>
      <c r="K340" s="42"/>
      <c r="L340" s="42"/>
      <c r="M340" s="50">
        <v>3000</v>
      </c>
      <c r="N340" s="50"/>
    </row>
    <row r="341" spans="1:14" ht="15.75" hidden="1" customHeight="1" x14ac:dyDescent="0.2">
      <c r="A341" s="29">
        <v>3236</v>
      </c>
      <c r="B341" s="30" t="s">
        <v>68</v>
      </c>
      <c r="C341" s="53">
        <f t="shared" si="109"/>
        <v>5000</v>
      </c>
      <c r="D341" s="42"/>
      <c r="E341" s="110"/>
      <c r="F341" s="42"/>
      <c r="G341" s="42">
        <v>2000</v>
      </c>
      <c r="H341" s="42">
        <v>3000</v>
      </c>
      <c r="I341" s="42"/>
      <c r="J341" s="42"/>
      <c r="K341" s="42"/>
      <c r="L341" s="42">
        <v>0</v>
      </c>
      <c r="M341" s="50">
        <v>5000</v>
      </c>
      <c r="N341" s="50"/>
    </row>
    <row r="342" spans="1:14" ht="15" hidden="1" customHeight="1" x14ac:dyDescent="0.2">
      <c r="A342" s="29">
        <v>3237</v>
      </c>
      <c r="B342" s="30" t="s">
        <v>69</v>
      </c>
      <c r="C342" s="53">
        <f t="shared" si="109"/>
        <v>3000</v>
      </c>
      <c r="D342" s="42"/>
      <c r="E342" s="110"/>
      <c r="F342" s="42"/>
      <c r="G342" s="42"/>
      <c r="H342" s="42">
        <v>3000</v>
      </c>
      <c r="I342" s="42"/>
      <c r="J342" s="42"/>
      <c r="K342" s="42"/>
      <c r="L342" s="42"/>
      <c r="M342" s="50">
        <v>3000</v>
      </c>
      <c r="N342" s="50"/>
    </row>
    <row r="343" spans="1:14" ht="15" hidden="1" customHeight="1" x14ac:dyDescent="0.2">
      <c r="A343" s="29">
        <v>3238</v>
      </c>
      <c r="B343" s="30" t="s">
        <v>70</v>
      </c>
      <c r="C343" s="53">
        <f t="shared" si="109"/>
        <v>0</v>
      </c>
      <c r="D343" s="42"/>
      <c r="E343" s="110"/>
      <c r="F343" s="42"/>
      <c r="G343" s="42"/>
      <c r="H343" s="42">
        <v>0</v>
      </c>
      <c r="I343" s="42"/>
      <c r="J343" s="42"/>
      <c r="K343" s="42"/>
      <c r="L343" s="42"/>
      <c r="M343" s="50"/>
      <c r="N343" s="50"/>
    </row>
    <row r="344" spans="1:14" ht="15" hidden="1" customHeight="1" x14ac:dyDescent="0.2">
      <c r="A344" s="29">
        <v>3239</v>
      </c>
      <c r="B344" s="30" t="s">
        <v>71</v>
      </c>
      <c r="C344" s="53">
        <f t="shared" si="109"/>
        <v>1000</v>
      </c>
      <c r="D344" s="42"/>
      <c r="E344" s="110"/>
      <c r="F344" s="42"/>
      <c r="G344" s="42"/>
      <c r="H344" s="42">
        <v>1000</v>
      </c>
      <c r="I344" s="42"/>
      <c r="J344" s="42"/>
      <c r="K344" s="42"/>
      <c r="L344" s="42"/>
      <c r="M344" s="50">
        <v>1000</v>
      </c>
      <c r="N344" s="50"/>
    </row>
    <row r="345" spans="1:14" ht="15" customHeight="1" x14ac:dyDescent="0.2">
      <c r="A345" s="84">
        <v>324</v>
      </c>
      <c r="B345" s="85" t="s">
        <v>34</v>
      </c>
      <c r="C345" s="53">
        <f t="shared" si="109"/>
        <v>0</v>
      </c>
      <c r="D345" s="86">
        <f>D346</f>
        <v>0</v>
      </c>
      <c r="E345" s="86">
        <f t="shared" ref="E345:L345" si="119">E346</f>
        <v>0</v>
      </c>
      <c r="F345" s="86">
        <f t="shared" si="119"/>
        <v>0</v>
      </c>
      <c r="G345" s="86">
        <f t="shared" si="119"/>
        <v>0</v>
      </c>
      <c r="H345" s="86">
        <f t="shared" si="119"/>
        <v>0</v>
      </c>
      <c r="I345" s="86">
        <f t="shared" si="119"/>
        <v>0</v>
      </c>
      <c r="J345" s="86">
        <f t="shared" si="119"/>
        <v>0</v>
      </c>
      <c r="K345" s="86">
        <f t="shared" si="119"/>
        <v>0</v>
      </c>
      <c r="L345" s="86">
        <f t="shared" si="119"/>
        <v>0</v>
      </c>
      <c r="M345" s="87">
        <v>0</v>
      </c>
      <c r="N345" s="87">
        <v>0</v>
      </c>
    </row>
    <row r="346" spans="1:14" ht="14.25" hidden="1" customHeight="1" x14ac:dyDescent="0.2">
      <c r="A346" s="29">
        <v>3241</v>
      </c>
      <c r="B346" s="30" t="s">
        <v>72</v>
      </c>
      <c r="C346" s="53">
        <f t="shared" si="109"/>
        <v>0</v>
      </c>
      <c r="D346" s="86"/>
      <c r="E346" s="90"/>
      <c r="F346" s="86"/>
      <c r="G346" s="86"/>
      <c r="H346" s="86"/>
      <c r="I346" s="86"/>
      <c r="J346" s="86"/>
      <c r="K346" s="86"/>
      <c r="L346" s="86"/>
      <c r="M346" s="87"/>
      <c r="N346" s="87"/>
    </row>
    <row r="347" spans="1:14" ht="10.5" customHeight="1" x14ac:dyDescent="0.2">
      <c r="A347" s="84">
        <v>329</v>
      </c>
      <c r="B347" s="85" t="s">
        <v>35</v>
      </c>
      <c r="C347" s="53">
        <f t="shared" si="109"/>
        <v>2500</v>
      </c>
      <c r="D347" s="86">
        <f>SUM(D348:D352)</f>
        <v>0</v>
      </c>
      <c r="E347" s="86">
        <f t="shared" ref="E347:L347" si="120">SUM(E348:E352)</f>
        <v>0</v>
      </c>
      <c r="F347" s="86">
        <f t="shared" si="120"/>
        <v>0</v>
      </c>
      <c r="G347" s="86">
        <f t="shared" si="120"/>
        <v>500</v>
      </c>
      <c r="H347" s="86">
        <f t="shared" si="120"/>
        <v>2000</v>
      </c>
      <c r="I347" s="86">
        <f t="shared" si="120"/>
        <v>0</v>
      </c>
      <c r="J347" s="86">
        <f t="shared" si="120"/>
        <v>0</v>
      </c>
      <c r="K347" s="86">
        <f t="shared" si="120"/>
        <v>0</v>
      </c>
      <c r="L347" s="86">
        <f t="shared" si="120"/>
        <v>0</v>
      </c>
      <c r="M347" s="87">
        <v>2500</v>
      </c>
      <c r="N347" s="87">
        <v>2500</v>
      </c>
    </row>
    <row r="348" spans="1:14" ht="15.95" hidden="1" customHeight="1" x14ac:dyDescent="0.2">
      <c r="A348" s="29">
        <v>3292</v>
      </c>
      <c r="B348" s="30" t="s">
        <v>73</v>
      </c>
      <c r="C348" s="53">
        <f t="shared" si="109"/>
        <v>0</v>
      </c>
      <c r="D348" s="42"/>
      <c r="E348" s="110"/>
      <c r="F348" s="42"/>
      <c r="G348" s="42"/>
      <c r="H348" s="42"/>
      <c r="I348" s="42"/>
      <c r="J348" s="42"/>
      <c r="K348" s="42"/>
      <c r="L348" s="42"/>
      <c r="M348" s="50"/>
      <c r="N348" s="50"/>
    </row>
    <row r="349" spans="1:14" ht="15.95" hidden="1" customHeight="1" x14ac:dyDescent="0.2">
      <c r="A349" s="29">
        <v>3293</v>
      </c>
      <c r="B349" s="30" t="s">
        <v>74</v>
      </c>
      <c r="C349" s="53">
        <f t="shared" si="109"/>
        <v>1000</v>
      </c>
      <c r="D349" s="42"/>
      <c r="E349" s="110"/>
      <c r="F349" s="42"/>
      <c r="G349" s="42"/>
      <c r="H349" s="42">
        <v>1000</v>
      </c>
      <c r="I349" s="42"/>
      <c r="J349" s="42"/>
      <c r="K349" s="42"/>
      <c r="L349" s="42">
        <v>0</v>
      </c>
      <c r="M349" s="50"/>
      <c r="N349" s="50"/>
    </row>
    <row r="350" spans="1:14" ht="15.95" hidden="1" customHeight="1" x14ac:dyDescent="0.2">
      <c r="A350" s="29">
        <v>3294</v>
      </c>
      <c r="B350" s="30" t="s">
        <v>75</v>
      </c>
      <c r="C350" s="53">
        <f t="shared" si="109"/>
        <v>0</v>
      </c>
      <c r="D350" s="42"/>
      <c r="E350" s="110"/>
      <c r="F350" s="42"/>
      <c r="G350" s="42"/>
      <c r="H350" s="42"/>
      <c r="I350" s="42"/>
      <c r="J350" s="42"/>
      <c r="K350" s="42"/>
      <c r="L350" s="42"/>
      <c r="M350" s="50"/>
      <c r="N350" s="50"/>
    </row>
    <row r="351" spans="1:14" ht="15" hidden="1" customHeight="1" x14ac:dyDescent="0.2">
      <c r="A351" s="29">
        <v>3295</v>
      </c>
      <c r="B351" s="30" t="s">
        <v>76</v>
      </c>
      <c r="C351" s="53">
        <f t="shared" si="109"/>
        <v>0</v>
      </c>
      <c r="D351" s="42"/>
      <c r="E351" s="110"/>
      <c r="F351" s="42"/>
      <c r="G351" s="42"/>
      <c r="H351" s="42"/>
      <c r="I351" s="42"/>
      <c r="J351" s="42"/>
      <c r="K351" s="42"/>
      <c r="L351" s="42"/>
      <c r="M351" s="50"/>
      <c r="N351" s="50"/>
    </row>
    <row r="352" spans="1:14" ht="15.95" hidden="1" customHeight="1" x14ac:dyDescent="0.2">
      <c r="A352" s="119">
        <v>3299</v>
      </c>
      <c r="B352" s="120" t="s">
        <v>77</v>
      </c>
      <c r="C352" s="53">
        <f t="shared" si="109"/>
        <v>1500</v>
      </c>
      <c r="D352" s="121"/>
      <c r="E352" s="122"/>
      <c r="F352" s="121"/>
      <c r="G352" s="121">
        <v>500</v>
      </c>
      <c r="H352" s="121">
        <v>1000</v>
      </c>
      <c r="I352" s="121"/>
      <c r="J352" s="121"/>
      <c r="K352" s="121"/>
      <c r="L352" s="121"/>
      <c r="M352" s="123"/>
      <c r="N352" s="123"/>
    </row>
    <row r="353" spans="1:14" ht="15.95" customHeight="1" x14ac:dyDescent="0.2">
      <c r="A353" s="40">
        <v>37</v>
      </c>
      <c r="B353" s="89" t="s">
        <v>39</v>
      </c>
      <c r="C353" s="53">
        <f t="shared" si="109"/>
        <v>651000</v>
      </c>
      <c r="D353" s="46">
        <f>D354</f>
        <v>0</v>
      </c>
      <c r="E353" s="46">
        <f t="shared" ref="E353:L353" si="121">E354</f>
        <v>0</v>
      </c>
      <c r="F353" s="46">
        <f t="shared" si="121"/>
        <v>0</v>
      </c>
      <c r="G353" s="46">
        <f t="shared" si="121"/>
        <v>1000</v>
      </c>
      <c r="H353" s="46">
        <f t="shared" si="121"/>
        <v>650000</v>
      </c>
      <c r="I353" s="46">
        <f t="shared" si="121"/>
        <v>0</v>
      </c>
      <c r="J353" s="46">
        <f t="shared" si="121"/>
        <v>0</v>
      </c>
      <c r="K353" s="46">
        <f t="shared" si="121"/>
        <v>0</v>
      </c>
      <c r="L353" s="46">
        <f t="shared" si="121"/>
        <v>0</v>
      </c>
      <c r="M353" s="46">
        <v>651000</v>
      </c>
      <c r="N353" s="46">
        <v>651000</v>
      </c>
    </row>
    <row r="354" spans="1:14" ht="15.95" customHeight="1" x14ac:dyDescent="0.2">
      <c r="A354" s="84">
        <v>372</v>
      </c>
      <c r="B354" s="85" t="s">
        <v>40</v>
      </c>
      <c r="C354" s="53">
        <f t="shared" si="109"/>
        <v>651000</v>
      </c>
      <c r="D354" s="86">
        <f>SUM(D355+D356)</f>
        <v>0</v>
      </c>
      <c r="E354" s="86">
        <f t="shared" ref="E354:L354" si="122">SUM(E355+E356)</f>
        <v>0</v>
      </c>
      <c r="F354" s="86">
        <f t="shared" si="122"/>
        <v>0</v>
      </c>
      <c r="G354" s="86">
        <f t="shared" si="122"/>
        <v>1000</v>
      </c>
      <c r="H354" s="86">
        <f t="shared" si="122"/>
        <v>650000</v>
      </c>
      <c r="I354" s="86">
        <f t="shared" si="122"/>
        <v>0</v>
      </c>
      <c r="J354" s="86">
        <f t="shared" si="122"/>
        <v>0</v>
      </c>
      <c r="K354" s="86">
        <f t="shared" si="122"/>
        <v>0</v>
      </c>
      <c r="L354" s="86">
        <f t="shared" si="122"/>
        <v>0</v>
      </c>
      <c r="M354" s="87">
        <v>651000</v>
      </c>
      <c r="N354" s="87">
        <v>651000</v>
      </c>
    </row>
    <row r="355" spans="1:14" ht="15.95" hidden="1" customHeight="1" x14ac:dyDescent="0.2">
      <c r="A355" s="29">
        <v>3721</v>
      </c>
      <c r="B355" s="30" t="s">
        <v>79</v>
      </c>
      <c r="C355" s="53">
        <f t="shared" si="109"/>
        <v>631000</v>
      </c>
      <c r="D355" s="42"/>
      <c r="E355" s="110"/>
      <c r="F355" s="42"/>
      <c r="G355" s="42">
        <v>1000</v>
      </c>
      <c r="H355" s="42">
        <v>630000</v>
      </c>
      <c r="I355" s="42"/>
      <c r="J355" s="42"/>
      <c r="K355" s="42"/>
      <c r="L355" s="42"/>
      <c r="M355" s="50"/>
      <c r="N355" s="50"/>
    </row>
    <row r="356" spans="1:14" ht="15.95" hidden="1" customHeight="1" x14ac:dyDescent="0.2">
      <c r="A356" s="29">
        <v>3722</v>
      </c>
      <c r="B356" s="30" t="s">
        <v>113</v>
      </c>
      <c r="C356" s="53">
        <f t="shared" si="109"/>
        <v>20000</v>
      </c>
      <c r="D356" s="42"/>
      <c r="E356" s="110"/>
      <c r="F356" s="42"/>
      <c r="G356" s="42"/>
      <c r="H356" s="42">
        <v>20000</v>
      </c>
      <c r="I356" s="42"/>
      <c r="J356" s="42"/>
      <c r="K356" s="42"/>
      <c r="L356" s="42"/>
      <c r="M356" s="50"/>
      <c r="N356" s="50"/>
    </row>
    <row r="357" spans="1:14" ht="15.95" customHeight="1" x14ac:dyDescent="0.2">
      <c r="A357" s="40">
        <v>42</v>
      </c>
      <c r="B357" s="49" t="s">
        <v>41</v>
      </c>
      <c r="C357" s="53">
        <f t="shared" ref="C357:C361" si="123">SUM(D357:L357)</f>
        <v>5000</v>
      </c>
      <c r="D357" s="46">
        <f>SUM(D358+D359)</f>
        <v>0</v>
      </c>
      <c r="E357" s="46">
        <f t="shared" ref="E357:L357" si="124">SUM(E358+E359)</f>
        <v>0</v>
      </c>
      <c r="F357" s="46">
        <f t="shared" si="124"/>
        <v>0</v>
      </c>
      <c r="G357" s="46">
        <f t="shared" si="124"/>
        <v>0</v>
      </c>
      <c r="H357" s="46">
        <f t="shared" si="124"/>
        <v>5000</v>
      </c>
      <c r="I357" s="46">
        <f t="shared" si="124"/>
        <v>0</v>
      </c>
      <c r="J357" s="46">
        <f t="shared" si="124"/>
        <v>0</v>
      </c>
      <c r="K357" s="46">
        <f t="shared" si="124"/>
        <v>0</v>
      </c>
      <c r="L357" s="46">
        <f t="shared" si="124"/>
        <v>0</v>
      </c>
      <c r="M357" s="46">
        <v>5000</v>
      </c>
      <c r="N357" s="46">
        <v>5000</v>
      </c>
    </row>
    <row r="358" spans="1:14" ht="15.95" customHeight="1" x14ac:dyDescent="0.2">
      <c r="A358" s="84">
        <v>424</v>
      </c>
      <c r="B358" s="88" t="s">
        <v>167</v>
      </c>
      <c r="C358" s="53">
        <f t="shared" si="123"/>
        <v>0</v>
      </c>
      <c r="D358" s="86"/>
      <c r="E358" s="90"/>
      <c r="F358" s="86"/>
      <c r="G358" s="86"/>
      <c r="H358" s="86">
        <v>0</v>
      </c>
      <c r="I358" s="86"/>
      <c r="J358" s="86"/>
      <c r="K358" s="86"/>
      <c r="L358" s="86"/>
      <c r="M358" s="87"/>
      <c r="N358" s="87"/>
    </row>
    <row r="359" spans="1:14" ht="15.95" customHeight="1" x14ac:dyDescent="0.2">
      <c r="A359" s="84">
        <v>422</v>
      </c>
      <c r="B359" s="88" t="s">
        <v>43</v>
      </c>
      <c r="C359" s="53">
        <f t="shared" si="123"/>
        <v>5000</v>
      </c>
      <c r="D359" s="86">
        <f>SUM(D360:D361)</f>
        <v>0</v>
      </c>
      <c r="E359" s="86">
        <f t="shared" ref="E359:L359" si="125">SUM(E360:E361)</f>
        <v>0</v>
      </c>
      <c r="F359" s="86">
        <f t="shared" si="125"/>
        <v>0</v>
      </c>
      <c r="G359" s="86">
        <f t="shared" si="125"/>
        <v>0</v>
      </c>
      <c r="H359" s="86">
        <f t="shared" si="125"/>
        <v>5000</v>
      </c>
      <c r="I359" s="86">
        <f t="shared" si="125"/>
        <v>0</v>
      </c>
      <c r="J359" s="86">
        <f t="shared" si="125"/>
        <v>0</v>
      </c>
      <c r="K359" s="86">
        <f t="shared" si="125"/>
        <v>0</v>
      </c>
      <c r="L359" s="86">
        <f t="shared" si="125"/>
        <v>0</v>
      </c>
      <c r="M359" s="87">
        <v>5000</v>
      </c>
      <c r="N359" s="87">
        <v>5000</v>
      </c>
    </row>
    <row r="360" spans="1:14" ht="15.95" hidden="1" customHeight="1" x14ac:dyDescent="0.2">
      <c r="A360" s="29">
        <v>4221</v>
      </c>
      <c r="B360" s="31" t="s">
        <v>176</v>
      </c>
      <c r="C360" s="53">
        <f t="shared" si="123"/>
        <v>5000</v>
      </c>
      <c r="D360" s="86"/>
      <c r="E360" s="278"/>
      <c r="F360" s="86"/>
      <c r="G360" s="86"/>
      <c r="H360" s="42">
        <v>5000</v>
      </c>
      <c r="I360" s="86"/>
      <c r="J360" s="86"/>
      <c r="K360" s="86"/>
      <c r="L360" s="86"/>
      <c r="M360" s="87"/>
      <c r="N360" s="87">
        <v>0</v>
      </c>
    </row>
    <row r="361" spans="1:14" ht="15.95" hidden="1" customHeight="1" x14ac:dyDescent="0.2">
      <c r="A361" s="29">
        <v>4227</v>
      </c>
      <c r="B361" s="31" t="s">
        <v>172</v>
      </c>
      <c r="C361" s="53">
        <f t="shared" si="123"/>
        <v>0</v>
      </c>
      <c r="D361" s="42"/>
      <c r="E361" s="110"/>
      <c r="F361" s="42"/>
      <c r="G361" s="42"/>
      <c r="H361" s="42">
        <v>0</v>
      </c>
      <c r="I361" s="42"/>
      <c r="J361" s="42"/>
      <c r="K361" s="42"/>
      <c r="L361" s="114"/>
      <c r="M361" s="50"/>
      <c r="N361" s="50"/>
    </row>
    <row r="362" spans="1:14" ht="24.75" customHeight="1" x14ac:dyDescent="0.25">
      <c r="A362" s="124"/>
      <c r="B362" s="125" t="s">
        <v>112</v>
      </c>
      <c r="C362" s="53">
        <f t="shared" si="109"/>
        <v>1739141</v>
      </c>
      <c r="D362" s="282">
        <f t="shared" ref="D362:G362" si="126">SUM(D313+D322+D353+D357)</f>
        <v>0</v>
      </c>
      <c r="E362" s="282">
        <f t="shared" si="126"/>
        <v>0</v>
      </c>
      <c r="F362" s="282">
        <f t="shared" si="126"/>
        <v>0</v>
      </c>
      <c r="G362" s="282">
        <f t="shared" si="126"/>
        <v>641000</v>
      </c>
      <c r="H362" s="282">
        <f>SUM(H313+H322+H353+H357)</f>
        <v>814300</v>
      </c>
      <c r="I362" s="282">
        <f t="shared" ref="I362:N362" si="127">SUM(I313+I322+I353+I357)</f>
        <v>2000</v>
      </c>
      <c r="J362" s="282">
        <f t="shared" si="127"/>
        <v>0</v>
      </c>
      <c r="K362" s="282">
        <f t="shared" si="127"/>
        <v>0</v>
      </c>
      <c r="L362" s="282">
        <f t="shared" si="127"/>
        <v>281841</v>
      </c>
      <c r="M362" s="282">
        <f t="shared" si="127"/>
        <v>864300</v>
      </c>
      <c r="N362" s="282">
        <f t="shared" si="127"/>
        <v>864300</v>
      </c>
    </row>
    <row r="363" spans="1:14" ht="24.75" customHeight="1" x14ac:dyDescent="0.2"/>
    <row r="364" spans="1:14" ht="15.95" hidden="1" customHeight="1" x14ac:dyDescent="0.2">
      <c r="A364" s="128"/>
      <c r="B364" s="129"/>
      <c r="C364" s="108"/>
      <c r="D364" s="131"/>
      <c r="E364" s="131"/>
      <c r="F364" s="131"/>
      <c r="G364" s="131"/>
      <c r="H364" s="131"/>
      <c r="I364" s="131"/>
      <c r="J364" s="131"/>
      <c r="K364" s="131"/>
      <c r="L364" s="131"/>
      <c r="M364" s="130"/>
      <c r="N364" s="130"/>
    </row>
    <row r="365" spans="1:14" ht="15.95" hidden="1" customHeight="1" x14ac:dyDescent="0.2">
      <c r="A365" s="128"/>
      <c r="B365" s="129"/>
      <c r="C365" s="108"/>
      <c r="D365" s="131"/>
      <c r="E365" s="131"/>
      <c r="F365" s="131"/>
      <c r="G365" s="131"/>
      <c r="H365" s="131"/>
      <c r="I365" s="131"/>
      <c r="J365" s="131"/>
      <c r="K365" s="131"/>
      <c r="L365" s="131"/>
      <c r="M365" s="130"/>
      <c r="N365" s="130"/>
    </row>
    <row r="366" spans="1:14" ht="15.95" hidden="1" customHeight="1" x14ac:dyDescent="0.2"/>
    <row r="367" spans="1:14" ht="15.95" customHeight="1" x14ac:dyDescent="0.25">
      <c r="A367" s="342" t="s">
        <v>111</v>
      </c>
      <c r="B367" s="342"/>
      <c r="C367" s="342"/>
      <c r="D367" s="342"/>
      <c r="E367" s="342"/>
      <c r="F367" s="342"/>
      <c r="G367" s="342"/>
      <c r="H367" s="342"/>
      <c r="I367" s="342"/>
      <c r="J367" s="342"/>
      <c r="K367" s="342"/>
      <c r="L367" s="342"/>
      <c r="M367" s="342"/>
      <c r="N367" s="342"/>
    </row>
    <row r="368" spans="1:14" ht="15.75" customHeight="1" thickBot="1" x14ac:dyDescent="0.3">
      <c r="A368" s="343" t="s">
        <v>177</v>
      </c>
      <c r="B368" s="343"/>
      <c r="C368" s="343"/>
      <c r="D368" s="343"/>
      <c r="E368" s="343"/>
      <c r="F368" s="343"/>
      <c r="G368" s="343"/>
      <c r="H368" s="343"/>
      <c r="I368" s="343"/>
      <c r="J368" s="343"/>
      <c r="K368" s="343"/>
      <c r="L368" s="343"/>
      <c r="M368" s="343"/>
      <c r="N368" s="343"/>
    </row>
    <row r="369" spans="1:14" ht="83.25" customHeight="1" thickBot="1" x14ac:dyDescent="0.25">
      <c r="A369" s="55" t="s">
        <v>23</v>
      </c>
      <c r="B369" s="55" t="s">
        <v>10</v>
      </c>
      <c r="C369" s="54" t="s">
        <v>219</v>
      </c>
      <c r="D369" s="52" t="s">
        <v>25</v>
      </c>
      <c r="E369" s="109" t="s">
        <v>4</v>
      </c>
      <c r="F369" s="52" t="s">
        <v>5</v>
      </c>
      <c r="G369" s="52" t="s">
        <v>6</v>
      </c>
      <c r="H369" s="52" t="s">
        <v>211</v>
      </c>
      <c r="I369" s="52" t="s">
        <v>9</v>
      </c>
      <c r="J369" s="56" t="s">
        <v>210</v>
      </c>
      <c r="K369" s="52" t="s">
        <v>17</v>
      </c>
      <c r="L369" s="192" t="s">
        <v>84</v>
      </c>
      <c r="M369" s="54" t="s">
        <v>195</v>
      </c>
      <c r="N369" s="54" t="s">
        <v>220</v>
      </c>
    </row>
    <row r="370" spans="1:14" ht="15.95" customHeight="1" x14ac:dyDescent="0.2">
      <c r="A370" s="40">
        <v>32</v>
      </c>
      <c r="B370" s="48" t="s">
        <v>30</v>
      </c>
      <c r="C370" s="53">
        <f t="shared" ref="C370:C386" si="128">SUM(D370:L370)</f>
        <v>1000</v>
      </c>
      <c r="D370" s="46">
        <f>SUM(D371+D378)</f>
        <v>0</v>
      </c>
      <c r="E370" s="46">
        <f t="shared" ref="E370:N370" si="129">SUM(E371+E378)</f>
        <v>0</v>
      </c>
      <c r="F370" s="46">
        <f t="shared" si="129"/>
        <v>0</v>
      </c>
      <c r="G370" s="46">
        <f t="shared" si="129"/>
        <v>0</v>
      </c>
      <c r="H370" s="46">
        <f t="shared" si="129"/>
        <v>0</v>
      </c>
      <c r="I370" s="46">
        <f t="shared" si="129"/>
        <v>0</v>
      </c>
      <c r="J370" s="46">
        <f t="shared" si="129"/>
        <v>1000</v>
      </c>
      <c r="K370" s="46">
        <f t="shared" si="129"/>
        <v>0</v>
      </c>
      <c r="L370" s="46">
        <f t="shared" si="129"/>
        <v>0</v>
      </c>
      <c r="M370" s="46">
        <f t="shared" si="129"/>
        <v>1000</v>
      </c>
      <c r="N370" s="46">
        <f t="shared" si="129"/>
        <v>1000</v>
      </c>
    </row>
    <row r="371" spans="1:14" ht="21" customHeight="1" x14ac:dyDescent="0.2">
      <c r="A371" s="84">
        <v>322</v>
      </c>
      <c r="B371" s="85" t="s">
        <v>32</v>
      </c>
      <c r="C371" s="53">
        <f t="shared" si="128"/>
        <v>0</v>
      </c>
      <c r="D371" s="86">
        <f>SUM(D372:D377)</f>
        <v>0</v>
      </c>
      <c r="E371" s="86">
        <f t="shared" ref="E371:L371" si="130">SUM(E372:E377)</f>
        <v>0</v>
      </c>
      <c r="F371" s="86">
        <f t="shared" si="130"/>
        <v>0</v>
      </c>
      <c r="G371" s="86">
        <f t="shared" si="130"/>
        <v>0</v>
      </c>
      <c r="H371" s="86">
        <f t="shared" si="130"/>
        <v>0</v>
      </c>
      <c r="I371" s="86">
        <f t="shared" si="130"/>
        <v>0</v>
      </c>
      <c r="J371" s="86">
        <f t="shared" si="130"/>
        <v>0</v>
      </c>
      <c r="K371" s="86">
        <f t="shared" si="130"/>
        <v>0</v>
      </c>
      <c r="L371" s="86">
        <f t="shared" si="130"/>
        <v>0</v>
      </c>
      <c r="M371" s="87">
        <v>0</v>
      </c>
      <c r="N371" s="87">
        <v>0</v>
      </c>
    </row>
    <row r="372" spans="1:14" ht="15" hidden="1" customHeight="1" x14ac:dyDescent="0.2">
      <c r="A372" s="29">
        <v>3221</v>
      </c>
      <c r="B372" s="30" t="s">
        <v>57</v>
      </c>
      <c r="C372" s="53">
        <f t="shared" si="128"/>
        <v>0</v>
      </c>
      <c r="D372" s="42"/>
      <c r="E372" s="110"/>
      <c r="F372" s="42"/>
      <c r="G372" s="42"/>
      <c r="H372" s="42">
        <v>0</v>
      </c>
      <c r="I372" s="42"/>
      <c r="J372" s="42"/>
      <c r="K372" s="42"/>
      <c r="L372" s="42"/>
      <c r="M372" s="50"/>
      <c r="N372" s="50"/>
    </row>
    <row r="373" spans="1:14" ht="16.5" hidden="1" customHeight="1" x14ac:dyDescent="0.2">
      <c r="A373" s="29">
        <v>3222</v>
      </c>
      <c r="B373" s="30" t="s">
        <v>58</v>
      </c>
      <c r="C373" s="53">
        <f t="shared" si="128"/>
        <v>0</v>
      </c>
      <c r="D373" s="42"/>
      <c r="E373" s="110"/>
      <c r="F373" s="42"/>
      <c r="G373" s="42"/>
      <c r="H373" s="42"/>
      <c r="I373" s="42"/>
      <c r="J373" s="42"/>
      <c r="K373" s="42"/>
      <c r="L373" s="42"/>
      <c r="M373" s="50"/>
      <c r="N373" s="50"/>
    </row>
    <row r="374" spans="1:14" ht="20.25" hidden="1" customHeight="1" x14ac:dyDescent="0.2">
      <c r="A374" s="29">
        <v>3223</v>
      </c>
      <c r="B374" s="30" t="s">
        <v>59</v>
      </c>
      <c r="C374" s="53">
        <f t="shared" si="128"/>
        <v>0</v>
      </c>
      <c r="D374" s="42"/>
      <c r="E374" s="110"/>
      <c r="F374" s="42"/>
      <c r="G374" s="42"/>
      <c r="H374" s="42"/>
      <c r="I374" s="42"/>
      <c r="J374" s="42"/>
      <c r="K374" s="42"/>
      <c r="L374" s="42"/>
      <c r="M374" s="50"/>
      <c r="N374" s="50"/>
    </row>
    <row r="375" spans="1:14" ht="15.95" hidden="1" customHeight="1" x14ac:dyDescent="0.2">
      <c r="A375" s="29">
        <v>3224</v>
      </c>
      <c r="B375" s="30" t="s">
        <v>60</v>
      </c>
      <c r="C375" s="53">
        <f t="shared" si="128"/>
        <v>0</v>
      </c>
      <c r="D375" s="42"/>
      <c r="E375" s="110"/>
      <c r="F375" s="42"/>
      <c r="G375" s="42"/>
      <c r="H375" s="42"/>
      <c r="I375" s="42"/>
      <c r="J375" s="42"/>
      <c r="K375" s="42"/>
      <c r="L375" s="42"/>
      <c r="M375" s="50"/>
      <c r="N375" s="50"/>
    </row>
    <row r="376" spans="1:14" ht="15.95" hidden="1" customHeight="1" x14ac:dyDescent="0.2">
      <c r="A376" s="29">
        <v>3225</v>
      </c>
      <c r="B376" s="30" t="s">
        <v>61</v>
      </c>
      <c r="C376" s="53">
        <f t="shared" si="128"/>
        <v>0</v>
      </c>
      <c r="D376" s="42"/>
      <c r="E376" s="110"/>
      <c r="F376" s="42"/>
      <c r="G376" s="42"/>
      <c r="H376" s="42"/>
      <c r="I376" s="42"/>
      <c r="J376" s="42"/>
      <c r="K376" s="42"/>
      <c r="L376" s="42"/>
      <c r="M376" s="50"/>
      <c r="N376" s="50"/>
    </row>
    <row r="377" spans="1:14" ht="15.95" hidden="1" customHeight="1" x14ac:dyDescent="0.2">
      <c r="A377" s="119">
        <v>3227</v>
      </c>
      <c r="B377" s="120" t="s">
        <v>62</v>
      </c>
      <c r="C377" s="53">
        <f t="shared" si="128"/>
        <v>0</v>
      </c>
      <c r="D377" s="121"/>
      <c r="E377" s="122"/>
      <c r="F377" s="121"/>
      <c r="G377" s="121"/>
      <c r="H377" s="121"/>
      <c r="I377" s="121"/>
      <c r="J377" s="121"/>
      <c r="K377" s="121"/>
      <c r="L377" s="121"/>
      <c r="M377" s="123"/>
      <c r="N377" s="123"/>
    </row>
    <row r="378" spans="1:14" ht="15.95" customHeight="1" x14ac:dyDescent="0.2">
      <c r="A378" s="84">
        <v>329</v>
      </c>
      <c r="B378" s="85" t="s">
        <v>151</v>
      </c>
      <c r="C378" s="53">
        <f t="shared" si="128"/>
        <v>1000</v>
      </c>
      <c r="D378" s="86">
        <f t="shared" ref="D378:L378" si="131">SUM(D379:D379)</f>
        <v>0</v>
      </c>
      <c r="E378" s="86">
        <f t="shared" si="131"/>
        <v>0</v>
      </c>
      <c r="F378" s="86">
        <f t="shared" si="131"/>
        <v>0</v>
      </c>
      <c r="G378" s="86">
        <f t="shared" si="131"/>
        <v>0</v>
      </c>
      <c r="H378" s="86">
        <f t="shared" si="131"/>
        <v>0</v>
      </c>
      <c r="I378" s="86">
        <f t="shared" si="131"/>
        <v>0</v>
      </c>
      <c r="J378" s="86">
        <f t="shared" si="131"/>
        <v>1000</v>
      </c>
      <c r="K378" s="86">
        <f t="shared" si="131"/>
        <v>0</v>
      </c>
      <c r="L378" s="86">
        <f t="shared" si="131"/>
        <v>0</v>
      </c>
      <c r="M378" s="87">
        <v>1000</v>
      </c>
      <c r="N378" s="87">
        <v>1000</v>
      </c>
    </row>
    <row r="379" spans="1:14" ht="15.95" hidden="1" customHeight="1" x14ac:dyDescent="0.2">
      <c r="A379" s="29">
        <v>3299</v>
      </c>
      <c r="B379" s="30" t="s">
        <v>151</v>
      </c>
      <c r="C379" s="53">
        <f t="shared" si="128"/>
        <v>1000</v>
      </c>
      <c r="D379" s="42"/>
      <c r="E379" s="110"/>
      <c r="F379" s="42"/>
      <c r="G379" s="42"/>
      <c r="H379" s="42"/>
      <c r="I379" s="42"/>
      <c r="J379" s="42">
        <v>1000</v>
      </c>
      <c r="K379" s="42"/>
      <c r="L379" s="42">
        <v>0</v>
      </c>
      <c r="M379" s="50"/>
      <c r="N379" s="50"/>
    </row>
    <row r="380" spans="1:14" ht="15.75" customHeight="1" x14ac:dyDescent="0.2">
      <c r="A380" s="40">
        <v>42</v>
      </c>
      <c r="B380" s="49" t="s">
        <v>41</v>
      </c>
      <c r="C380" s="53">
        <f t="shared" si="128"/>
        <v>7000</v>
      </c>
      <c r="D380" s="46">
        <f>SUM(D381+D382)</f>
        <v>0</v>
      </c>
      <c r="E380" s="46">
        <f t="shared" ref="E380:L380" si="132">SUM(E381+E382)</f>
        <v>0</v>
      </c>
      <c r="F380" s="46">
        <f t="shared" si="132"/>
        <v>0</v>
      </c>
      <c r="G380" s="46">
        <f t="shared" si="132"/>
        <v>0</v>
      </c>
      <c r="H380" s="46">
        <f t="shared" si="132"/>
        <v>4000</v>
      </c>
      <c r="I380" s="46">
        <f t="shared" si="132"/>
        <v>0</v>
      </c>
      <c r="J380" s="46">
        <f t="shared" si="132"/>
        <v>3000</v>
      </c>
      <c r="K380" s="46">
        <f t="shared" si="132"/>
        <v>0</v>
      </c>
      <c r="L380" s="46">
        <f t="shared" si="132"/>
        <v>0</v>
      </c>
      <c r="M380" s="46">
        <v>7000</v>
      </c>
      <c r="N380" s="46">
        <v>7000</v>
      </c>
    </row>
    <row r="381" spans="1:14" ht="15.95" customHeight="1" x14ac:dyDescent="0.2">
      <c r="A381" s="84">
        <v>424</v>
      </c>
      <c r="B381" s="88" t="s">
        <v>167</v>
      </c>
      <c r="C381" s="53">
        <f t="shared" si="128"/>
        <v>4000</v>
      </c>
      <c r="D381" s="86"/>
      <c r="E381" s="90"/>
      <c r="F381" s="86"/>
      <c r="G381" s="86"/>
      <c r="H381" s="86">
        <v>4000</v>
      </c>
      <c r="I381" s="86"/>
      <c r="J381" s="86"/>
      <c r="K381" s="86"/>
      <c r="L381" s="86"/>
      <c r="M381" s="87">
        <v>4000</v>
      </c>
      <c r="N381" s="87">
        <v>4000</v>
      </c>
    </row>
    <row r="382" spans="1:14" ht="15.95" customHeight="1" x14ac:dyDescent="0.2">
      <c r="A382" s="84">
        <v>422</v>
      </c>
      <c r="B382" s="88" t="s">
        <v>43</v>
      </c>
      <c r="C382" s="53">
        <f t="shared" si="128"/>
        <v>3000</v>
      </c>
      <c r="D382" s="86">
        <f t="shared" ref="D382:L382" si="133">SUM(D383:D385)</f>
        <v>0</v>
      </c>
      <c r="E382" s="86">
        <f t="shared" si="133"/>
        <v>0</v>
      </c>
      <c r="F382" s="86">
        <f t="shared" si="133"/>
        <v>0</v>
      </c>
      <c r="G382" s="86">
        <f t="shared" si="133"/>
        <v>0</v>
      </c>
      <c r="H382" s="86">
        <f t="shared" si="133"/>
        <v>0</v>
      </c>
      <c r="I382" s="86">
        <f t="shared" si="133"/>
        <v>0</v>
      </c>
      <c r="J382" s="86">
        <f t="shared" si="133"/>
        <v>3000</v>
      </c>
      <c r="K382" s="86">
        <f t="shared" si="133"/>
        <v>0</v>
      </c>
      <c r="L382" s="86">
        <f t="shared" si="133"/>
        <v>0</v>
      </c>
      <c r="M382" s="87">
        <v>3000</v>
      </c>
      <c r="N382" s="87">
        <v>3000</v>
      </c>
    </row>
    <row r="383" spans="1:14" ht="16.5" hidden="1" customHeight="1" x14ac:dyDescent="0.2">
      <c r="A383" s="29">
        <v>4221</v>
      </c>
      <c r="B383" s="31" t="s">
        <v>80</v>
      </c>
      <c r="C383" s="53">
        <f t="shared" si="128"/>
        <v>3000</v>
      </c>
      <c r="D383" s="42"/>
      <c r="E383" s="110"/>
      <c r="F383" s="42"/>
      <c r="G383" s="42"/>
      <c r="H383" s="42">
        <v>0</v>
      </c>
      <c r="I383" s="42"/>
      <c r="J383" s="42">
        <v>3000</v>
      </c>
      <c r="K383" s="42"/>
      <c r="L383" s="114"/>
      <c r="M383" s="50"/>
      <c r="N383" s="50"/>
    </row>
    <row r="384" spans="1:14" ht="15.95" hidden="1" customHeight="1" x14ac:dyDescent="0.2">
      <c r="A384" s="29">
        <v>4223</v>
      </c>
      <c r="B384" s="31" t="s">
        <v>108</v>
      </c>
      <c r="C384" s="53">
        <f t="shared" si="128"/>
        <v>0</v>
      </c>
      <c r="D384" s="42"/>
      <c r="E384" s="110"/>
      <c r="F384" s="42"/>
      <c r="G384" s="42"/>
      <c r="H384" s="42"/>
      <c r="I384" s="42"/>
      <c r="J384" s="42"/>
      <c r="K384" s="42"/>
      <c r="L384" s="114"/>
      <c r="M384" s="50"/>
      <c r="N384" s="50"/>
    </row>
    <row r="385" spans="1:14" ht="15.95" hidden="1" customHeight="1" x14ac:dyDescent="0.2">
      <c r="A385" s="119">
        <v>4227</v>
      </c>
      <c r="B385" s="139" t="s">
        <v>81</v>
      </c>
      <c r="C385" s="53">
        <f t="shared" si="128"/>
        <v>0</v>
      </c>
      <c r="D385" s="121"/>
      <c r="E385" s="122"/>
      <c r="F385" s="121"/>
      <c r="G385" s="121"/>
      <c r="H385" s="121"/>
      <c r="I385" s="121"/>
      <c r="J385" s="121">
        <v>0</v>
      </c>
      <c r="K385" s="121"/>
      <c r="L385" s="140">
        <v>0</v>
      </c>
      <c r="M385" s="123"/>
      <c r="N385" s="123"/>
    </row>
    <row r="386" spans="1:14" ht="26.25" customHeight="1" x14ac:dyDescent="0.2">
      <c r="A386" s="127"/>
      <c r="B386" s="141" t="s">
        <v>114</v>
      </c>
      <c r="C386" s="53">
        <f t="shared" si="128"/>
        <v>8000</v>
      </c>
      <c r="D386" s="91">
        <f t="shared" ref="D386:N386" si="134">SUM(D370+D380)</f>
        <v>0</v>
      </c>
      <c r="E386" s="91">
        <f t="shared" si="134"/>
        <v>0</v>
      </c>
      <c r="F386" s="91">
        <f t="shared" si="134"/>
        <v>0</v>
      </c>
      <c r="G386" s="91">
        <f t="shared" si="134"/>
        <v>0</v>
      </c>
      <c r="H386" s="91">
        <f t="shared" si="134"/>
        <v>4000</v>
      </c>
      <c r="I386" s="91">
        <f t="shared" si="134"/>
        <v>0</v>
      </c>
      <c r="J386" s="91">
        <f t="shared" si="134"/>
        <v>4000</v>
      </c>
      <c r="K386" s="91">
        <f t="shared" si="134"/>
        <v>0</v>
      </c>
      <c r="L386" s="91">
        <f t="shared" si="134"/>
        <v>0</v>
      </c>
      <c r="M386" s="91">
        <f t="shared" si="134"/>
        <v>8000</v>
      </c>
      <c r="N386" s="91">
        <f t="shared" si="134"/>
        <v>8000</v>
      </c>
    </row>
    <row r="387" spans="1:14" ht="28.5" customHeight="1" x14ac:dyDescent="0.2"/>
    <row r="388" spans="1:14" ht="18" customHeight="1" x14ac:dyDescent="0.25">
      <c r="A388" s="342" t="s">
        <v>111</v>
      </c>
      <c r="B388" s="342"/>
      <c r="C388" s="342"/>
      <c r="D388" s="342"/>
      <c r="E388" s="342"/>
      <c r="F388" s="342"/>
      <c r="G388" s="342"/>
      <c r="H388" s="342"/>
      <c r="I388" s="342"/>
      <c r="J388" s="342"/>
      <c r="K388" s="342"/>
      <c r="L388" s="342"/>
      <c r="M388" s="342"/>
      <c r="N388" s="342"/>
    </row>
    <row r="389" spans="1:14" ht="15.95" customHeight="1" thickBot="1" x14ac:dyDescent="0.3">
      <c r="A389" s="343" t="s">
        <v>199</v>
      </c>
      <c r="B389" s="343"/>
      <c r="C389" s="343"/>
      <c r="D389" s="343"/>
      <c r="E389" s="343"/>
      <c r="F389" s="343"/>
      <c r="G389" s="343"/>
      <c r="H389" s="343"/>
      <c r="I389" s="343"/>
      <c r="J389" s="343"/>
      <c r="K389" s="343"/>
      <c r="L389" s="343"/>
      <c r="M389" s="343"/>
      <c r="N389" s="343"/>
    </row>
    <row r="390" spans="1:14" ht="60" customHeight="1" thickBot="1" x14ac:dyDescent="0.25">
      <c r="A390" s="55" t="s">
        <v>23</v>
      </c>
      <c r="B390" s="55" t="s">
        <v>10</v>
      </c>
      <c r="C390" s="54" t="s">
        <v>219</v>
      </c>
      <c r="D390" s="52" t="s">
        <v>25</v>
      </c>
      <c r="E390" s="109" t="s">
        <v>4</v>
      </c>
      <c r="F390" s="52" t="s">
        <v>5</v>
      </c>
      <c r="G390" s="52" t="s">
        <v>6</v>
      </c>
      <c r="H390" s="52" t="s">
        <v>7</v>
      </c>
      <c r="I390" s="52" t="s">
        <v>9</v>
      </c>
      <c r="J390" s="56" t="s">
        <v>24</v>
      </c>
      <c r="K390" s="52" t="s">
        <v>17</v>
      </c>
      <c r="L390" s="192" t="s">
        <v>84</v>
      </c>
      <c r="M390" s="54" t="s">
        <v>195</v>
      </c>
      <c r="N390" s="54" t="s">
        <v>220</v>
      </c>
    </row>
    <row r="391" spans="1:14" ht="16.5" hidden="1" customHeight="1" x14ac:dyDescent="0.2">
      <c r="A391" s="40">
        <v>32</v>
      </c>
      <c r="B391" s="48" t="s">
        <v>30</v>
      </c>
      <c r="C391" s="53">
        <f t="shared" ref="C391:C407" si="135">SUM(D391:L391)</f>
        <v>0</v>
      </c>
      <c r="D391" s="46">
        <f>SUM(D392+D399)</f>
        <v>0</v>
      </c>
      <c r="E391" s="46">
        <f t="shared" ref="E391:L391" si="136">SUM(E392+E399)</f>
        <v>0</v>
      </c>
      <c r="F391" s="46">
        <f t="shared" si="136"/>
        <v>0</v>
      </c>
      <c r="G391" s="46">
        <f t="shared" si="136"/>
        <v>0</v>
      </c>
      <c r="H391" s="46">
        <f t="shared" si="136"/>
        <v>0</v>
      </c>
      <c r="I391" s="46">
        <f t="shared" si="136"/>
        <v>0</v>
      </c>
      <c r="J391" s="46">
        <f t="shared" si="136"/>
        <v>0</v>
      </c>
      <c r="K391" s="46">
        <f t="shared" si="136"/>
        <v>0</v>
      </c>
      <c r="L391" s="46">
        <f t="shared" si="136"/>
        <v>0</v>
      </c>
      <c r="M391" s="46">
        <v>0</v>
      </c>
      <c r="N391" s="46">
        <v>0</v>
      </c>
    </row>
    <row r="392" spans="1:14" ht="20.25" hidden="1" customHeight="1" x14ac:dyDescent="0.2">
      <c r="A392" s="84">
        <v>322</v>
      </c>
      <c r="B392" s="85" t="s">
        <v>32</v>
      </c>
      <c r="C392" s="53">
        <f t="shared" si="135"/>
        <v>0</v>
      </c>
      <c r="D392" s="86">
        <f>SUM(D393:D398)</f>
        <v>0</v>
      </c>
      <c r="E392" s="86">
        <f t="shared" ref="E392:L392" si="137">SUM(E393:E398)</f>
        <v>0</v>
      </c>
      <c r="F392" s="86">
        <f t="shared" si="137"/>
        <v>0</v>
      </c>
      <c r="G392" s="86">
        <f t="shared" si="137"/>
        <v>0</v>
      </c>
      <c r="H392" s="86">
        <f t="shared" si="137"/>
        <v>0</v>
      </c>
      <c r="I392" s="86">
        <f t="shared" si="137"/>
        <v>0</v>
      </c>
      <c r="J392" s="86">
        <f t="shared" si="137"/>
        <v>0</v>
      </c>
      <c r="K392" s="86">
        <f t="shared" si="137"/>
        <v>0</v>
      </c>
      <c r="L392" s="86">
        <f t="shared" si="137"/>
        <v>0</v>
      </c>
      <c r="M392" s="87">
        <v>0</v>
      </c>
      <c r="N392" s="87">
        <v>0</v>
      </c>
    </row>
    <row r="393" spans="1:14" ht="17.25" hidden="1" customHeight="1" x14ac:dyDescent="0.2">
      <c r="A393" s="29">
        <v>3221</v>
      </c>
      <c r="B393" s="30" t="s">
        <v>57</v>
      </c>
      <c r="C393" s="53">
        <f t="shared" si="135"/>
        <v>0</v>
      </c>
      <c r="D393" s="42"/>
      <c r="E393" s="110"/>
      <c r="F393" s="42"/>
      <c r="G393" s="42"/>
      <c r="H393" s="42">
        <v>0</v>
      </c>
      <c r="I393" s="42"/>
      <c r="J393" s="42"/>
      <c r="K393" s="42"/>
      <c r="L393" s="42"/>
      <c r="M393" s="50"/>
      <c r="N393" s="50"/>
    </row>
    <row r="394" spans="1:14" ht="15.95" hidden="1" customHeight="1" x14ac:dyDescent="0.2">
      <c r="A394" s="29">
        <v>3222</v>
      </c>
      <c r="B394" s="30" t="s">
        <v>58</v>
      </c>
      <c r="C394" s="53">
        <f t="shared" si="135"/>
        <v>0</v>
      </c>
      <c r="D394" s="42"/>
      <c r="E394" s="110"/>
      <c r="F394" s="42"/>
      <c r="G394" s="42"/>
      <c r="H394" s="42"/>
      <c r="I394" s="42"/>
      <c r="J394" s="42"/>
      <c r="K394" s="42"/>
      <c r="L394" s="42"/>
      <c r="M394" s="50"/>
      <c r="N394" s="50"/>
    </row>
    <row r="395" spans="1:14" ht="19.5" hidden="1" customHeight="1" x14ac:dyDescent="0.2">
      <c r="A395" s="29">
        <v>3223</v>
      </c>
      <c r="B395" s="30" t="s">
        <v>59</v>
      </c>
      <c r="C395" s="53">
        <f t="shared" si="135"/>
        <v>0</v>
      </c>
      <c r="D395" s="42"/>
      <c r="E395" s="110"/>
      <c r="F395" s="42"/>
      <c r="G395" s="42"/>
      <c r="H395" s="42"/>
      <c r="I395" s="42"/>
      <c r="J395" s="42"/>
      <c r="K395" s="42"/>
      <c r="L395" s="42"/>
      <c r="M395" s="50"/>
      <c r="N395" s="50"/>
    </row>
    <row r="396" spans="1:14" ht="17.25" hidden="1" customHeight="1" x14ac:dyDescent="0.2">
      <c r="A396" s="29">
        <v>3224</v>
      </c>
      <c r="B396" s="30" t="s">
        <v>60</v>
      </c>
      <c r="C396" s="53">
        <f t="shared" si="135"/>
        <v>0</v>
      </c>
      <c r="D396" s="42"/>
      <c r="E396" s="110"/>
      <c r="F396" s="42"/>
      <c r="G396" s="42"/>
      <c r="H396" s="42"/>
      <c r="I396" s="42"/>
      <c r="J396" s="42"/>
      <c r="K396" s="42"/>
      <c r="L396" s="42"/>
      <c r="M396" s="50"/>
      <c r="N396" s="50"/>
    </row>
    <row r="397" spans="1:14" ht="15.95" hidden="1" customHeight="1" x14ac:dyDescent="0.2">
      <c r="A397" s="29">
        <v>3225</v>
      </c>
      <c r="B397" s="30" t="s">
        <v>61</v>
      </c>
      <c r="C397" s="53">
        <f t="shared" si="135"/>
        <v>0</v>
      </c>
      <c r="D397" s="42"/>
      <c r="E397" s="110"/>
      <c r="F397" s="42"/>
      <c r="G397" s="42"/>
      <c r="H397" s="42"/>
      <c r="I397" s="42"/>
      <c r="J397" s="42"/>
      <c r="K397" s="42"/>
      <c r="L397" s="42"/>
      <c r="M397" s="50"/>
      <c r="N397" s="50"/>
    </row>
    <row r="398" spans="1:14" ht="15.95" hidden="1" customHeight="1" x14ac:dyDescent="0.2">
      <c r="A398" s="119">
        <v>3227</v>
      </c>
      <c r="B398" s="120" t="s">
        <v>62</v>
      </c>
      <c r="C398" s="53">
        <f t="shared" si="135"/>
        <v>0</v>
      </c>
      <c r="D398" s="121"/>
      <c r="E398" s="122"/>
      <c r="F398" s="121"/>
      <c r="G398" s="121"/>
      <c r="H398" s="121"/>
      <c r="I398" s="121"/>
      <c r="J398" s="121"/>
      <c r="K398" s="121"/>
      <c r="L398" s="121"/>
      <c r="M398" s="123"/>
      <c r="N398" s="123"/>
    </row>
    <row r="399" spans="1:14" ht="15" hidden="1" customHeight="1" x14ac:dyDescent="0.2">
      <c r="A399" s="84">
        <v>329</v>
      </c>
      <c r="B399" s="85" t="s">
        <v>151</v>
      </c>
      <c r="C399" s="53">
        <f t="shared" si="135"/>
        <v>0</v>
      </c>
      <c r="D399" s="86">
        <f t="shared" ref="D399:L399" si="138">SUM(D400:D400)</f>
        <v>0</v>
      </c>
      <c r="E399" s="86">
        <f t="shared" si="138"/>
        <v>0</v>
      </c>
      <c r="F399" s="86">
        <f t="shared" si="138"/>
        <v>0</v>
      </c>
      <c r="G399" s="86">
        <f t="shared" si="138"/>
        <v>0</v>
      </c>
      <c r="H399" s="86">
        <f t="shared" si="138"/>
        <v>0</v>
      </c>
      <c r="I399" s="86">
        <f t="shared" si="138"/>
        <v>0</v>
      </c>
      <c r="J399" s="86">
        <f t="shared" si="138"/>
        <v>0</v>
      </c>
      <c r="K399" s="86">
        <f t="shared" si="138"/>
        <v>0</v>
      </c>
      <c r="L399" s="86">
        <f t="shared" si="138"/>
        <v>0</v>
      </c>
      <c r="M399" s="87">
        <v>0</v>
      </c>
      <c r="N399" s="87">
        <v>0</v>
      </c>
    </row>
    <row r="400" spans="1:14" ht="15.95" hidden="1" customHeight="1" x14ac:dyDescent="0.2">
      <c r="A400" s="29">
        <v>3299</v>
      </c>
      <c r="B400" s="30" t="s">
        <v>151</v>
      </c>
      <c r="C400" s="53">
        <f t="shared" si="135"/>
        <v>0</v>
      </c>
      <c r="D400" s="42"/>
      <c r="E400" s="110"/>
      <c r="F400" s="42"/>
      <c r="G400" s="42"/>
      <c r="H400" s="42"/>
      <c r="I400" s="42"/>
      <c r="J400" s="42">
        <v>0</v>
      </c>
      <c r="K400" s="42"/>
      <c r="L400" s="42">
        <v>0</v>
      </c>
      <c r="M400" s="50"/>
      <c r="N400" s="50"/>
    </row>
    <row r="401" spans="1:14" ht="17.25" customHeight="1" x14ac:dyDescent="0.2">
      <c r="A401" s="40">
        <v>42</v>
      </c>
      <c r="B401" s="49" t="s">
        <v>41</v>
      </c>
      <c r="C401" s="53">
        <f t="shared" si="135"/>
        <v>100247</v>
      </c>
      <c r="D401" s="46">
        <f>SUM(D402+D403)</f>
        <v>0</v>
      </c>
      <c r="E401" s="46">
        <f t="shared" ref="E401:L401" si="139">SUM(E402+E403)</f>
        <v>0</v>
      </c>
      <c r="F401" s="46">
        <f t="shared" si="139"/>
        <v>0</v>
      </c>
      <c r="G401" s="46">
        <f t="shared" si="139"/>
        <v>0</v>
      </c>
      <c r="H401" s="46">
        <f t="shared" si="139"/>
        <v>0</v>
      </c>
      <c r="I401" s="46">
        <f t="shared" si="139"/>
        <v>0</v>
      </c>
      <c r="J401" s="46">
        <f t="shared" si="139"/>
        <v>0</v>
      </c>
      <c r="K401" s="46">
        <f t="shared" si="139"/>
        <v>0</v>
      </c>
      <c r="L401" s="46">
        <f t="shared" si="139"/>
        <v>100247</v>
      </c>
      <c r="M401" s="46">
        <v>0</v>
      </c>
      <c r="N401" s="46">
        <v>0</v>
      </c>
    </row>
    <row r="402" spans="1:14" ht="17.25" customHeight="1" x14ac:dyDescent="0.2">
      <c r="A402" s="84">
        <v>424</v>
      </c>
      <c r="B402" s="88" t="s">
        <v>167</v>
      </c>
      <c r="C402" s="53">
        <f t="shared" si="135"/>
        <v>0</v>
      </c>
      <c r="D402" s="86"/>
      <c r="E402" s="90"/>
      <c r="F402" s="86"/>
      <c r="G402" s="86"/>
      <c r="H402" s="86">
        <v>0</v>
      </c>
      <c r="I402" s="86"/>
      <c r="J402" s="86"/>
      <c r="K402" s="86"/>
      <c r="L402" s="86"/>
      <c r="M402" s="87">
        <v>0</v>
      </c>
      <c r="N402" s="87">
        <v>0</v>
      </c>
    </row>
    <row r="403" spans="1:14" ht="17.25" customHeight="1" x14ac:dyDescent="0.2">
      <c r="A403" s="84">
        <v>423</v>
      </c>
      <c r="B403" s="88" t="s">
        <v>200</v>
      </c>
      <c r="C403" s="53">
        <f t="shared" si="135"/>
        <v>100247</v>
      </c>
      <c r="D403" s="86">
        <f t="shared" ref="D403:L403" si="140">SUM(D404:D406)</f>
        <v>0</v>
      </c>
      <c r="E403" s="86">
        <f t="shared" si="140"/>
        <v>0</v>
      </c>
      <c r="F403" s="86">
        <f t="shared" si="140"/>
        <v>0</v>
      </c>
      <c r="G403" s="86">
        <f t="shared" si="140"/>
        <v>0</v>
      </c>
      <c r="H403" s="86">
        <f t="shared" si="140"/>
        <v>0</v>
      </c>
      <c r="I403" s="86">
        <f t="shared" si="140"/>
        <v>0</v>
      </c>
      <c r="J403" s="86">
        <f t="shared" si="140"/>
        <v>0</v>
      </c>
      <c r="K403" s="86">
        <f t="shared" si="140"/>
        <v>0</v>
      </c>
      <c r="L403" s="86">
        <f t="shared" si="140"/>
        <v>100247</v>
      </c>
      <c r="M403" s="87">
        <v>0</v>
      </c>
      <c r="N403" s="87">
        <v>0</v>
      </c>
    </row>
    <row r="404" spans="1:14" ht="14.25" hidden="1" customHeight="1" x14ac:dyDescent="0.2">
      <c r="A404" s="29">
        <v>4231</v>
      </c>
      <c r="B404" s="31" t="s">
        <v>201</v>
      </c>
      <c r="C404" s="53">
        <f t="shared" si="135"/>
        <v>100247</v>
      </c>
      <c r="D404" s="42"/>
      <c r="E404" s="110"/>
      <c r="F404" s="42"/>
      <c r="G404" s="42"/>
      <c r="H404" s="42">
        <v>0</v>
      </c>
      <c r="I404" s="42"/>
      <c r="J404" s="42">
        <v>0</v>
      </c>
      <c r="K404" s="42"/>
      <c r="L404" s="309">
        <v>100247</v>
      </c>
      <c r="M404" s="50"/>
      <c r="N404" s="50"/>
    </row>
    <row r="405" spans="1:14" ht="3" hidden="1" customHeight="1" x14ac:dyDescent="0.2">
      <c r="A405" s="29"/>
      <c r="B405" s="31"/>
      <c r="C405" s="53">
        <f t="shared" si="135"/>
        <v>0</v>
      </c>
      <c r="D405" s="42"/>
      <c r="E405" s="110"/>
      <c r="F405" s="42"/>
      <c r="G405" s="42"/>
      <c r="H405" s="42"/>
      <c r="I405" s="42"/>
      <c r="J405" s="42"/>
      <c r="K405" s="42"/>
      <c r="L405" s="114"/>
      <c r="M405" s="50"/>
      <c r="N405" s="50"/>
    </row>
    <row r="406" spans="1:14" ht="5.25" hidden="1" customHeight="1" x14ac:dyDescent="0.2">
      <c r="A406" s="119"/>
      <c r="B406" s="139"/>
      <c r="C406" s="53">
        <f t="shared" si="135"/>
        <v>0</v>
      </c>
      <c r="D406" s="121"/>
      <c r="E406" s="122"/>
      <c r="F406" s="121"/>
      <c r="G406" s="121"/>
      <c r="H406" s="121"/>
      <c r="I406" s="121"/>
      <c r="J406" s="121">
        <v>0</v>
      </c>
      <c r="K406" s="121"/>
      <c r="L406" s="140">
        <v>0</v>
      </c>
      <c r="M406" s="123"/>
      <c r="N406" s="123"/>
    </row>
    <row r="407" spans="1:14" ht="21.75" customHeight="1" x14ac:dyDescent="0.2">
      <c r="A407" s="127"/>
      <c r="B407" s="141" t="s">
        <v>114</v>
      </c>
      <c r="C407" s="53">
        <f t="shared" si="135"/>
        <v>100247</v>
      </c>
      <c r="D407" s="91">
        <f t="shared" ref="D407:N407" si="141">SUM(D391+D401)</f>
        <v>0</v>
      </c>
      <c r="E407" s="91">
        <f t="shared" si="141"/>
        <v>0</v>
      </c>
      <c r="F407" s="91">
        <f t="shared" si="141"/>
        <v>0</v>
      </c>
      <c r="G407" s="91">
        <f t="shared" si="141"/>
        <v>0</v>
      </c>
      <c r="H407" s="91">
        <f t="shared" si="141"/>
        <v>0</v>
      </c>
      <c r="I407" s="91">
        <f t="shared" si="141"/>
        <v>0</v>
      </c>
      <c r="J407" s="91">
        <f t="shared" si="141"/>
        <v>0</v>
      </c>
      <c r="K407" s="91">
        <f t="shared" si="141"/>
        <v>0</v>
      </c>
      <c r="L407" s="91">
        <f t="shared" si="141"/>
        <v>100247</v>
      </c>
      <c r="M407" s="91">
        <f t="shared" si="141"/>
        <v>0</v>
      </c>
      <c r="N407" s="91">
        <f t="shared" si="141"/>
        <v>0</v>
      </c>
    </row>
    <row r="408" spans="1:14" ht="35.25" customHeight="1" x14ac:dyDescent="0.2"/>
    <row r="409" spans="1:14" ht="15" x14ac:dyDescent="0.25">
      <c r="A409" s="342" t="s">
        <v>111</v>
      </c>
      <c r="B409" s="342"/>
      <c r="C409" s="342"/>
      <c r="D409" s="342"/>
      <c r="E409" s="342"/>
      <c r="F409" s="342"/>
      <c r="G409" s="342"/>
      <c r="H409" s="342"/>
      <c r="I409" s="342"/>
      <c r="J409" s="342"/>
      <c r="K409" s="342"/>
      <c r="L409" s="342"/>
      <c r="M409" s="342"/>
      <c r="N409" s="342"/>
    </row>
    <row r="410" spans="1:14" ht="15.75" thickBot="1" x14ac:dyDescent="0.3">
      <c r="A410" s="343" t="s">
        <v>180</v>
      </c>
      <c r="B410" s="343"/>
      <c r="C410" s="343"/>
      <c r="D410" s="343"/>
      <c r="E410" s="343"/>
      <c r="F410" s="343"/>
      <c r="G410" s="343"/>
      <c r="H410" s="343"/>
      <c r="I410" s="343"/>
      <c r="J410" s="343"/>
      <c r="K410" s="343"/>
      <c r="L410" s="343"/>
      <c r="M410" s="343"/>
      <c r="N410" s="343"/>
    </row>
    <row r="411" spans="1:14" ht="77.25" thickBot="1" x14ac:dyDescent="0.25">
      <c r="A411" s="55" t="s">
        <v>23</v>
      </c>
      <c r="B411" s="55" t="s">
        <v>10</v>
      </c>
      <c r="C411" s="54" t="s">
        <v>219</v>
      </c>
      <c r="D411" s="52" t="s">
        <v>25</v>
      </c>
      <c r="E411" s="109" t="s">
        <v>4</v>
      </c>
      <c r="F411" s="52" t="s">
        <v>5</v>
      </c>
      <c r="G411" s="52" t="s">
        <v>6</v>
      </c>
      <c r="H411" s="52" t="s">
        <v>212</v>
      </c>
      <c r="I411" s="52" t="s">
        <v>9</v>
      </c>
      <c r="J411" s="56" t="s">
        <v>24</v>
      </c>
      <c r="K411" s="52" t="s">
        <v>17</v>
      </c>
      <c r="L411" s="251" t="s">
        <v>154</v>
      </c>
      <c r="M411" s="54" t="s">
        <v>195</v>
      </c>
      <c r="N411" s="54" t="s">
        <v>220</v>
      </c>
    </row>
    <row r="412" spans="1:14" ht="18.75" customHeight="1" x14ac:dyDescent="0.2">
      <c r="A412" s="40">
        <v>32</v>
      </c>
      <c r="B412" s="48" t="s">
        <v>30</v>
      </c>
      <c r="C412" s="53">
        <f t="shared" ref="C412:C446" si="142">SUM(D412:L412)</f>
        <v>5000</v>
      </c>
      <c r="D412" s="46">
        <f>SUM(D413+D418+D425)</f>
        <v>0</v>
      </c>
      <c r="E412" s="46">
        <f t="shared" ref="E412:K412" si="143">SUM(E413+E418+E425)</f>
        <v>0</v>
      </c>
      <c r="F412" s="46">
        <f t="shared" si="143"/>
        <v>0</v>
      </c>
      <c r="G412" s="46">
        <f t="shared" si="143"/>
        <v>0</v>
      </c>
      <c r="H412" s="46">
        <f t="shared" si="143"/>
        <v>5000</v>
      </c>
      <c r="I412" s="46">
        <f t="shared" si="143"/>
        <v>0</v>
      </c>
      <c r="J412" s="46">
        <f t="shared" si="143"/>
        <v>0</v>
      </c>
      <c r="K412" s="46">
        <f t="shared" si="143"/>
        <v>0</v>
      </c>
      <c r="L412" s="46">
        <f>SUM(L413+L418+L425+L435)</f>
        <v>0</v>
      </c>
      <c r="M412" s="46">
        <v>5000</v>
      </c>
      <c r="N412" s="46">
        <v>5000</v>
      </c>
    </row>
    <row r="413" spans="1:14" ht="15" hidden="1" x14ac:dyDescent="0.2">
      <c r="A413" s="84">
        <v>321</v>
      </c>
      <c r="B413" s="85" t="s">
        <v>31</v>
      </c>
      <c r="C413" s="53">
        <f t="shared" si="142"/>
        <v>0</v>
      </c>
      <c r="D413" s="86">
        <f>SUM(D414:D417)</f>
        <v>0</v>
      </c>
      <c r="E413" s="86">
        <f t="shared" ref="E413:L413" si="144">SUM(E414:E417)</f>
        <v>0</v>
      </c>
      <c r="F413" s="86">
        <f t="shared" si="144"/>
        <v>0</v>
      </c>
      <c r="G413" s="86">
        <f t="shared" si="144"/>
        <v>0</v>
      </c>
      <c r="H413" s="86">
        <f t="shared" si="144"/>
        <v>0</v>
      </c>
      <c r="I413" s="86">
        <f t="shared" si="144"/>
        <v>0</v>
      </c>
      <c r="J413" s="86">
        <f t="shared" si="144"/>
        <v>0</v>
      </c>
      <c r="K413" s="86">
        <f t="shared" si="144"/>
        <v>0</v>
      </c>
      <c r="L413" s="86">
        <f t="shared" si="144"/>
        <v>0</v>
      </c>
      <c r="M413" s="87"/>
      <c r="N413" s="87"/>
    </row>
    <row r="414" spans="1:14" ht="15" hidden="1" x14ac:dyDescent="0.2">
      <c r="A414" s="29">
        <v>3211</v>
      </c>
      <c r="B414" s="30" t="s">
        <v>53</v>
      </c>
      <c r="C414" s="53">
        <f t="shared" si="142"/>
        <v>0</v>
      </c>
      <c r="D414" s="42"/>
      <c r="E414" s="110"/>
      <c r="F414" s="42"/>
      <c r="G414" s="42"/>
      <c r="H414" s="42"/>
      <c r="I414" s="42"/>
      <c r="J414" s="42"/>
      <c r="K414" s="42"/>
      <c r="L414" s="42"/>
      <c r="M414" s="50"/>
      <c r="N414" s="50"/>
    </row>
    <row r="415" spans="1:14" ht="15" hidden="1" x14ac:dyDescent="0.2">
      <c r="A415" s="29">
        <v>3212</v>
      </c>
      <c r="B415" s="30" t="s">
        <v>54</v>
      </c>
      <c r="C415" s="53">
        <f t="shared" si="142"/>
        <v>0</v>
      </c>
      <c r="D415" s="42"/>
      <c r="E415" s="110"/>
      <c r="F415" s="42"/>
      <c r="G415" s="42"/>
      <c r="H415" s="42"/>
      <c r="I415" s="42"/>
      <c r="J415" s="42"/>
      <c r="K415" s="42"/>
      <c r="L415" s="42"/>
      <c r="M415" s="50"/>
      <c r="N415" s="50"/>
    </row>
    <row r="416" spans="1:14" ht="15" hidden="1" x14ac:dyDescent="0.2">
      <c r="A416" s="29">
        <v>3213</v>
      </c>
      <c r="B416" s="30" t="s">
        <v>55</v>
      </c>
      <c r="C416" s="53">
        <f t="shared" si="142"/>
        <v>0</v>
      </c>
      <c r="D416" s="42"/>
      <c r="E416" s="110"/>
      <c r="F416" s="42"/>
      <c r="G416" s="42"/>
      <c r="H416" s="42"/>
      <c r="I416" s="42"/>
      <c r="J416" s="42"/>
      <c r="K416" s="42"/>
      <c r="L416" s="42"/>
      <c r="M416" s="50"/>
      <c r="N416" s="50"/>
    </row>
    <row r="417" spans="1:14" ht="15" hidden="1" x14ac:dyDescent="0.2">
      <c r="A417" s="29">
        <v>3214</v>
      </c>
      <c r="B417" s="30" t="s">
        <v>56</v>
      </c>
      <c r="C417" s="53">
        <f t="shared" si="142"/>
        <v>0</v>
      </c>
      <c r="D417" s="42"/>
      <c r="E417" s="110"/>
      <c r="F417" s="42"/>
      <c r="G417" s="42"/>
      <c r="H417" s="42"/>
      <c r="I417" s="42"/>
      <c r="J417" s="42"/>
      <c r="K417" s="42"/>
      <c r="L417" s="42"/>
      <c r="M417" s="50"/>
      <c r="N417" s="50"/>
    </row>
    <row r="418" spans="1:14" ht="15" x14ac:dyDescent="0.2">
      <c r="A418" s="84">
        <v>322</v>
      </c>
      <c r="B418" s="85" t="s">
        <v>32</v>
      </c>
      <c r="C418" s="53">
        <f t="shared" si="142"/>
        <v>4000</v>
      </c>
      <c r="D418" s="86">
        <f>SUM(D419:D424)</f>
        <v>0</v>
      </c>
      <c r="E418" s="86">
        <f t="shared" ref="E418:L418" si="145">SUM(E419:E424)</f>
        <v>0</v>
      </c>
      <c r="F418" s="86">
        <f t="shared" si="145"/>
        <v>0</v>
      </c>
      <c r="G418" s="86">
        <f t="shared" si="145"/>
        <v>0</v>
      </c>
      <c r="H418" s="86">
        <f t="shared" si="145"/>
        <v>4000</v>
      </c>
      <c r="I418" s="86">
        <f t="shared" si="145"/>
        <v>0</v>
      </c>
      <c r="J418" s="86">
        <f t="shared" si="145"/>
        <v>0</v>
      </c>
      <c r="K418" s="86">
        <f t="shared" si="145"/>
        <v>0</v>
      </c>
      <c r="L418" s="86">
        <f t="shared" si="145"/>
        <v>0</v>
      </c>
      <c r="M418" s="87"/>
      <c r="N418" s="87"/>
    </row>
    <row r="419" spans="1:14" ht="13.5" hidden="1" customHeight="1" x14ac:dyDescent="0.2">
      <c r="A419" s="29">
        <v>3221</v>
      </c>
      <c r="B419" s="30" t="s">
        <v>57</v>
      </c>
      <c r="C419" s="53">
        <f t="shared" si="142"/>
        <v>4000</v>
      </c>
      <c r="D419" s="42"/>
      <c r="E419" s="110"/>
      <c r="F419" s="42"/>
      <c r="G419" s="42"/>
      <c r="H419" s="42">
        <v>4000</v>
      </c>
      <c r="I419" s="42"/>
      <c r="J419" s="42"/>
      <c r="K419" s="42"/>
      <c r="L419" s="42">
        <v>0</v>
      </c>
      <c r="M419" s="50"/>
      <c r="N419" s="50"/>
    </row>
    <row r="420" spans="1:14" ht="16.5" hidden="1" customHeight="1" x14ac:dyDescent="0.2">
      <c r="A420" s="29">
        <v>3222</v>
      </c>
      <c r="B420" s="30" t="s">
        <v>58</v>
      </c>
      <c r="C420" s="53">
        <f t="shared" si="142"/>
        <v>0</v>
      </c>
      <c r="D420" s="42"/>
      <c r="E420" s="110"/>
      <c r="F420" s="42"/>
      <c r="G420" s="42"/>
      <c r="H420" s="42"/>
      <c r="I420" s="42"/>
      <c r="J420" s="42"/>
      <c r="K420" s="42"/>
      <c r="L420" s="42"/>
      <c r="M420" s="50"/>
      <c r="N420" s="50"/>
    </row>
    <row r="421" spans="1:14" ht="12.75" hidden="1" customHeight="1" x14ac:dyDescent="0.2">
      <c r="A421" s="29">
        <v>3223</v>
      </c>
      <c r="B421" s="30" t="s">
        <v>59</v>
      </c>
      <c r="C421" s="53">
        <f t="shared" si="142"/>
        <v>0</v>
      </c>
      <c r="D421" s="42"/>
      <c r="E421" s="110"/>
      <c r="F421" s="42"/>
      <c r="G421" s="42"/>
      <c r="H421" s="42"/>
      <c r="I421" s="42"/>
      <c r="J421" s="42"/>
      <c r="K421" s="42"/>
      <c r="L421" s="42"/>
      <c r="M421" s="50"/>
      <c r="N421" s="50"/>
    </row>
    <row r="422" spans="1:14" ht="15" hidden="1" x14ac:dyDescent="0.2">
      <c r="A422" s="29">
        <v>3224</v>
      </c>
      <c r="B422" s="30" t="s">
        <v>60</v>
      </c>
      <c r="C422" s="53">
        <f t="shared" si="142"/>
        <v>0</v>
      </c>
      <c r="D422" s="42"/>
      <c r="E422" s="110"/>
      <c r="F422" s="42"/>
      <c r="G422" s="42"/>
      <c r="H422" s="42"/>
      <c r="I422" s="42"/>
      <c r="J422" s="42"/>
      <c r="K422" s="42"/>
      <c r="L422" s="42"/>
      <c r="M422" s="50"/>
      <c r="N422" s="50"/>
    </row>
    <row r="423" spans="1:14" ht="15" hidden="1" x14ac:dyDescent="0.2">
      <c r="A423" s="29">
        <v>3225</v>
      </c>
      <c r="B423" s="30" t="s">
        <v>61</v>
      </c>
      <c r="C423" s="53">
        <f t="shared" si="142"/>
        <v>0</v>
      </c>
      <c r="D423" s="42"/>
      <c r="E423" s="110"/>
      <c r="F423" s="42"/>
      <c r="G423" s="42"/>
      <c r="H423" s="42"/>
      <c r="I423" s="42"/>
      <c r="J423" s="42"/>
      <c r="K423" s="42"/>
      <c r="L423" s="42">
        <v>0</v>
      </c>
      <c r="M423" s="50"/>
      <c r="N423" s="50"/>
    </row>
    <row r="424" spans="1:14" ht="19.5" hidden="1" customHeight="1" x14ac:dyDescent="0.2">
      <c r="A424" s="119">
        <v>3227</v>
      </c>
      <c r="B424" s="120" t="s">
        <v>62</v>
      </c>
      <c r="C424" s="53">
        <f t="shared" si="142"/>
        <v>0</v>
      </c>
      <c r="D424" s="121"/>
      <c r="E424" s="122"/>
      <c r="F424" s="121"/>
      <c r="G424" s="121"/>
      <c r="H424" s="121"/>
      <c r="I424" s="121"/>
      <c r="J424" s="121"/>
      <c r="K424" s="121"/>
      <c r="L424" s="121"/>
      <c r="M424" s="123"/>
      <c r="N424" s="123"/>
    </row>
    <row r="425" spans="1:14" ht="15" x14ac:dyDescent="0.2">
      <c r="A425" s="84">
        <v>323</v>
      </c>
      <c r="B425" s="85" t="s">
        <v>33</v>
      </c>
      <c r="C425" s="53">
        <f t="shared" si="142"/>
        <v>1000</v>
      </c>
      <c r="D425" s="86">
        <f>SUM(D426:D434)</f>
        <v>0</v>
      </c>
      <c r="E425" s="86">
        <f t="shared" ref="E425:L425" si="146">SUM(E426:E434)</f>
        <v>0</v>
      </c>
      <c r="F425" s="86">
        <f t="shared" si="146"/>
        <v>0</v>
      </c>
      <c r="G425" s="86">
        <f t="shared" si="146"/>
        <v>0</v>
      </c>
      <c r="H425" s="86">
        <f t="shared" si="146"/>
        <v>1000</v>
      </c>
      <c r="I425" s="86">
        <f t="shared" si="146"/>
        <v>0</v>
      </c>
      <c r="J425" s="86">
        <f t="shared" si="146"/>
        <v>0</v>
      </c>
      <c r="K425" s="86">
        <f t="shared" si="146"/>
        <v>0</v>
      </c>
      <c r="L425" s="86">
        <f t="shared" si="146"/>
        <v>0</v>
      </c>
      <c r="M425" s="87">
        <v>1000</v>
      </c>
      <c r="N425" s="87">
        <v>1000</v>
      </c>
    </row>
    <row r="426" spans="1:14" ht="34.5" hidden="1" customHeight="1" x14ac:dyDescent="0.2">
      <c r="A426" s="29">
        <v>3231</v>
      </c>
      <c r="B426" s="30" t="s">
        <v>63</v>
      </c>
      <c r="C426" s="53">
        <f t="shared" si="142"/>
        <v>0</v>
      </c>
      <c r="D426" s="42"/>
      <c r="E426" s="110"/>
      <c r="F426" s="42"/>
      <c r="G426" s="42"/>
      <c r="H426" s="42"/>
      <c r="I426" s="42"/>
      <c r="J426" s="42"/>
      <c r="K426" s="42"/>
      <c r="L426" s="42"/>
      <c r="M426" s="50"/>
      <c r="N426" s="50"/>
    </row>
    <row r="427" spans="1:14" ht="15" hidden="1" x14ac:dyDescent="0.2">
      <c r="A427" s="29">
        <v>3232</v>
      </c>
      <c r="B427" s="30" t="s">
        <v>64</v>
      </c>
      <c r="C427" s="53">
        <f t="shared" si="142"/>
        <v>0</v>
      </c>
      <c r="D427" s="42"/>
      <c r="E427" s="110"/>
      <c r="F427" s="42"/>
      <c r="G427" s="42"/>
      <c r="H427" s="42"/>
      <c r="I427" s="42"/>
      <c r="J427" s="42"/>
      <c r="K427" s="42"/>
      <c r="L427" s="42">
        <v>0</v>
      </c>
      <c r="M427" s="50"/>
      <c r="N427" s="50"/>
    </row>
    <row r="428" spans="1:14" ht="15" hidden="1" x14ac:dyDescent="0.2">
      <c r="A428" s="29">
        <v>3233</v>
      </c>
      <c r="B428" s="30" t="s">
        <v>65</v>
      </c>
      <c r="C428" s="53">
        <f t="shared" si="142"/>
        <v>0</v>
      </c>
      <c r="D428" s="42"/>
      <c r="E428" s="110"/>
      <c r="F428" s="42"/>
      <c r="G428" s="42"/>
      <c r="H428" s="42"/>
      <c r="I428" s="42"/>
      <c r="J428" s="42"/>
      <c r="K428" s="42"/>
      <c r="L428" s="42"/>
      <c r="M428" s="50"/>
      <c r="N428" s="50"/>
    </row>
    <row r="429" spans="1:14" ht="15" hidden="1" x14ac:dyDescent="0.2">
      <c r="A429" s="29">
        <v>3234</v>
      </c>
      <c r="B429" s="30" t="s">
        <v>66</v>
      </c>
      <c r="C429" s="53">
        <f t="shared" si="142"/>
        <v>0</v>
      </c>
      <c r="D429" s="42"/>
      <c r="E429" s="110"/>
      <c r="F429" s="42"/>
      <c r="G429" s="42"/>
      <c r="H429" s="42"/>
      <c r="I429" s="42"/>
      <c r="J429" s="42"/>
      <c r="K429" s="42"/>
      <c r="L429" s="42"/>
      <c r="M429" s="50"/>
      <c r="N429" s="50"/>
    </row>
    <row r="430" spans="1:14" ht="15" hidden="1" x14ac:dyDescent="0.2">
      <c r="A430" s="29">
        <v>3235</v>
      </c>
      <c r="B430" s="30" t="s">
        <v>67</v>
      </c>
      <c r="C430" s="53">
        <f t="shared" si="142"/>
        <v>1000</v>
      </c>
      <c r="D430" s="42"/>
      <c r="E430" s="110"/>
      <c r="F430" s="42"/>
      <c r="G430" s="42"/>
      <c r="H430" s="42">
        <v>1000</v>
      </c>
      <c r="I430" s="42"/>
      <c r="J430" s="42"/>
      <c r="K430" s="42"/>
      <c r="L430" s="42"/>
      <c r="M430" s="50"/>
      <c r="N430" s="50"/>
    </row>
    <row r="431" spans="1:14" ht="15.75" hidden="1" customHeight="1" x14ac:dyDescent="0.2">
      <c r="A431" s="29">
        <v>3236</v>
      </c>
      <c r="B431" s="30" t="s">
        <v>68</v>
      </c>
      <c r="C431" s="53">
        <f t="shared" si="142"/>
        <v>0</v>
      </c>
      <c r="D431" s="42"/>
      <c r="E431" s="110"/>
      <c r="F431" s="42"/>
      <c r="G431" s="42"/>
      <c r="H431" s="42"/>
      <c r="I431" s="42"/>
      <c r="J431" s="42"/>
      <c r="K431" s="42"/>
      <c r="L431" s="42">
        <v>0</v>
      </c>
      <c r="M431" s="50"/>
      <c r="N431" s="50"/>
    </row>
    <row r="432" spans="1:14" ht="18.75" hidden="1" customHeight="1" x14ac:dyDescent="0.2">
      <c r="A432" s="29">
        <v>3237</v>
      </c>
      <c r="B432" s="30" t="s">
        <v>69</v>
      </c>
      <c r="C432" s="53">
        <f t="shared" si="142"/>
        <v>0</v>
      </c>
      <c r="D432" s="42"/>
      <c r="E432" s="110"/>
      <c r="F432" s="42"/>
      <c r="G432" s="42"/>
      <c r="H432" s="42"/>
      <c r="I432" s="42"/>
      <c r="J432" s="42"/>
      <c r="K432" s="42"/>
      <c r="L432" s="42"/>
      <c r="M432" s="50"/>
      <c r="N432" s="50"/>
    </row>
    <row r="433" spans="1:14" ht="18.75" hidden="1" customHeight="1" x14ac:dyDescent="0.2">
      <c r="A433" s="29">
        <v>3238</v>
      </c>
      <c r="B433" s="30" t="s">
        <v>70</v>
      </c>
      <c r="C433" s="53">
        <f t="shared" si="142"/>
        <v>0</v>
      </c>
      <c r="D433" s="42"/>
      <c r="E433" s="110"/>
      <c r="F433" s="42"/>
      <c r="G433" s="42"/>
      <c r="H433" s="42"/>
      <c r="I433" s="42"/>
      <c r="J433" s="42"/>
      <c r="K433" s="42"/>
      <c r="L433" s="42"/>
      <c r="M433" s="50"/>
      <c r="N433" s="50"/>
    </row>
    <row r="434" spans="1:14" ht="15" hidden="1" x14ac:dyDescent="0.2">
      <c r="A434" s="29">
        <v>3239</v>
      </c>
      <c r="B434" s="30" t="s">
        <v>71</v>
      </c>
      <c r="C434" s="53">
        <f t="shared" si="142"/>
        <v>0</v>
      </c>
      <c r="D434" s="42"/>
      <c r="E434" s="110"/>
      <c r="F434" s="42"/>
      <c r="G434" s="42"/>
      <c r="H434" s="42"/>
      <c r="I434" s="42"/>
      <c r="J434" s="42"/>
      <c r="K434" s="42"/>
      <c r="L434" s="42">
        <v>0</v>
      </c>
      <c r="M434" s="50"/>
      <c r="N434" s="50"/>
    </row>
    <row r="435" spans="1:14" ht="15" hidden="1" x14ac:dyDescent="0.2">
      <c r="A435" s="40">
        <v>37</v>
      </c>
      <c r="B435" s="89" t="s">
        <v>39</v>
      </c>
      <c r="C435" s="290">
        <f t="shared" si="142"/>
        <v>0</v>
      </c>
      <c r="D435" s="291">
        <f>D436</f>
        <v>0</v>
      </c>
      <c r="E435" s="291">
        <f t="shared" ref="E435:L435" si="147">E436</f>
        <v>0</v>
      </c>
      <c r="F435" s="291">
        <f t="shared" si="147"/>
        <v>0</v>
      </c>
      <c r="G435" s="291">
        <f t="shared" si="147"/>
        <v>0</v>
      </c>
      <c r="H435" s="291">
        <f t="shared" si="147"/>
        <v>0</v>
      </c>
      <c r="I435" s="291">
        <f t="shared" si="147"/>
        <v>0</v>
      </c>
      <c r="J435" s="291">
        <f t="shared" si="147"/>
        <v>0</v>
      </c>
      <c r="K435" s="291">
        <f t="shared" si="147"/>
        <v>0</v>
      </c>
      <c r="L435" s="291">
        <f t="shared" si="147"/>
        <v>0</v>
      </c>
      <c r="M435" s="291">
        <v>0</v>
      </c>
      <c r="N435" s="291">
        <v>0</v>
      </c>
    </row>
    <row r="436" spans="1:14" ht="15" hidden="1" x14ac:dyDescent="0.2">
      <c r="A436" s="84">
        <v>372</v>
      </c>
      <c r="B436" s="85" t="s">
        <v>40</v>
      </c>
      <c r="C436" s="53">
        <f t="shared" si="142"/>
        <v>0</v>
      </c>
      <c r="D436" s="42">
        <f t="shared" ref="D436:G436" si="148">SUM(D437:D440)</f>
        <v>0</v>
      </c>
      <c r="E436" s="42">
        <f t="shared" si="148"/>
        <v>0</v>
      </c>
      <c r="F436" s="42">
        <f t="shared" si="148"/>
        <v>0</v>
      </c>
      <c r="G436" s="42">
        <f t="shared" si="148"/>
        <v>0</v>
      </c>
      <c r="H436" s="42">
        <f>SUM(H437:H440)</f>
        <v>0</v>
      </c>
      <c r="I436" s="42">
        <f t="shared" ref="I436:L436" si="149">SUM(I437:I440)</f>
        <v>0</v>
      </c>
      <c r="J436" s="42">
        <f t="shared" si="149"/>
        <v>0</v>
      </c>
      <c r="K436" s="42">
        <f t="shared" si="149"/>
        <v>0</v>
      </c>
      <c r="L436" s="42">
        <f t="shared" si="149"/>
        <v>0</v>
      </c>
      <c r="M436" s="50"/>
      <c r="N436" s="50"/>
    </row>
    <row r="437" spans="1:14" ht="15" hidden="1" x14ac:dyDescent="0.2">
      <c r="A437" s="29">
        <v>3721</v>
      </c>
      <c r="B437" s="30" t="s">
        <v>79</v>
      </c>
      <c r="C437" s="53">
        <f t="shared" si="142"/>
        <v>0</v>
      </c>
      <c r="D437" s="42"/>
      <c r="E437" s="110"/>
      <c r="F437" s="42"/>
      <c r="G437" s="42"/>
      <c r="H437" s="42"/>
      <c r="I437" s="42"/>
      <c r="J437" s="42"/>
      <c r="K437" s="42"/>
      <c r="L437" s="42"/>
      <c r="M437" s="50"/>
      <c r="N437" s="50"/>
    </row>
    <row r="438" spans="1:14" ht="21" hidden="1" customHeight="1" x14ac:dyDescent="0.2">
      <c r="A438" s="29">
        <v>3722</v>
      </c>
      <c r="B438" s="30" t="s">
        <v>113</v>
      </c>
      <c r="C438" s="53">
        <f t="shared" si="142"/>
        <v>0</v>
      </c>
      <c r="D438" s="42"/>
      <c r="E438" s="110"/>
      <c r="F438" s="42"/>
      <c r="G438" s="42"/>
      <c r="H438" s="42">
        <v>0</v>
      </c>
      <c r="I438" s="42"/>
      <c r="J438" s="42"/>
      <c r="K438" s="42"/>
      <c r="L438" s="42"/>
      <c r="M438" s="50"/>
      <c r="N438" s="50"/>
    </row>
    <row r="439" spans="1:14" ht="15.95" hidden="1" customHeight="1" x14ac:dyDescent="0.2">
      <c r="A439" s="29"/>
      <c r="B439" s="30"/>
      <c r="C439" s="53">
        <f t="shared" si="142"/>
        <v>0</v>
      </c>
      <c r="D439" s="42"/>
      <c r="E439" s="110"/>
      <c r="F439" s="42"/>
      <c r="G439" s="42"/>
      <c r="H439" s="42"/>
      <c r="I439" s="42"/>
      <c r="J439" s="42"/>
      <c r="K439" s="42"/>
      <c r="L439" s="42"/>
      <c r="M439" s="50"/>
      <c r="N439" s="50"/>
    </row>
    <row r="440" spans="1:14" ht="15.95" hidden="1" customHeight="1" x14ac:dyDescent="0.2">
      <c r="A440" s="119"/>
      <c r="B440" s="120"/>
      <c r="C440" s="53">
        <f t="shared" si="142"/>
        <v>0</v>
      </c>
      <c r="D440" s="121"/>
      <c r="E440" s="122"/>
      <c r="F440" s="121"/>
      <c r="G440" s="121"/>
      <c r="H440" s="121"/>
      <c r="I440" s="121"/>
      <c r="J440" s="121"/>
      <c r="K440" s="121"/>
      <c r="L440" s="121"/>
      <c r="M440" s="123"/>
      <c r="N440" s="123"/>
    </row>
    <row r="441" spans="1:14" ht="21" customHeight="1" x14ac:dyDescent="0.2">
      <c r="A441" s="40">
        <v>42</v>
      </c>
      <c r="B441" s="49" t="s">
        <v>41</v>
      </c>
      <c r="C441" s="53">
        <f t="shared" si="142"/>
        <v>21000</v>
      </c>
      <c r="D441" s="46">
        <f t="shared" ref="D441:L441" si="150">SUM(D442+D443)</f>
        <v>0</v>
      </c>
      <c r="E441" s="46">
        <f t="shared" si="150"/>
        <v>0</v>
      </c>
      <c r="F441" s="46">
        <f t="shared" si="150"/>
        <v>0</v>
      </c>
      <c r="G441" s="46">
        <f t="shared" si="150"/>
        <v>0</v>
      </c>
      <c r="H441" s="46">
        <f t="shared" si="150"/>
        <v>21000</v>
      </c>
      <c r="I441" s="46">
        <f t="shared" si="150"/>
        <v>0</v>
      </c>
      <c r="J441" s="46">
        <f t="shared" si="150"/>
        <v>0</v>
      </c>
      <c r="K441" s="46">
        <f t="shared" si="150"/>
        <v>0</v>
      </c>
      <c r="L441" s="46">
        <f t="shared" si="150"/>
        <v>0</v>
      </c>
      <c r="M441" s="46">
        <v>21000</v>
      </c>
      <c r="N441" s="46">
        <v>21000</v>
      </c>
    </row>
    <row r="442" spans="1:14" ht="14.25" customHeight="1" x14ac:dyDescent="0.2">
      <c r="A442" s="84">
        <v>424</v>
      </c>
      <c r="B442" s="88" t="s">
        <v>181</v>
      </c>
      <c r="C442" s="53">
        <f t="shared" si="142"/>
        <v>15000</v>
      </c>
      <c r="D442" s="86"/>
      <c r="E442" s="90"/>
      <c r="F442" s="86"/>
      <c r="G442" s="86"/>
      <c r="H442" s="86">
        <v>15000</v>
      </c>
      <c r="I442" s="86"/>
      <c r="J442" s="86"/>
      <c r="K442" s="86"/>
      <c r="L442" s="86"/>
      <c r="M442" s="87"/>
      <c r="N442" s="87"/>
    </row>
    <row r="443" spans="1:14" ht="16.5" customHeight="1" x14ac:dyDescent="0.2">
      <c r="A443" s="84">
        <v>422</v>
      </c>
      <c r="B443" s="88" t="s">
        <v>43</v>
      </c>
      <c r="C443" s="53">
        <f t="shared" si="142"/>
        <v>6000</v>
      </c>
      <c r="D443" s="86">
        <f t="shared" ref="D443:L443" si="151">SUM(D444:D445)</f>
        <v>0</v>
      </c>
      <c r="E443" s="86">
        <f t="shared" si="151"/>
        <v>0</v>
      </c>
      <c r="F443" s="86">
        <f t="shared" si="151"/>
        <v>0</v>
      </c>
      <c r="G443" s="86">
        <f t="shared" si="151"/>
        <v>0</v>
      </c>
      <c r="H443" s="86">
        <f t="shared" si="151"/>
        <v>6000</v>
      </c>
      <c r="I443" s="86">
        <f t="shared" si="151"/>
        <v>0</v>
      </c>
      <c r="J443" s="86">
        <f t="shared" si="151"/>
        <v>0</v>
      </c>
      <c r="K443" s="86">
        <f t="shared" si="151"/>
        <v>0</v>
      </c>
      <c r="L443" s="86">
        <f t="shared" si="151"/>
        <v>0</v>
      </c>
      <c r="M443" s="87"/>
      <c r="N443" s="87"/>
    </row>
    <row r="444" spans="1:14" ht="23.25" hidden="1" customHeight="1" x14ac:dyDescent="0.2">
      <c r="A444" s="29">
        <v>4221</v>
      </c>
      <c r="B444" s="31" t="s">
        <v>80</v>
      </c>
      <c r="C444" s="53">
        <f t="shared" si="142"/>
        <v>6000</v>
      </c>
      <c r="D444" s="42"/>
      <c r="E444" s="110"/>
      <c r="F444" s="42"/>
      <c r="G444" s="42"/>
      <c r="H444" s="42">
        <v>6000</v>
      </c>
      <c r="I444" s="42"/>
      <c r="J444" s="42"/>
      <c r="K444" s="42"/>
      <c r="L444" s="114"/>
      <c r="M444" s="50"/>
      <c r="N444" s="50"/>
    </row>
    <row r="445" spans="1:14" ht="17.25" hidden="1" customHeight="1" x14ac:dyDescent="0.2">
      <c r="A445" s="119">
        <v>4227</v>
      </c>
      <c r="B445" s="139" t="s">
        <v>81</v>
      </c>
      <c r="C445" s="53">
        <f t="shared" si="142"/>
        <v>0</v>
      </c>
      <c r="D445" s="121"/>
      <c r="E445" s="122"/>
      <c r="F445" s="121"/>
      <c r="G445" s="121"/>
      <c r="H445" s="121"/>
      <c r="I445" s="121"/>
      <c r="J445" s="121"/>
      <c r="K445" s="121"/>
      <c r="L445" s="140">
        <v>0</v>
      </c>
      <c r="M445" s="123"/>
      <c r="N445" s="123"/>
    </row>
    <row r="446" spans="1:14" ht="21.75" customHeight="1" x14ac:dyDescent="0.2">
      <c r="A446" s="127"/>
      <c r="B446" s="141" t="s">
        <v>114</v>
      </c>
      <c r="C446" s="53">
        <f t="shared" si="142"/>
        <v>26000</v>
      </c>
      <c r="D446" s="91">
        <f>SUM(D412+D435+D441)</f>
        <v>0</v>
      </c>
      <c r="E446" s="91">
        <f t="shared" ref="E446:N446" si="152">SUM(E412+E435+E441)</f>
        <v>0</v>
      </c>
      <c r="F446" s="91">
        <f t="shared" si="152"/>
        <v>0</v>
      </c>
      <c r="G446" s="91">
        <f t="shared" si="152"/>
        <v>0</v>
      </c>
      <c r="H446" s="91">
        <f t="shared" si="152"/>
        <v>26000</v>
      </c>
      <c r="I446" s="91">
        <f t="shared" si="152"/>
        <v>0</v>
      </c>
      <c r="J446" s="91">
        <f t="shared" si="152"/>
        <v>0</v>
      </c>
      <c r="K446" s="91">
        <f t="shared" si="152"/>
        <v>0</v>
      </c>
      <c r="L446" s="91">
        <f t="shared" si="152"/>
        <v>0</v>
      </c>
      <c r="M446" s="91">
        <f t="shared" si="152"/>
        <v>26000</v>
      </c>
      <c r="N446" s="91">
        <f t="shared" si="152"/>
        <v>26000</v>
      </c>
    </row>
    <row r="447" spans="1:14" ht="25.5" customHeight="1" x14ac:dyDescent="0.2"/>
    <row r="448" spans="1:14" ht="19.5" customHeight="1" x14ac:dyDescent="0.25">
      <c r="A448" s="342" t="s">
        <v>111</v>
      </c>
      <c r="B448" s="342"/>
      <c r="C448" s="342"/>
      <c r="D448" s="342"/>
      <c r="E448" s="342"/>
      <c r="F448" s="342"/>
      <c r="G448" s="342"/>
      <c r="H448" s="342"/>
      <c r="I448" s="342"/>
      <c r="J448" s="342"/>
      <c r="K448" s="342"/>
      <c r="L448" s="342"/>
      <c r="M448" s="342"/>
      <c r="N448" s="342"/>
    </row>
    <row r="449" spans="1:14" ht="15.75" customHeight="1" thickBot="1" x14ac:dyDescent="0.3">
      <c r="A449" s="343" t="s">
        <v>179</v>
      </c>
      <c r="B449" s="343"/>
      <c r="C449" s="343"/>
      <c r="D449" s="343"/>
      <c r="E449" s="343"/>
      <c r="F449" s="343"/>
      <c r="G449" s="343"/>
      <c r="H449" s="343"/>
      <c r="I449" s="343"/>
      <c r="J449" s="343"/>
      <c r="K449" s="343"/>
      <c r="L449" s="343"/>
      <c r="M449" s="343"/>
      <c r="N449" s="343"/>
    </row>
    <row r="450" spans="1:14" ht="77.25" thickBot="1" x14ac:dyDescent="0.25">
      <c r="A450" s="55" t="s">
        <v>23</v>
      </c>
      <c r="B450" s="55" t="s">
        <v>10</v>
      </c>
      <c r="C450" s="54" t="s">
        <v>219</v>
      </c>
      <c r="D450" s="52" t="s">
        <v>25</v>
      </c>
      <c r="E450" s="109" t="s">
        <v>4</v>
      </c>
      <c r="F450" s="52" t="s">
        <v>5</v>
      </c>
      <c r="G450" s="52" t="s">
        <v>6</v>
      </c>
      <c r="H450" s="52" t="s">
        <v>213</v>
      </c>
      <c r="I450" s="52" t="s">
        <v>9</v>
      </c>
      <c r="J450" s="56" t="s">
        <v>24</v>
      </c>
      <c r="K450" s="52" t="s">
        <v>17</v>
      </c>
      <c r="L450" s="251" t="s">
        <v>154</v>
      </c>
      <c r="M450" s="54" t="s">
        <v>195</v>
      </c>
      <c r="N450" s="54" t="s">
        <v>220</v>
      </c>
    </row>
    <row r="451" spans="1:14" ht="15" x14ac:dyDescent="0.2">
      <c r="A451" s="40">
        <v>32</v>
      </c>
      <c r="B451" s="48" t="s">
        <v>30</v>
      </c>
      <c r="C451" s="53">
        <f t="shared" ref="C451:C458" si="153">SUM(D451:L451)</f>
        <v>9610</v>
      </c>
      <c r="D451" s="46">
        <f>D452+D455</f>
        <v>0</v>
      </c>
      <c r="E451" s="46">
        <f t="shared" ref="E451:L451" si="154">E452+E455</f>
        <v>0</v>
      </c>
      <c r="F451" s="46">
        <f t="shared" si="154"/>
        <v>0</v>
      </c>
      <c r="G451" s="46">
        <f t="shared" si="154"/>
        <v>0</v>
      </c>
      <c r="H451" s="46">
        <f t="shared" si="154"/>
        <v>9000</v>
      </c>
      <c r="I451" s="46">
        <f t="shared" si="154"/>
        <v>0</v>
      </c>
      <c r="J451" s="46">
        <f t="shared" si="154"/>
        <v>0</v>
      </c>
      <c r="K451" s="46">
        <f t="shared" si="154"/>
        <v>0</v>
      </c>
      <c r="L451" s="46">
        <f t="shared" si="154"/>
        <v>610</v>
      </c>
      <c r="M451" s="46">
        <v>9000</v>
      </c>
      <c r="N451" s="46">
        <v>9000</v>
      </c>
    </row>
    <row r="452" spans="1:14" ht="12.75" customHeight="1" x14ac:dyDescent="0.2">
      <c r="A452" s="84">
        <v>322</v>
      </c>
      <c r="B452" s="85" t="s">
        <v>32</v>
      </c>
      <c r="C452" s="53">
        <f t="shared" si="153"/>
        <v>9610</v>
      </c>
      <c r="D452" s="86">
        <f>D453+D454</f>
        <v>0</v>
      </c>
      <c r="E452" s="86">
        <f t="shared" ref="E452:L452" si="155">E453+E454</f>
        <v>0</v>
      </c>
      <c r="F452" s="86">
        <f t="shared" si="155"/>
        <v>0</v>
      </c>
      <c r="G452" s="86">
        <f t="shared" si="155"/>
        <v>0</v>
      </c>
      <c r="H452" s="86">
        <f t="shared" si="155"/>
        <v>9000</v>
      </c>
      <c r="I452" s="86">
        <f t="shared" si="155"/>
        <v>0</v>
      </c>
      <c r="J452" s="86">
        <f t="shared" si="155"/>
        <v>0</v>
      </c>
      <c r="K452" s="86">
        <f t="shared" si="155"/>
        <v>0</v>
      </c>
      <c r="L452" s="86">
        <f t="shared" si="155"/>
        <v>610</v>
      </c>
      <c r="M452" s="87">
        <v>9000</v>
      </c>
      <c r="N452" s="87">
        <v>9000</v>
      </c>
    </row>
    <row r="453" spans="1:14" ht="20.25" hidden="1" customHeight="1" x14ac:dyDescent="0.2">
      <c r="A453" s="29">
        <v>3221</v>
      </c>
      <c r="B453" s="30" t="s">
        <v>57</v>
      </c>
      <c r="C453" s="53">
        <f t="shared" si="153"/>
        <v>0</v>
      </c>
      <c r="D453" s="42"/>
      <c r="E453" s="110"/>
      <c r="F453" s="42"/>
      <c r="G453" s="42"/>
      <c r="H453" s="42"/>
      <c r="I453" s="42"/>
      <c r="J453" s="42"/>
      <c r="K453" s="42"/>
      <c r="L453" s="42"/>
      <c r="M453" s="50"/>
      <c r="N453" s="50"/>
    </row>
    <row r="454" spans="1:14" ht="15.75" hidden="1" customHeight="1" x14ac:dyDescent="0.2">
      <c r="A454" s="29">
        <v>3222</v>
      </c>
      <c r="B454" s="30" t="s">
        <v>58</v>
      </c>
      <c r="C454" s="53">
        <f t="shared" si="153"/>
        <v>9610</v>
      </c>
      <c r="D454" s="42"/>
      <c r="E454" s="110"/>
      <c r="F454" s="42"/>
      <c r="G454" s="42"/>
      <c r="H454" s="42">
        <v>9000</v>
      </c>
      <c r="I454" s="42"/>
      <c r="J454" s="42"/>
      <c r="K454" s="42"/>
      <c r="L454" s="42">
        <v>610</v>
      </c>
      <c r="M454" s="50"/>
      <c r="N454" s="50"/>
    </row>
    <row r="455" spans="1:14" ht="15.75" customHeight="1" x14ac:dyDescent="0.2">
      <c r="A455" s="288">
        <v>329</v>
      </c>
      <c r="B455" s="292" t="s">
        <v>151</v>
      </c>
      <c r="C455" s="53">
        <f t="shared" si="153"/>
        <v>0</v>
      </c>
      <c r="D455" s="254">
        <f>D456+D457</f>
        <v>0</v>
      </c>
      <c r="E455" s="254">
        <f t="shared" ref="E455:L455" si="156">E456+E457</f>
        <v>0</v>
      </c>
      <c r="F455" s="254">
        <f t="shared" si="156"/>
        <v>0</v>
      </c>
      <c r="G455" s="254">
        <f t="shared" si="156"/>
        <v>0</v>
      </c>
      <c r="H455" s="254">
        <f t="shared" si="156"/>
        <v>0</v>
      </c>
      <c r="I455" s="254">
        <f t="shared" si="156"/>
        <v>0</v>
      </c>
      <c r="J455" s="254">
        <f t="shared" si="156"/>
        <v>0</v>
      </c>
      <c r="K455" s="254">
        <f t="shared" si="156"/>
        <v>0</v>
      </c>
      <c r="L455" s="254">
        <f t="shared" si="156"/>
        <v>0</v>
      </c>
      <c r="M455" s="50"/>
      <c r="N455" s="50"/>
    </row>
    <row r="456" spans="1:14" ht="24.75" hidden="1" customHeight="1" x14ac:dyDescent="0.2">
      <c r="A456" s="29">
        <v>3299</v>
      </c>
      <c r="B456" s="30" t="s">
        <v>151</v>
      </c>
      <c r="C456" s="53">
        <f t="shared" si="153"/>
        <v>0</v>
      </c>
      <c r="D456" s="42"/>
      <c r="E456" s="110"/>
      <c r="F456" s="42"/>
      <c r="G456" s="42"/>
      <c r="H456" s="42"/>
      <c r="I456" s="42"/>
      <c r="J456" s="42"/>
      <c r="K456" s="42"/>
      <c r="L456" s="42">
        <v>0</v>
      </c>
      <c r="M456" s="50"/>
      <c r="N456" s="50"/>
    </row>
    <row r="457" spans="1:14" ht="15.75" hidden="1" customHeight="1" x14ac:dyDescent="0.2">
      <c r="A457" s="29"/>
      <c r="B457" s="30"/>
      <c r="C457" s="53">
        <f t="shared" si="153"/>
        <v>0</v>
      </c>
      <c r="D457" s="121"/>
      <c r="E457" s="122"/>
      <c r="F457" s="121"/>
      <c r="G457" s="121"/>
      <c r="H457" s="121"/>
      <c r="I457" s="121"/>
      <c r="J457" s="121"/>
      <c r="K457" s="121"/>
      <c r="L457" s="121"/>
      <c r="M457" s="123"/>
      <c r="N457" s="123"/>
    </row>
    <row r="458" spans="1:14" ht="20.25" customHeight="1" x14ac:dyDescent="0.25">
      <c r="A458" s="124"/>
      <c r="B458" s="125" t="s">
        <v>115</v>
      </c>
      <c r="C458" s="53">
        <f t="shared" si="153"/>
        <v>9610</v>
      </c>
      <c r="D458" s="282">
        <f t="shared" ref="D458:N458" si="157">D451</f>
        <v>0</v>
      </c>
      <c r="E458" s="282">
        <f t="shared" si="157"/>
        <v>0</v>
      </c>
      <c r="F458" s="282">
        <f t="shared" si="157"/>
        <v>0</v>
      </c>
      <c r="G458" s="282">
        <f t="shared" si="157"/>
        <v>0</v>
      </c>
      <c r="H458" s="282">
        <f t="shared" si="157"/>
        <v>9000</v>
      </c>
      <c r="I458" s="282">
        <f t="shared" si="157"/>
        <v>0</v>
      </c>
      <c r="J458" s="282">
        <f t="shared" si="157"/>
        <v>0</v>
      </c>
      <c r="K458" s="282">
        <f t="shared" si="157"/>
        <v>0</v>
      </c>
      <c r="L458" s="282">
        <f t="shared" si="157"/>
        <v>610</v>
      </c>
      <c r="M458" s="282">
        <f t="shared" si="157"/>
        <v>9000</v>
      </c>
      <c r="N458" s="282">
        <f t="shared" si="157"/>
        <v>9000</v>
      </c>
    </row>
    <row r="459" spans="1:14" ht="15" x14ac:dyDescent="0.2">
      <c r="A459" s="128"/>
      <c r="B459" s="129"/>
      <c r="C459" s="108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</row>
    <row r="460" spans="1:14" ht="15" x14ac:dyDescent="0.25">
      <c r="A460" s="342" t="s">
        <v>111</v>
      </c>
      <c r="B460" s="342"/>
      <c r="C460" s="342"/>
      <c r="D460" s="342"/>
      <c r="E460" s="342"/>
      <c r="F460" s="342"/>
      <c r="G460" s="342"/>
      <c r="H460" s="342"/>
      <c r="I460" s="342"/>
      <c r="J460" s="342"/>
      <c r="K460" s="342"/>
      <c r="L460" s="342"/>
      <c r="M460" s="342"/>
      <c r="N460" s="342"/>
    </row>
    <row r="461" spans="1:14" ht="15.75" thickBot="1" x14ac:dyDescent="0.3">
      <c r="A461" s="343" t="s">
        <v>131</v>
      </c>
      <c r="B461" s="343"/>
      <c r="C461" s="343"/>
      <c r="D461" s="343"/>
      <c r="E461" s="343"/>
      <c r="F461" s="343"/>
      <c r="G461" s="343"/>
      <c r="H461" s="343"/>
      <c r="I461" s="343"/>
      <c r="J461" s="343"/>
      <c r="K461" s="343"/>
      <c r="L461" s="343"/>
      <c r="M461" s="343"/>
      <c r="N461" s="343"/>
    </row>
    <row r="462" spans="1:14" ht="77.25" thickBot="1" x14ac:dyDescent="0.25">
      <c r="A462" s="55" t="s">
        <v>23</v>
      </c>
      <c r="B462" s="55" t="s">
        <v>10</v>
      </c>
      <c r="C462" s="54" t="s">
        <v>219</v>
      </c>
      <c r="D462" s="52" t="s">
        <v>25</v>
      </c>
      <c r="E462" s="109" t="s">
        <v>4</v>
      </c>
      <c r="F462" s="52" t="s">
        <v>5</v>
      </c>
      <c r="G462" s="52" t="s">
        <v>6</v>
      </c>
      <c r="H462" s="52" t="s">
        <v>7</v>
      </c>
      <c r="I462" s="52" t="s">
        <v>9</v>
      </c>
      <c r="J462" s="56" t="s">
        <v>24</v>
      </c>
      <c r="K462" s="52" t="s">
        <v>17</v>
      </c>
      <c r="L462" s="251" t="s">
        <v>154</v>
      </c>
      <c r="M462" s="54" t="s">
        <v>195</v>
      </c>
      <c r="N462" s="54" t="s">
        <v>220</v>
      </c>
    </row>
    <row r="463" spans="1:14" ht="15" x14ac:dyDescent="0.2">
      <c r="A463" s="40">
        <v>32</v>
      </c>
      <c r="B463" s="48" t="s">
        <v>30</v>
      </c>
      <c r="C463" s="53">
        <f t="shared" ref="C463:C509" si="158">SUM(D463:L463)</f>
        <v>37000</v>
      </c>
      <c r="D463" s="46">
        <f t="shared" ref="D463:L463" si="159">SUM(D464+D469+D476+D486+D488)</f>
        <v>0</v>
      </c>
      <c r="E463" s="46">
        <f t="shared" si="159"/>
        <v>0</v>
      </c>
      <c r="F463" s="46">
        <f t="shared" si="159"/>
        <v>0</v>
      </c>
      <c r="G463" s="46">
        <f t="shared" si="159"/>
        <v>0</v>
      </c>
      <c r="H463" s="46">
        <f t="shared" si="159"/>
        <v>37000</v>
      </c>
      <c r="I463" s="46">
        <f t="shared" si="159"/>
        <v>0</v>
      </c>
      <c r="J463" s="46">
        <f t="shared" si="159"/>
        <v>0</v>
      </c>
      <c r="K463" s="46">
        <f t="shared" si="159"/>
        <v>0</v>
      </c>
      <c r="L463" s="46">
        <f t="shared" si="159"/>
        <v>0</v>
      </c>
      <c r="M463" s="46">
        <v>37000</v>
      </c>
      <c r="N463" s="46">
        <v>37000</v>
      </c>
    </row>
    <row r="464" spans="1:14" ht="15" x14ac:dyDescent="0.2">
      <c r="A464" s="84">
        <v>321</v>
      </c>
      <c r="B464" s="85" t="s">
        <v>31</v>
      </c>
      <c r="C464" s="53">
        <f t="shared" si="158"/>
        <v>10000</v>
      </c>
      <c r="D464" s="86">
        <f t="shared" ref="D464:L464" si="160">SUM(D465:D468)</f>
        <v>0</v>
      </c>
      <c r="E464" s="86">
        <f t="shared" si="160"/>
        <v>0</v>
      </c>
      <c r="F464" s="86">
        <f t="shared" si="160"/>
        <v>0</v>
      </c>
      <c r="G464" s="86">
        <f t="shared" si="160"/>
        <v>0</v>
      </c>
      <c r="H464" s="86">
        <f t="shared" si="160"/>
        <v>10000</v>
      </c>
      <c r="I464" s="86">
        <f t="shared" si="160"/>
        <v>0</v>
      </c>
      <c r="J464" s="86">
        <f t="shared" si="160"/>
        <v>0</v>
      </c>
      <c r="K464" s="86">
        <f t="shared" si="160"/>
        <v>0</v>
      </c>
      <c r="L464" s="86">
        <f t="shared" si="160"/>
        <v>0</v>
      </c>
      <c r="M464" s="87">
        <v>10000</v>
      </c>
      <c r="N464" s="87">
        <v>10000</v>
      </c>
    </row>
    <row r="465" spans="1:14" ht="15" hidden="1" x14ac:dyDescent="0.2">
      <c r="A465" s="29">
        <v>3211</v>
      </c>
      <c r="B465" s="30" t="s">
        <v>53</v>
      </c>
      <c r="C465" s="53">
        <f t="shared" si="158"/>
        <v>2000</v>
      </c>
      <c r="D465" s="42"/>
      <c r="E465" s="110"/>
      <c r="F465" s="42"/>
      <c r="G465" s="42"/>
      <c r="H465" s="110">
        <v>2000</v>
      </c>
      <c r="I465" s="42"/>
      <c r="J465" s="42"/>
      <c r="K465" s="42"/>
      <c r="L465" s="42"/>
      <c r="M465" s="50"/>
      <c r="N465" s="50"/>
    </row>
    <row r="466" spans="1:14" ht="15" hidden="1" x14ac:dyDescent="0.2">
      <c r="A466" s="29">
        <v>3212</v>
      </c>
      <c r="B466" s="30" t="s">
        <v>54</v>
      </c>
      <c r="C466" s="53">
        <f t="shared" si="158"/>
        <v>0</v>
      </c>
      <c r="D466" s="42"/>
      <c r="E466" s="110"/>
      <c r="F466" s="42"/>
      <c r="G466" s="42"/>
      <c r="H466" s="110"/>
      <c r="I466" s="42"/>
      <c r="J466" s="42"/>
      <c r="K466" s="42"/>
      <c r="L466" s="42"/>
      <c r="M466" s="50"/>
      <c r="N466" s="50"/>
    </row>
    <row r="467" spans="1:14" ht="20.25" hidden="1" customHeight="1" x14ac:dyDescent="0.2">
      <c r="A467" s="29">
        <v>3213</v>
      </c>
      <c r="B467" s="30" t="s">
        <v>55</v>
      </c>
      <c r="C467" s="53">
        <f t="shared" si="158"/>
        <v>8000</v>
      </c>
      <c r="D467" s="42"/>
      <c r="E467" s="110"/>
      <c r="F467" s="42"/>
      <c r="G467" s="42"/>
      <c r="H467" s="110">
        <v>8000</v>
      </c>
      <c r="I467" s="42"/>
      <c r="J467" s="42"/>
      <c r="K467" s="42"/>
      <c r="L467" s="42"/>
      <c r="M467" s="50"/>
      <c r="N467" s="50"/>
    </row>
    <row r="468" spans="1:14" ht="21" hidden="1" customHeight="1" x14ac:dyDescent="0.2">
      <c r="A468" s="29">
        <v>3214</v>
      </c>
      <c r="B468" s="30" t="s">
        <v>56</v>
      </c>
      <c r="C468" s="53">
        <f t="shared" si="158"/>
        <v>0</v>
      </c>
      <c r="D468" s="42"/>
      <c r="E468" s="110"/>
      <c r="F468" s="42"/>
      <c r="G468" s="42"/>
      <c r="H468" s="110">
        <v>0</v>
      </c>
      <c r="I468" s="42"/>
      <c r="J468" s="42"/>
      <c r="K468" s="42"/>
      <c r="L468" s="42"/>
      <c r="M468" s="50"/>
      <c r="N468" s="50"/>
    </row>
    <row r="469" spans="1:14" ht="17.25" customHeight="1" x14ac:dyDescent="0.2">
      <c r="A469" s="84">
        <v>322</v>
      </c>
      <c r="B469" s="85" t="s">
        <v>32</v>
      </c>
      <c r="C469" s="53">
        <f t="shared" si="158"/>
        <v>27000</v>
      </c>
      <c r="D469" s="86">
        <f t="shared" ref="D469:L469" si="161">SUM(D470:D475)</f>
        <v>0</v>
      </c>
      <c r="E469" s="86">
        <f t="shared" si="161"/>
        <v>0</v>
      </c>
      <c r="F469" s="86">
        <f t="shared" si="161"/>
        <v>0</v>
      </c>
      <c r="G469" s="86">
        <f t="shared" si="161"/>
        <v>0</v>
      </c>
      <c r="H469" s="86">
        <f t="shared" si="161"/>
        <v>27000</v>
      </c>
      <c r="I469" s="86">
        <f t="shared" si="161"/>
        <v>0</v>
      </c>
      <c r="J469" s="86">
        <f t="shared" si="161"/>
        <v>0</v>
      </c>
      <c r="K469" s="86">
        <f t="shared" si="161"/>
        <v>0</v>
      </c>
      <c r="L469" s="86">
        <f t="shared" si="161"/>
        <v>0</v>
      </c>
      <c r="M469" s="87">
        <v>27000</v>
      </c>
      <c r="N469" s="87">
        <v>27000</v>
      </c>
    </row>
    <row r="470" spans="1:14" ht="15" hidden="1" customHeight="1" x14ac:dyDescent="0.2">
      <c r="A470" s="29">
        <v>3221</v>
      </c>
      <c r="B470" s="30" t="s">
        <v>57</v>
      </c>
      <c r="C470" s="53">
        <f t="shared" si="158"/>
        <v>18000</v>
      </c>
      <c r="D470" s="42"/>
      <c r="E470" s="110"/>
      <c r="F470" s="42"/>
      <c r="G470" s="42"/>
      <c r="H470" s="110">
        <v>18000</v>
      </c>
      <c r="I470" s="42"/>
      <c r="J470" s="42"/>
      <c r="K470" s="42"/>
      <c r="L470" s="42">
        <v>0</v>
      </c>
      <c r="M470" s="50"/>
      <c r="N470" s="50"/>
    </row>
    <row r="471" spans="1:14" ht="21" hidden="1" customHeight="1" x14ac:dyDescent="0.2">
      <c r="A471" s="29">
        <v>3222</v>
      </c>
      <c r="B471" s="30" t="s">
        <v>58</v>
      </c>
      <c r="C471" s="53">
        <f t="shared" si="158"/>
        <v>0</v>
      </c>
      <c r="D471" s="42"/>
      <c r="E471" s="110"/>
      <c r="F471" s="42"/>
      <c r="G471" s="42"/>
      <c r="H471" s="110"/>
      <c r="I471" s="42"/>
      <c r="J471" s="42"/>
      <c r="K471" s="42"/>
      <c r="L471" s="42"/>
      <c r="M471" s="50"/>
      <c r="N471" s="50"/>
    </row>
    <row r="472" spans="1:14" ht="15" hidden="1" customHeight="1" x14ac:dyDescent="0.2">
      <c r="A472" s="29">
        <v>3223</v>
      </c>
      <c r="B472" s="30" t="s">
        <v>59</v>
      </c>
      <c r="C472" s="53">
        <f t="shared" si="158"/>
        <v>0</v>
      </c>
      <c r="D472" s="42"/>
      <c r="E472" s="110"/>
      <c r="F472" s="42"/>
      <c r="G472" s="42"/>
      <c r="H472" s="110">
        <v>0</v>
      </c>
      <c r="I472" s="42"/>
      <c r="J472" s="42"/>
      <c r="K472" s="42"/>
      <c r="L472" s="42"/>
      <c r="M472" s="50"/>
      <c r="N472" s="50"/>
    </row>
    <row r="473" spans="1:14" ht="15.75" hidden="1" customHeight="1" x14ac:dyDescent="0.2">
      <c r="A473" s="29">
        <v>3224</v>
      </c>
      <c r="B473" s="30" t="s">
        <v>60</v>
      </c>
      <c r="C473" s="53">
        <f t="shared" si="158"/>
        <v>0</v>
      </c>
      <c r="D473" s="42"/>
      <c r="E473" s="110"/>
      <c r="F473" s="42"/>
      <c r="G473" s="42"/>
      <c r="H473" s="110"/>
      <c r="I473" s="42"/>
      <c r="J473" s="42"/>
      <c r="K473" s="42"/>
      <c r="L473" s="42"/>
      <c r="M473" s="50"/>
      <c r="N473" s="50"/>
    </row>
    <row r="474" spans="1:14" ht="12.75" hidden="1" customHeight="1" x14ac:dyDescent="0.2">
      <c r="A474" s="29">
        <v>3225</v>
      </c>
      <c r="B474" s="30" t="s">
        <v>61</v>
      </c>
      <c r="C474" s="53">
        <f t="shared" si="158"/>
        <v>9000</v>
      </c>
      <c r="D474" s="42"/>
      <c r="E474" s="110"/>
      <c r="F474" s="42"/>
      <c r="G474" s="42"/>
      <c r="H474" s="110">
        <v>9000</v>
      </c>
      <c r="I474" s="42"/>
      <c r="J474" s="42"/>
      <c r="K474" s="42"/>
      <c r="L474" s="42"/>
      <c r="M474" s="50"/>
      <c r="N474" s="50"/>
    </row>
    <row r="475" spans="1:14" ht="15" hidden="1" x14ac:dyDescent="0.2">
      <c r="A475" s="29">
        <v>3227</v>
      </c>
      <c r="B475" s="30" t="s">
        <v>62</v>
      </c>
      <c r="C475" s="53">
        <f t="shared" si="158"/>
        <v>0</v>
      </c>
      <c r="D475" s="42"/>
      <c r="E475" s="110"/>
      <c r="F475" s="42"/>
      <c r="G475" s="42"/>
      <c r="H475" s="110">
        <v>0</v>
      </c>
      <c r="I475" s="42"/>
      <c r="J475" s="42"/>
      <c r="K475" s="42"/>
      <c r="L475" s="42"/>
      <c r="M475" s="50"/>
      <c r="N475" s="50"/>
    </row>
    <row r="476" spans="1:14" ht="18" customHeight="1" x14ac:dyDescent="0.2">
      <c r="A476" s="84">
        <v>323</v>
      </c>
      <c r="B476" s="85" t="s">
        <v>33</v>
      </c>
      <c r="C476" s="53">
        <f t="shared" si="158"/>
        <v>0</v>
      </c>
      <c r="D476" s="86">
        <f t="shared" ref="D476:L476" si="162">SUM(D477:D485)</f>
        <v>0</v>
      </c>
      <c r="E476" s="86">
        <f t="shared" si="162"/>
        <v>0</v>
      </c>
      <c r="F476" s="86">
        <f t="shared" si="162"/>
        <v>0</v>
      </c>
      <c r="G476" s="86">
        <f t="shared" si="162"/>
        <v>0</v>
      </c>
      <c r="H476" s="86">
        <f t="shared" si="162"/>
        <v>0</v>
      </c>
      <c r="I476" s="86">
        <f t="shared" si="162"/>
        <v>0</v>
      </c>
      <c r="J476" s="86">
        <f t="shared" si="162"/>
        <v>0</v>
      </c>
      <c r="K476" s="86">
        <f t="shared" si="162"/>
        <v>0</v>
      </c>
      <c r="L476" s="86">
        <f t="shared" si="162"/>
        <v>0</v>
      </c>
      <c r="M476" s="87">
        <v>0</v>
      </c>
      <c r="N476" s="87">
        <v>0</v>
      </c>
    </row>
    <row r="477" spans="1:14" ht="20.25" hidden="1" customHeight="1" x14ac:dyDescent="0.2">
      <c r="A477" s="29">
        <v>3231</v>
      </c>
      <c r="B477" s="30" t="s">
        <v>63</v>
      </c>
      <c r="C477" s="53">
        <f t="shared" si="158"/>
        <v>0</v>
      </c>
      <c r="D477" s="42"/>
      <c r="E477" s="110"/>
      <c r="F477" s="42"/>
      <c r="G477" s="42"/>
      <c r="H477" s="110">
        <v>0</v>
      </c>
      <c r="I477" s="42"/>
      <c r="J477" s="42"/>
      <c r="K477" s="42"/>
      <c r="L477" s="42"/>
      <c r="M477" s="50"/>
      <c r="N477" s="50"/>
    </row>
    <row r="478" spans="1:14" ht="20.25" hidden="1" customHeight="1" x14ac:dyDescent="0.2">
      <c r="A478" s="29">
        <v>3232</v>
      </c>
      <c r="B478" s="30" t="s">
        <v>64</v>
      </c>
      <c r="C478" s="53">
        <f t="shared" si="158"/>
        <v>0</v>
      </c>
      <c r="D478" s="42"/>
      <c r="E478" s="110"/>
      <c r="F478" s="42"/>
      <c r="G478" s="42"/>
      <c r="H478" s="110"/>
      <c r="I478" s="42"/>
      <c r="J478" s="42"/>
      <c r="K478" s="42"/>
      <c r="L478" s="42"/>
      <c r="M478" s="50"/>
      <c r="N478" s="50"/>
    </row>
    <row r="479" spans="1:14" ht="19.5" hidden="1" customHeight="1" x14ac:dyDescent="0.2">
      <c r="A479" s="29">
        <v>3233</v>
      </c>
      <c r="B479" s="30" t="s">
        <v>65</v>
      </c>
      <c r="C479" s="53">
        <f t="shared" si="158"/>
        <v>0</v>
      </c>
      <c r="D479" s="42"/>
      <c r="E479" s="110"/>
      <c r="F479" s="42"/>
      <c r="G479" s="42"/>
      <c r="H479" s="110">
        <v>0</v>
      </c>
      <c r="I479" s="42"/>
      <c r="J479" s="42"/>
      <c r="K479" s="42"/>
      <c r="L479" s="42"/>
      <c r="M479" s="50"/>
      <c r="N479" s="50"/>
    </row>
    <row r="480" spans="1:14" ht="13.5" hidden="1" customHeight="1" x14ac:dyDescent="0.2">
      <c r="A480" s="29">
        <v>3234</v>
      </c>
      <c r="B480" s="30" t="s">
        <v>66</v>
      </c>
      <c r="C480" s="53">
        <f t="shared" si="158"/>
        <v>0</v>
      </c>
      <c r="D480" s="42"/>
      <c r="E480" s="110"/>
      <c r="F480" s="42"/>
      <c r="G480" s="42"/>
      <c r="H480" s="110"/>
      <c r="I480" s="42"/>
      <c r="J480" s="42"/>
      <c r="K480" s="42"/>
      <c r="L480" s="42"/>
      <c r="M480" s="50"/>
      <c r="N480" s="50"/>
    </row>
    <row r="481" spans="1:14" ht="20.25" hidden="1" customHeight="1" x14ac:dyDescent="0.2">
      <c r="A481" s="29">
        <v>3235</v>
      </c>
      <c r="B481" s="30" t="s">
        <v>67</v>
      </c>
      <c r="C481" s="53">
        <f t="shared" si="158"/>
        <v>0</v>
      </c>
      <c r="D481" s="42"/>
      <c r="E481" s="110"/>
      <c r="F481" s="42"/>
      <c r="G481" s="42"/>
      <c r="H481" s="110">
        <v>0</v>
      </c>
      <c r="I481" s="42"/>
      <c r="J481" s="42"/>
      <c r="K481" s="42"/>
      <c r="L481" s="42"/>
      <c r="M481" s="50"/>
      <c r="N481" s="50"/>
    </row>
    <row r="482" spans="1:14" ht="15" hidden="1" customHeight="1" x14ac:dyDescent="0.2">
      <c r="A482" s="29">
        <v>3236</v>
      </c>
      <c r="B482" s="30" t="s">
        <v>68</v>
      </c>
      <c r="C482" s="53">
        <f t="shared" si="158"/>
        <v>0</v>
      </c>
      <c r="D482" s="42"/>
      <c r="E482" s="110"/>
      <c r="F482" s="42"/>
      <c r="G482" s="42"/>
      <c r="H482" s="110"/>
      <c r="I482" s="42"/>
      <c r="J482" s="42"/>
      <c r="K482" s="42"/>
      <c r="L482" s="42"/>
      <c r="M482" s="50"/>
      <c r="N482" s="50"/>
    </row>
    <row r="483" spans="1:14" ht="12" hidden="1" customHeight="1" x14ac:dyDescent="0.2">
      <c r="A483" s="29">
        <v>3237</v>
      </c>
      <c r="B483" s="30" t="s">
        <v>69</v>
      </c>
      <c r="C483" s="53">
        <f t="shared" si="158"/>
        <v>0</v>
      </c>
      <c r="D483" s="42"/>
      <c r="E483" s="110"/>
      <c r="F483" s="42"/>
      <c r="G483" s="42"/>
      <c r="H483" s="110">
        <v>0</v>
      </c>
      <c r="I483" s="42"/>
      <c r="J483" s="42"/>
      <c r="K483" s="42"/>
      <c r="L483" s="42"/>
      <c r="M483" s="50"/>
      <c r="N483" s="50"/>
    </row>
    <row r="484" spans="1:14" ht="19.5" hidden="1" customHeight="1" x14ac:dyDescent="0.2">
      <c r="A484" s="29">
        <v>3238</v>
      </c>
      <c r="B484" s="30" t="s">
        <v>70</v>
      </c>
      <c r="C484" s="53">
        <f t="shared" si="158"/>
        <v>0</v>
      </c>
      <c r="D484" s="42"/>
      <c r="E484" s="110"/>
      <c r="F484" s="42"/>
      <c r="G484" s="42"/>
      <c r="H484" s="110">
        <v>0</v>
      </c>
      <c r="I484" s="42"/>
      <c r="J484" s="42"/>
      <c r="K484" s="42"/>
      <c r="L484" s="42"/>
      <c r="M484" s="50"/>
      <c r="N484" s="50"/>
    </row>
    <row r="485" spans="1:14" ht="15" hidden="1" x14ac:dyDescent="0.2">
      <c r="A485" s="29">
        <v>3239</v>
      </c>
      <c r="B485" s="30" t="s">
        <v>71</v>
      </c>
      <c r="C485" s="53">
        <f t="shared" si="158"/>
        <v>0</v>
      </c>
      <c r="D485" s="42"/>
      <c r="E485" s="110"/>
      <c r="F485" s="42"/>
      <c r="G485" s="42"/>
      <c r="H485" s="110">
        <v>0</v>
      </c>
      <c r="I485" s="42"/>
      <c r="J485" s="42"/>
      <c r="K485" s="42"/>
      <c r="L485" s="42"/>
      <c r="M485" s="50"/>
      <c r="N485" s="50"/>
    </row>
    <row r="486" spans="1:14" ht="23.25" customHeight="1" x14ac:dyDescent="0.2">
      <c r="A486" s="84">
        <v>324</v>
      </c>
      <c r="B486" s="85" t="s">
        <v>34</v>
      </c>
      <c r="C486" s="53">
        <f t="shared" si="158"/>
        <v>0</v>
      </c>
      <c r="D486" s="86">
        <f t="shared" ref="D486:L486" si="163">D487</f>
        <v>0</v>
      </c>
      <c r="E486" s="86">
        <f t="shared" si="163"/>
        <v>0</v>
      </c>
      <c r="F486" s="86">
        <f t="shared" si="163"/>
        <v>0</v>
      </c>
      <c r="G486" s="86">
        <f t="shared" si="163"/>
        <v>0</v>
      </c>
      <c r="H486" s="86">
        <f t="shared" si="163"/>
        <v>0</v>
      </c>
      <c r="I486" s="86">
        <f t="shared" si="163"/>
        <v>0</v>
      </c>
      <c r="J486" s="86">
        <f t="shared" si="163"/>
        <v>0</v>
      </c>
      <c r="K486" s="86">
        <f t="shared" si="163"/>
        <v>0</v>
      </c>
      <c r="L486" s="86">
        <f t="shared" si="163"/>
        <v>0</v>
      </c>
      <c r="M486" s="87">
        <v>0</v>
      </c>
      <c r="N486" s="87">
        <v>0</v>
      </c>
    </row>
    <row r="487" spans="1:14" ht="15" hidden="1" x14ac:dyDescent="0.2">
      <c r="A487" s="29">
        <v>3241</v>
      </c>
      <c r="B487" s="30" t="s">
        <v>72</v>
      </c>
      <c r="C487" s="53">
        <f t="shared" si="158"/>
        <v>0</v>
      </c>
      <c r="D487" s="86"/>
      <c r="E487" s="90"/>
      <c r="F487" s="86"/>
      <c r="G487" s="86"/>
      <c r="H487" s="86"/>
      <c r="I487" s="86"/>
      <c r="J487" s="86"/>
      <c r="K487" s="86"/>
      <c r="L487" s="86"/>
      <c r="M487" s="87"/>
      <c r="N487" s="87"/>
    </row>
    <row r="488" spans="1:14" ht="15" x14ac:dyDescent="0.2">
      <c r="A488" s="84">
        <v>329</v>
      </c>
      <c r="B488" s="85" t="s">
        <v>35</v>
      </c>
      <c r="C488" s="275">
        <f t="shared" si="158"/>
        <v>0</v>
      </c>
      <c r="D488" s="86">
        <f t="shared" ref="D488:L488" si="164">SUM(D489:D493)</f>
        <v>0</v>
      </c>
      <c r="E488" s="86">
        <f t="shared" si="164"/>
        <v>0</v>
      </c>
      <c r="F488" s="86">
        <f t="shared" si="164"/>
        <v>0</v>
      </c>
      <c r="G488" s="86">
        <f t="shared" si="164"/>
        <v>0</v>
      </c>
      <c r="H488" s="86">
        <f t="shared" si="164"/>
        <v>0</v>
      </c>
      <c r="I488" s="86">
        <f t="shared" si="164"/>
        <v>0</v>
      </c>
      <c r="J488" s="86">
        <f t="shared" si="164"/>
        <v>0</v>
      </c>
      <c r="K488" s="86">
        <f t="shared" si="164"/>
        <v>0</v>
      </c>
      <c r="L488" s="86">
        <f t="shared" si="164"/>
        <v>0</v>
      </c>
      <c r="M488" s="87">
        <v>0</v>
      </c>
      <c r="N488" s="87">
        <v>0</v>
      </c>
    </row>
    <row r="489" spans="1:14" ht="31.5" hidden="1" customHeight="1" x14ac:dyDescent="0.2">
      <c r="A489" s="29">
        <v>3292</v>
      </c>
      <c r="B489" s="30" t="s">
        <v>73</v>
      </c>
      <c r="C489" s="275">
        <f t="shared" si="158"/>
        <v>0</v>
      </c>
      <c r="D489" s="42"/>
      <c r="E489" s="110"/>
      <c r="F489" s="42"/>
      <c r="G489" s="42"/>
      <c r="H489" s="42"/>
      <c r="I489" s="42"/>
      <c r="J489" s="42"/>
      <c r="K489" s="42"/>
      <c r="L489" s="42"/>
      <c r="M489" s="50"/>
      <c r="N489" s="50"/>
    </row>
    <row r="490" spans="1:14" ht="15" hidden="1" x14ac:dyDescent="0.2">
      <c r="A490" s="29">
        <v>3293</v>
      </c>
      <c r="B490" s="30" t="s">
        <v>74</v>
      </c>
      <c r="C490" s="275">
        <f t="shared" si="158"/>
        <v>0</v>
      </c>
      <c r="D490" s="42"/>
      <c r="E490" s="110"/>
      <c r="F490" s="42"/>
      <c r="G490" s="42"/>
      <c r="H490" s="42"/>
      <c r="I490" s="42"/>
      <c r="J490" s="42"/>
      <c r="K490" s="42"/>
      <c r="L490" s="42"/>
      <c r="M490" s="50"/>
      <c r="N490" s="50"/>
    </row>
    <row r="491" spans="1:14" ht="15" hidden="1" x14ac:dyDescent="0.2">
      <c r="A491" s="29">
        <v>3294</v>
      </c>
      <c r="B491" s="30" t="s">
        <v>75</v>
      </c>
      <c r="C491" s="275">
        <f t="shared" si="158"/>
        <v>0</v>
      </c>
      <c r="D491" s="42"/>
      <c r="E491" s="110"/>
      <c r="F491" s="42"/>
      <c r="G491" s="42"/>
      <c r="H491" s="42"/>
      <c r="I491" s="42"/>
      <c r="J491" s="42"/>
      <c r="K491" s="42"/>
      <c r="L491" s="42"/>
      <c r="M491" s="50"/>
      <c r="N491" s="50"/>
    </row>
    <row r="492" spans="1:14" ht="15" hidden="1" x14ac:dyDescent="0.2">
      <c r="A492" s="29">
        <v>3295</v>
      </c>
      <c r="B492" s="30" t="s">
        <v>76</v>
      </c>
      <c r="C492" s="275">
        <f t="shared" si="158"/>
        <v>0</v>
      </c>
      <c r="D492" s="42"/>
      <c r="E492" s="110"/>
      <c r="F492" s="42"/>
      <c r="G492" s="42"/>
      <c r="H492" s="42"/>
      <c r="I492" s="42"/>
      <c r="J492" s="42"/>
      <c r="K492" s="42"/>
      <c r="L492" s="42"/>
      <c r="M492" s="50"/>
      <c r="N492" s="50"/>
    </row>
    <row r="493" spans="1:14" ht="15" hidden="1" x14ac:dyDescent="0.2">
      <c r="A493" s="29">
        <v>3299</v>
      </c>
      <c r="B493" s="30" t="s">
        <v>77</v>
      </c>
      <c r="C493" s="275">
        <f t="shared" si="158"/>
        <v>0</v>
      </c>
      <c r="D493" s="42"/>
      <c r="E493" s="110"/>
      <c r="F493" s="42"/>
      <c r="G493" s="42"/>
      <c r="H493" s="110">
        <v>0</v>
      </c>
      <c r="I493" s="42"/>
      <c r="J493" s="42"/>
      <c r="K493" s="42"/>
      <c r="L493" s="42"/>
      <c r="M493" s="50"/>
      <c r="N493" s="50"/>
    </row>
    <row r="494" spans="1:14" ht="15" x14ac:dyDescent="0.2">
      <c r="A494" s="40">
        <v>37</v>
      </c>
      <c r="B494" s="89" t="s">
        <v>39</v>
      </c>
      <c r="C494" s="275">
        <f t="shared" si="158"/>
        <v>0</v>
      </c>
      <c r="D494" s="46">
        <f t="shared" ref="D494:L494" si="165">D495</f>
        <v>0</v>
      </c>
      <c r="E494" s="46">
        <f t="shared" si="165"/>
        <v>0</v>
      </c>
      <c r="F494" s="46">
        <f t="shared" si="165"/>
        <v>0</v>
      </c>
      <c r="G494" s="46">
        <f t="shared" si="165"/>
        <v>0</v>
      </c>
      <c r="H494" s="46">
        <f t="shared" si="165"/>
        <v>0</v>
      </c>
      <c r="I494" s="46">
        <f t="shared" si="165"/>
        <v>0</v>
      </c>
      <c r="J494" s="46">
        <f t="shared" si="165"/>
        <v>0</v>
      </c>
      <c r="K494" s="46">
        <f t="shared" si="165"/>
        <v>0</v>
      </c>
      <c r="L494" s="46">
        <f t="shared" si="165"/>
        <v>0</v>
      </c>
      <c r="M494" s="46">
        <v>0</v>
      </c>
      <c r="N494" s="46">
        <v>0</v>
      </c>
    </row>
    <row r="495" spans="1:14" ht="18.75" customHeight="1" x14ac:dyDescent="0.2">
      <c r="A495" s="84">
        <v>372</v>
      </c>
      <c r="B495" s="85" t="s">
        <v>40</v>
      </c>
      <c r="C495" s="275">
        <f t="shared" si="158"/>
        <v>0</v>
      </c>
      <c r="D495" s="86">
        <f t="shared" ref="D495:L495" si="166">SUM(D496:D497)</f>
        <v>0</v>
      </c>
      <c r="E495" s="86">
        <f t="shared" si="166"/>
        <v>0</v>
      </c>
      <c r="F495" s="86">
        <f t="shared" si="166"/>
        <v>0</v>
      </c>
      <c r="G495" s="86">
        <f t="shared" si="166"/>
        <v>0</v>
      </c>
      <c r="H495" s="86">
        <f t="shared" si="166"/>
        <v>0</v>
      </c>
      <c r="I495" s="86">
        <f t="shared" si="166"/>
        <v>0</v>
      </c>
      <c r="J495" s="86">
        <f t="shared" si="166"/>
        <v>0</v>
      </c>
      <c r="K495" s="86">
        <f t="shared" si="166"/>
        <v>0</v>
      </c>
      <c r="L495" s="86">
        <f t="shared" si="166"/>
        <v>0</v>
      </c>
      <c r="M495" s="87"/>
      <c r="N495" s="87"/>
    </row>
    <row r="496" spans="1:14" ht="15" hidden="1" x14ac:dyDescent="0.2">
      <c r="A496" s="29">
        <v>3721</v>
      </c>
      <c r="B496" s="30" t="s">
        <v>79</v>
      </c>
      <c r="C496" s="275">
        <f t="shared" si="158"/>
        <v>0</v>
      </c>
      <c r="D496" s="42"/>
      <c r="E496" s="110"/>
      <c r="F496" s="42"/>
      <c r="G496" s="42"/>
      <c r="H496" s="42"/>
      <c r="I496" s="42"/>
      <c r="J496" s="42"/>
      <c r="K496" s="42"/>
      <c r="L496" s="42"/>
      <c r="M496" s="50"/>
      <c r="N496" s="50"/>
    </row>
    <row r="497" spans="1:14" ht="21" hidden="1" customHeight="1" x14ac:dyDescent="0.2">
      <c r="A497" s="29">
        <v>3722</v>
      </c>
      <c r="B497" s="30" t="s">
        <v>103</v>
      </c>
      <c r="C497" s="275">
        <f t="shared" si="158"/>
        <v>0</v>
      </c>
      <c r="D497" s="42"/>
      <c r="E497" s="110"/>
      <c r="F497" s="42"/>
      <c r="G497" s="42"/>
      <c r="H497" s="42"/>
      <c r="I497" s="42"/>
      <c r="J497" s="42"/>
      <c r="K497" s="42"/>
      <c r="L497" s="42"/>
      <c r="M497" s="50"/>
      <c r="N497" s="50"/>
    </row>
    <row r="498" spans="1:14" ht="15" x14ac:dyDescent="0.2">
      <c r="A498" s="40">
        <v>42</v>
      </c>
      <c r="B498" s="49" t="s">
        <v>41</v>
      </c>
      <c r="C498" s="275">
        <f t="shared" si="158"/>
        <v>14000</v>
      </c>
      <c r="D498" s="46">
        <f t="shared" ref="D498:G498" si="167">SUM(D499+D500+D507+D508)</f>
        <v>0</v>
      </c>
      <c r="E498" s="46">
        <f t="shared" si="167"/>
        <v>0</v>
      </c>
      <c r="F498" s="46">
        <f t="shared" si="167"/>
        <v>0</v>
      </c>
      <c r="G498" s="46">
        <f t="shared" si="167"/>
        <v>0</v>
      </c>
      <c r="H498" s="46">
        <f>SUM(H499+H500+H507+H508)</f>
        <v>14000</v>
      </c>
      <c r="I498" s="46">
        <f t="shared" ref="I498:L498" si="168">SUM(I499+I500+I507+I508)</f>
        <v>0</v>
      </c>
      <c r="J498" s="46">
        <f t="shared" si="168"/>
        <v>0</v>
      </c>
      <c r="K498" s="46">
        <f t="shared" si="168"/>
        <v>0</v>
      </c>
      <c r="L498" s="46">
        <f t="shared" si="168"/>
        <v>0</v>
      </c>
      <c r="M498" s="46">
        <v>14000</v>
      </c>
      <c r="N498" s="46">
        <v>14000</v>
      </c>
    </row>
    <row r="499" spans="1:14" ht="22.5" customHeight="1" x14ac:dyDescent="0.2">
      <c r="A499" s="84">
        <v>421</v>
      </c>
      <c r="B499" s="88" t="s">
        <v>42</v>
      </c>
      <c r="C499" s="275">
        <f t="shared" si="158"/>
        <v>0</v>
      </c>
      <c r="D499" s="86"/>
      <c r="E499" s="90"/>
      <c r="F499" s="86"/>
      <c r="G499" s="86"/>
      <c r="H499" s="86"/>
      <c r="I499" s="86"/>
      <c r="J499" s="86"/>
      <c r="K499" s="86"/>
      <c r="L499" s="86"/>
      <c r="M499" s="87"/>
      <c r="N499" s="87"/>
    </row>
    <row r="500" spans="1:14" ht="20.25" customHeight="1" x14ac:dyDescent="0.2">
      <c r="A500" s="84">
        <v>422</v>
      </c>
      <c r="B500" s="88" t="s">
        <v>43</v>
      </c>
      <c r="C500" s="275">
        <f t="shared" si="158"/>
        <v>12000</v>
      </c>
      <c r="D500" s="86">
        <f>SUM(D501:D506)</f>
        <v>0</v>
      </c>
      <c r="E500" s="86">
        <f t="shared" ref="E500:L500" si="169">SUM(E501:E506)</f>
        <v>0</v>
      </c>
      <c r="F500" s="86">
        <f t="shared" si="169"/>
        <v>0</v>
      </c>
      <c r="G500" s="86">
        <f t="shared" si="169"/>
        <v>0</v>
      </c>
      <c r="H500" s="86">
        <f t="shared" si="169"/>
        <v>12000</v>
      </c>
      <c r="I500" s="86">
        <f t="shared" si="169"/>
        <v>0</v>
      </c>
      <c r="J500" s="86">
        <f t="shared" si="169"/>
        <v>0</v>
      </c>
      <c r="K500" s="86">
        <f t="shared" si="169"/>
        <v>0</v>
      </c>
      <c r="L500" s="86">
        <f t="shared" si="169"/>
        <v>0</v>
      </c>
      <c r="M500" s="87">
        <v>12000</v>
      </c>
      <c r="N500" s="87">
        <v>12000</v>
      </c>
    </row>
    <row r="501" spans="1:14" ht="21" hidden="1" customHeight="1" x14ac:dyDescent="0.2">
      <c r="A501" s="29">
        <v>4221</v>
      </c>
      <c r="B501" s="31" t="s">
        <v>80</v>
      </c>
      <c r="C501" s="275">
        <f t="shared" si="158"/>
        <v>0</v>
      </c>
      <c r="D501" s="42"/>
      <c r="E501" s="110"/>
      <c r="F501" s="42"/>
      <c r="G501" s="42"/>
      <c r="H501" s="110">
        <v>0</v>
      </c>
      <c r="I501" s="42"/>
      <c r="J501" s="42"/>
      <c r="K501" s="42"/>
      <c r="L501" s="114"/>
      <c r="M501" s="50"/>
      <c r="N501" s="50"/>
    </row>
    <row r="502" spans="1:14" ht="21" hidden="1" customHeight="1" x14ac:dyDescent="0.2">
      <c r="A502" s="29">
        <v>4222</v>
      </c>
      <c r="B502" s="31" t="s">
        <v>88</v>
      </c>
      <c r="C502" s="275">
        <f t="shared" si="158"/>
        <v>0</v>
      </c>
      <c r="D502" s="42"/>
      <c r="E502" s="110"/>
      <c r="F502" s="42"/>
      <c r="G502" s="42"/>
      <c r="H502" s="110">
        <v>0</v>
      </c>
      <c r="I502" s="42"/>
      <c r="J502" s="42"/>
      <c r="K502" s="42"/>
      <c r="L502" s="114"/>
      <c r="M502" s="50"/>
      <c r="N502" s="50"/>
    </row>
    <row r="503" spans="1:14" ht="15.75" hidden="1" customHeight="1" x14ac:dyDescent="0.2">
      <c r="A503" s="29">
        <v>4223</v>
      </c>
      <c r="B503" s="31" t="s">
        <v>108</v>
      </c>
      <c r="C503" s="275">
        <f t="shared" si="158"/>
        <v>0</v>
      </c>
      <c r="D503" s="42"/>
      <c r="E503" s="110"/>
      <c r="F503" s="42"/>
      <c r="G503" s="42"/>
      <c r="H503" s="110">
        <v>0</v>
      </c>
      <c r="I503" s="42"/>
      <c r="J503" s="42"/>
      <c r="K503" s="42"/>
      <c r="L503" s="114"/>
      <c r="M503" s="50"/>
      <c r="N503" s="50"/>
    </row>
    <row r="504" spans="1:14" ht="15" hidden="1" x14ac:dyDescent="0.2">
      <c r="A504" s="29">
        <v>4224</v>
      </c>
      <c r="B504" s="31" t="s">
        <v>85</v>
      </c>
      <c r="C504" s="275">
        <f t="shared" si="158"/>
        <v>0</v>
      </c>
      <c r="D504" s="42"/>
      <c r="E504" s="110"/>
      <c r="F504" s="42"/>
      <c r="G504" s="42"/>
      <c r="H504" s="110">
        <v>0</v>
      </c>
      <c r="I504" s="42"/>
      <c r="J504" s="42"/>
      <c r="K504" s="42"/>
      <c r="L504" s="115"/>
      <c r="M504" s="50"/>
      <c r="N504" s="50"/>
    </row>
    <row r="505" spans="1:14" ht="17.25" hidden="1" customHeight="1" x14ac:dyDescent="0.2">
      <c r="A505" s="29">
        <v>4226</v>
      </c>
      <c r="B505" s="31" t="s">
        <v>86</v>
      </c>
      <c r="C505" s="275">
        <f t="shared" si="158"/>
        <v>0</v>
      </c>
      <c r="D505" s="42"/>
      <c r="E505" s="110"/>
      <c r="F505" s="42"/>
      <c r="G505" s="42"/>
      <c r="H505" s="110">
        <v>0</v>
      </c>
      <c r="I505" s="42"/>
      <c r="J505" s="42"/>
      <c r="K505" s="42"/>
      <c r="L505" s="115"/>
      <c r="M505" s="50"/>
      <c r="N505" s="50"/>
    </row>
    <row r="506" spans="1:14" ht="24.75" hidden="1" customHeight="1" x14ac:dyDescent="0.2">
      <c r="A506" s="29">
        <v>4227</v>
      </c>
      <c r="B506" s="31" t="s">
        <v>81</v>
      </c>
      <c r="C506" s="275">
        <f t="shared" si="158"/>
        <v>12000</v>
      </c>
      <c r="D506" s="42"/>
      <c r="E506" s="110"/>
      <c r="F506" s="42"/>
      <c r="G506" s="42"/>
      <c r="H506" s="110">
        <v>12000</v>
      </c>
      <c r="I506" s="42"/>
      <c r="J506" s="42"/>
      <c r="K506" s="42"/>
      <c r="L506" s="115">
        <v>0</v>
      </c>
      <c r="M506" s="50"/>
      <c r="N506" s="50"/>
    </row>
    <row r="507" spans="1:14" ht="15" x14ac:dyDescent="0.2">
      <c r="A507" s="84" t="s">
        <v>52</v>
      </c>
      <c r="B507" s="88" t="s">
        <v>44</v>
      </c>
      <c r="C507" s="275">
        <f t="shared" si="158"/>
        <v>2000</v>
      </c>
      <c r="D507" s="86"/>
      <c r="E507" s="90"/>
      <c r="F507" s="86"/>
      <c r="G507" s="86"/>
      <c r="H507" s="90">
        <v>2000</v>
      </c>
      <c r="I507" s="86"/>
      <c r="J507" s="86"/>
      <c r="K507" s="86"/>
      <c r="L507" s="114"/>
      <c r="M507" s="87">
        <v>2000</v>
      </c>
      <c r="N507" s="87">
        <v>2000</v>
      </c>
    </row>
    <row r="508" spans="1:14" ht="15" x14ac:dyDescent="0.2">
      <c r="A508" s="40">
        <v>426</v>
      </c>
      <c r="B508" s="48" t="s">
        <v>158</v>
      </c>
      <c r="C508" s="275">
        <f t="shared" si="158"/>
        <v>0</v>
      </c>
      <c r="D508" s="115"/>
      <c r="E508" s="115"/>
      <c r="F508" s="115"/>
      <c r="G508" s="115"/>
      <c r="H508" s="254">
        <v>0</v>
      </c>
      <c r="I508" s="115"/>
      <c r="J508" s="115"/>
      <c r="K508" s="115"/>
      <c r="L508" s="115"/>
      <c r="M508" s="87">
        <v>0</v>
      </c>
      <c r="N508" s="87">
        <v>0</v>
      </c>
    </row>
    <row r="509" spans="1:14" ht="25.5" customHeight="1" x14ac:dyDescent="0.2">
      <c r="A509" s="41"/>
      <c r="B509" s="105" t="s">
        <v>11</v>
      </c>
      <c r="C509" s="91">
        <f t="shared" si="158"/>
        <v>51000</v>
      </c>
      <c r="D509" s="44">
        <f>SUM(D463+D494+D498+D508)</f>
        <v>0</v>
      </c>
      <c r="E509" s="44">
        <f>SUM(E463+E494+E498+E508)</f>
        <v>0</v>
      </c>
      <c r="F509" s="44">
        <f>SUM(F463+F494+F498+F508)</f>
        <v>0</v>
      </c>
      <c r="G509" s="44">
        <f>SUM(G463+G494+G498+G508)</f>
        <v>0</v>
      </c>
      <c r="H509" s="44">
        <f t="shared" ref="H509:N509" si="170">SUM(H463+H494+H498)</f>
        <v>51000</v>
      </c>
      <c r="I509" s="44">
        <f t="shared" si="170"/>
        <v>0</v>
      </c>
      <c r="J509" s="44">
        <f t="shared" si="170"/>
        <v>0</v>
      </c>
      <c r="K509" s="44">
        <f t="shared" si="170"/>
        <v>0</v>
      </c>
      <c r="L509" s="44">
        <f t="shared" si="170"/>
        <v>0</v>
      </c>
      <c r="M509" s="44">
        <f t="shared" si="170"/>
        <v>51000</v>
      </c>
      <c r="N509" s="44">
        <f t="shared" si="170"/>
        <v>51000</v>
      </c>
    </row>
    <row r="510" spans="1:14" ht="15" hidden="1" x14ac:dyDescent="0.2">
      <c r="A510" s="106"/>
      <c r="B510" s="107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</row>
    <row r="511" spans="1:14" ht="15" hidden="1" x14ac:dyDescent="0.25">
      <c r="A511" s="342" t="s">
        <v>168</v>
      </c>
      <c r="B511" s="342"/>
      <c r="C511" s="342"/>
      <c r="D511" s="342"/>
      <c r="E511" s="342"/>
      <c r="F511" s="342"/>
      <c r="G511" s="342"/>
      <c r="H511" s="342"/>
      <c r="I511" s="342"/>
      <c r="J511" s="342"/>
      <c r="K511" s="342"/>
      <c r="L511" s="342"/>
      <c r="M511" s="342"/>
      <c r="N511" s="342"/>
    </row>
    <row r="512" spans="1:14" ht="15.75" hidden="1" thickBot="1" x14ac:dyDescent="0.3">
      <c r="A512" s="343"/>
      <c r="B512" s="343"/>
      <c r="C512" s="343"/>
      <c r="D512" s="343"/>
      <c r="E512" s="343"/>
      <c r="F512" s="343"/>
      <c r="G512" s="343"/>
      <c r="H512" s="343"/>
      <c r="I512" s="343"/>
      <c r="J512" s="343"/>
      <c r="K512" s="343"/>
      <c r="L512" s="343"/>
      <c r="M512" s="343"/>
      <c r="N512" s="344"/>
    </row>
    <row r="513" spans="1:14" ht="77.25" hidden="1" thickBot="1" x14ac:dyDescent="0.25">
      <c r="A513" s="55" t="s">
        <v>23</v>
      </c>
      <c r="B513" s="55" t="s">
        <v>10</v>
      </c>
      <c r="C513" s="54" t="s">
        <v>219</v>
      </c>
      <c r="D513" s="52" t="s">
        <v>25</v>
      </c>
      <c r="E513" s="109" t="s">
        <v>174</v>
      </c>
      <c r="F513" s="52" t="s">
        <v>5</v>
      </c>
      <c r="G513" s="52" t="s">
        <v>6</v>
      </c>
      <c r="H513" s="52" t="s">
        <v>182</v>
      </c>
      <c r="I513" s="52" t="s">
        <v>9</v>
      </c>
      <c r="J513" s="56" t="s">
        <v>24</v>
      </c>
      <c r="K513" s="52" t="s">
        <v>17</v>
      </c>
      <c r="L513" s="52" t="s">
        <v>154</v>
      </c>
      <c r="M513" s="54" t="s">
        <v>195</v>
      </c>
      <c r="N513" s="54" t="s">
        <v>220</v>
      </c>
    </row>
    <row r="514" spans="1:14" ht="15" hidden="1" x14ac:dyDescent="0.2">
      <c r="A514" s="40">
        <v>32</v>
      </c>
      <c r="B514" s="48" t="s">
        <v>30</v>
      </c>
      <c r="C514" s="91">
        <f t="shared" ref="C514:C522" si="171">SUM(D514:L514)</f>
        <v>0</v>
      </c>
      <c r="D514" s="46">
        <f>D515</f>
        <v>0</v>
      </c>
      <c r="E514" s="46">
        <f t="shared" ref="E514:N514" si="172">E515</f>
        <v>0</v>
      </c>
      <c r="F514" s="46">
        <f t="shared" si="172"/>
        <v>0</v>
      </c>
      <c r="G514" s="46">
        <f t="shared" si="172"/>
        <v>0</v>
      </c>
      <c r="H514" s="46">
        <f t="shared" si="172"/>
        <v>0</v>
      </c>
      <c r="I514" s="46">
        <f t="shared" si="172"/>
        <v>0</v>
      </c>
      <c r="J514" s="46">
        <f t="shared" si="172"/>
        <v>0</v>
      </c>
      <c r="K514" s="46">
        <f t="shared" si="172"/>
        <v>0</v>
      </c>
      <c r="L514" s="46">
        <f t="shared" si="172"/>
        <v>0</v>
      </c>
      <c r="M514" s="46">
        <f t="shared" si="172"/>
        <v>0</v>
      </c>
      <c r="N514" s="46">
        <f t="shared" si="172"/>
        <v>0</v>
      </c>
    </row>
    <row r="515" spans="1:14" ht="15" hidden="1" x14ac:dyDescent="0.2">
      <c r="A515" s="84">
        <v>321</v>
      </c>
      <c r="B515" s="85" t="s">
        <v>31</v>
      </c>
      <c r="C515" s="91">
        <f t="shared" si="171"/>
        <v>0</v>
      </c>
      <c r="D515" s="86">
        <f>SUM(D516:D519)</f>
        <v>0</v>
      </c>
      <c r="E515" s="86">
        <f t="shared" ref="E515:L515" si="173">SUM(E516:E519)</f>
        <v>0</v>
      </c>
      <c r="F515" s="86">
        <f t="shared" si="173"/>
        <v>0</v>
      </c>
      <c r="G515" s="86">
        <f t="shared" si="173"/>
        <v>0</v>
      </c>
      <c r="H515" s="86">
        <f t="shared" si="173"/>
        <v>0</v>
      </c>
      <c r="I515" s="86">
        <f t="shared" si="173"/>
        <v>0</v>
      </c>
      <c r="J515" s="86">
        <f t="shared" si="173"/>
        <v>0</v>
      </c>
      <c r="K515" s="86">
        <f t="shared" si="173"/>
        <v>0</v>
      </c>
      <c r="L515" s="86">
        <f t="shared" si="173"/>
        <v>0</v>
      </c>
      <c r="M515" s="87"/>
      <c r="N515" s="87"/>
    </row>
    <row r="516" spans="1:14" ht="24.75" hidden="1" customHeight="1" x14ac:dyDescent="0.2">
      <c r="A516" s="29">
        <v>3211</v>
      </c>
      <c r="B516" s="30" t="s">
        <v>53</v>
      </c>
      <c r="C516" s="91">
        <f t="shared" si="171"/>
        <v>0</v>
      </c>
      <c r="D516" s="86"/>
      <c r="E516" s="86"/>
      <c r="F516" s="86"/>
      <c r="G516" s="86"/>
      <c r="H516" s="42">
        <v>0</v>
      </c>
      <c r="I516" s="86"/>
      <c r="J516" s="86"/>
      <c r="K516" s="86"/>
      <c r="L516" s="86"/>
      <c r="M516" s="87"/>
      <c r="N516" s="87"/>
    </row>
    <row r="517" spans="1:14" ht="22.5" hidden="1" customHeight="1" x14ac:dyDescent="0.2">
      <c r="A517" s="29">
        <v>3212</v>
      </c>
      <c r="B517" s="30" t="s">
        <v>54</v>
      </c>
      <c r="C517" s="91">
        <f t="shared" si="171"/>
        <v>0</v>
      </c>
      <c r="D517" s="42"/>
      <c r="E517" s="110"/>
      <c r="F517" s="42"/>
      <c r="G517" s="42"/>
      <c r="H517" s="42"/>
      <c r="I517" s="42"/>
      <c r="J517" s="42"/>
      <c r="K517" s="42"/>
      <c r="L517" s="115"/>
      <c r="M517" s="50"/>
      <c r="N517" s="50"/>
    </row>
    <row r="518" spans="1:14" ht="30.75" hidden="1" customHeight="1" x14ac:dyDescent="0.2">
      <c r="A518" s="29">
        <v>3213</v>
      </c>
      <c r="B518" s="30" t="s">
        <v>55</v>
      </c>
      <c r="C518" s="91">
        <f t="shared" si="171"/>
        <v>0</v>
      </c>
      <c r="D518" s="86"/>
      <c r="E518" s="90"/>
      <c r="F518" s="86"/>
      <c r="G518" s="86"/>
      <c r="H518" s="86"/>
      <c r="I518" s="86"/>
      <c r="J518" s="86"/>
      <c r="K518" s="86"/>
      <c r="L518" s="114"/>
      <c r="M518" s="87"/>
      <c r="N518" s="87"/>
    </row>
    <row r="519" spans="1:14" ht="15" hidden="1" x14ac:dyDescent="0.2">
      <c r="A519" s="29">
        <v>3214</v>
      </c>
      <c r="B519" s="30" t="s">
        <v>56</v>
      </c>
      <c r="C519" s="91">
        <f t="shared" si="171"/>
        <v>0</v>
      </c>
      <c r="D519" s="115"/>
      <c r="E519" s="115"/>
      <c r="F519" s="115"/>
      <c r="G519" s="115"/>
      <c r="H519" s="115"/>
      <c r="I519" s="115"/>
      <c r="J519" s="115"/>
      <c r="K519" s="115"/>
      <c r="L519" s="115"/>
      <c r="M519" s="87"/>
      <c r="N519" s="87"/>
    </row>
    <row r="520" spans="1:14" ht="15" hidden="1" x14ac:dyDescent="0.2">
      <c r="A520" s="40"/>
      <c r="B520" s="89"/>
      <c r="C520" s="91">
        <f t="shared" si="171"/>
        <v>0</v>
      </c>
      <c r="D520" s="46">
        <f t="shared" ref="D520:L520" si="174">D521</f>
        <v>0</v>
      </c>
      <c r="E520" s="46">
        <f t="shared" si="174"/>
        <v>0</v>
      </c>
      <c r="F520" s="46">
        <f t="shared" si="174"/>
        <v>0</v>
      </c>
      <c r="G520" s="46">
        <f t="shared" si="174"/>
        <v>0</v>
      </c>
      <c r="H520" s="46">
        <f t="shared" si="174"/>
        <v>0</v>
      </c>
      <c r="I520" s="46">
        <f t="shared" si="174"/>
        <v>0</v>
      </c>
      <c r="J520" s="46">
        <f t="shared" si="174"/>
        <v>0</v>
      </c>
      <c r="K520" s="46">
        <f t="shared" si="174"/>
        <v>0</v>
      </c>
      <c r="L520" s="46">
        <f t="shared" si="174"/>
        <v>0</v>
      </c>
      <c r="M520" s="46">
        <v>0</v>
      </c>
      <c r="N520" s="46">
        <v>0</v>
      </c>
    </row>
    <row r="521" spans="1:14" ht="15" hidden="1" x14ac:dyDescent="0.2">
      <c r="A521" s="32"/>
      <c r="B521" s="33"/>
      <c r="C521" s="91">
        <f t="shared" si="171"/>
        <v>0</v>
      </c>
      <c r="D521" s="47"/>
      <c r="E521" s="113"/>
      <c r="F521" s="47"/>
      <c r="G521" s="47"/>
      <c r="H521" s="47"/>
      <c r="I521" s="47"/>
      <c r="J521" s="47"/>
      <c r="K521" s="47"/>
      <c r="L521" s="47"/>
      <c r="M521" s="51"/>
      <c r="N521" s="51"/>
    </row>
    <row r="522" spans="1:14" ht="15" hidden="1" x14ac:dyDescent="0.2">
      <c r="A522" s="41"/>
      <c r="B522" s="105" t="s">
        <v>11</v>
      </c>
      <c r="C522" s="91">
        <f t="shared" si="171"/>
        <v>0</v>
      </c>
      <c r="D522" s="44">
        <f t="shared" ref="D522:N522" si="175">SUM(D514+D519+D520)</f>
        <v>0</v>
      </c>
      <c r="E522" s="44">
        <f t="shared" si="175"/>
        <v>0</v>
      </c>
      <c r="F522" s="44">
        <f t="shared" si="175"/>
        <v>0</v>
      </c>
      <c r="G522" s="44">
        <f t="shared" si="175"/>
        <v>0</v>
      </c>
      <c r="H522" s="44">
        <f t="shared" si="175"/>
        <v>0</v>
      </c>
      <c r="I522" s="44">
        <f t="shared" si="175"/>
        <v>0</v>
      </c>
      <c r="J522" s="44">
        <f t="shared" si="175"/>
        <v>0</v>
      </c>
      <c r="K522" s="44">
        <f t="shared" si="175"/>
        <v>0</v>
      </c>
      <c r="L522" s="44">
        <f>SUM(L514+L520)</f>
        <v>0</v>
      </c>
      <c r="M522" s="44">
        <f t="shared" si="175"/>
        <v>0</v>
      </c>
      <c r="N522" s="44">
        <f t="shared" si="175"/>
        <v>0</v>
      </c>
    </row>
    <row r="523" spans="1:14" hidden="1" x14ac:dyDescent="0.2"/>
    <row r="524" spans="1:14" ht="15" hidden="1" x14ac:dyDescent="0.25">
      <c r="A524" s="342" t="s">
        <v>168</v>
      </c>
      <c r="B524" s="342"/>
      <c r="C524" s="342"/>
      <c r="D524" s="342"/>
      <c r="E524" s="342"/>
      <c r="F524" s="342"/>
      <c r="G524" s="342"/>
      <c r="H524" s="342"/>
      <c r="I524" s="342"/>
      <c r="J524" s="342"/>
      <c r="K524" s="342"/>
      <c r="L524" s="342"/>
      <c r="M524" s="342"/>
      <c r="N524" s="342"/>
    </row>
    <row r="525" spans="1:14" ht="15.75" hidden="1" thickBot="1" x14ac:dyDescent="0.3">
      <c r="A525" s="343"/>
      <c r="B525" s="343"/>
      <c r="C525" s="343"/>
      <c r="D525" s="343"/>
      <c r="E525" s="343"/>
      <c r="F525" s="343"/>
      <c r="G525" s="343"/>
      <c r="H525" s="343"/>
      <c r="I525" s="343"/>
      <c r="J525" s="343"/>
      <c r="K525" s="343"/>
      <c r="L525" s="343"/>
      <c r="M525" s="343"/>
      <c r="N525" s="344"/>
    </row>
    <row r="526" spans="1:14" ht="77.25" hidden="1" thickBot="1" x14ac:dyDescent="0.25">
      <c r="A526" s="55" t="s">
        <v>23</v>
      </c>
      <c r="B526" s="55" t="s">
        <v>10</v>
      </c>
      <c r="C526" s="54" t="s">
        <v>219</v>
      </c>
      <c r="D526" s="52" t="s">
        <v>25</v>
      </c>
      <c r="E526" s="109" t="s">
        <v>4</v>
      </c>
      <c r="F526" s="52" t="s">
        <v>5</v>
      </c>
      <c r="G526" s="52" t="s">
        <v>6</v>
      </c>
      <c r="H526" s="52" t="s">
        <v>182</v>
      </c>
      <c r="I526" s="52" t="s">
        <v>9</v>
      </c>
      <c r="J526" s="56" t="s">
        <v>24</v>
      </c>
      <c r="K526" s="52" t="s">
        <v>17</v>
      </c>
      <c r="L526" s="52" t="s">
        <v>154</v>
      </c>
      <c r="M526" s="54" t="s">
        <v>195</v>
      </c>
      <c r="N526" s="54" t="s">
        <v>220</v>
      </c>
    </row>
    <row r="527" spans="1:14" ht="15" hidden="1" x14ac:dyDescent="0.2">
      <c r="A527" s="40">
        <v>32</v>
      </c>
      <c r="B527" s="48" t="s">
        <v>30</v>
      </c>
      <c r="C527" s="91">
        <f t="shared" ref="C527:C538" si="176">SUM(D527:L527)</f>
        <v>0</v>
      </c>
      <c r="D527" s="46">
        <f>SUM(D528+D534)</f>
        <v>0</v>
      </c>
      <c r="E527" s="46">
        <f t="shared" ref="E527:L527" si="177">SUM(E528+E534)</f>
        <v>0</v>
      </c>
      <c r="F527" s="46">
        <f t="shared" si="177"/>
        <v>0</v>
      </c>
      <c r="G527" s="46">
        <f t="shared" si="177"/>
        <v>0</v>
      </c>
      <c r="H527" s="46">
        <f t="shared" si="177"/>
        <v>0</v>
      </c>
      <c r="I527" s="46">
        <f t="shared" si="177"/>
        <v>0</v>
      </c>
      <c r="J527" s="46">
        <f t="shared" si="177"/>
        <v>0</v>
      </c>
      <c r="K527" s="46">
        <f t="shared" si="177"/>
        <v>0</v>
      </c>
      <c r="L527" s="46">
        <f t="shared" si="177"/>
        <v>0</v>
      </c>
      <c r="M527" s="46">
        <v>0</v>
      </c>
      <c r="N527" s="46">
        <v>0</v>
      </c>
    </row>
    <row r="528" spans="1:14" ht="15" hidden="1" x14ac:dyDescent="0.2">
      <c r="A528" s="84">
        <v>321</v>
      </c>
      <c r="B528" s="85" t="s">
        <v>31</v>
      </c>
      <c r="C528" s="91">
        <f t="shared" si="176"/>
        <v>0</v>
      </c>
      <c r="D528" s="86">
        <f>SUM(D529:D533)</f>
        <v>0</v>
      </c>
      <c r="E528" s="86">
        <f t="shared" ref="E528:L528" si="178">SUM(E529:E533)</f>
        <v>0</v>
      </c>
      <c r="F528" s="86">
        <f t="shared" si="178"/>
        <v>0</v>
      </c>
      <c r="G528" s="86">
        <f t="shared" si="178"/>
        <v>0</v>
      </c>
      <c r="H528" s="86">
        <f t="shared" si="178"/>
        <v>0</v>
      </c>
      <c r="I528" s="86">
        <f t="shared" si="178"/>
        <v>0</v>
      </c>
      <c r="J528" s="86">
        <f t="shared" si="178"/>
        <v>0</v>
      </c>
      <c r="K528" s="86">
        <f t="shared" si="178"/>
        <v>0</v>
      </c>
      <c r="L528" s="86">
        <f t="shared" si="178"/>
        <v>0</v>
      </c>
      <c r="M528" s="87"/>
      <c r="N528" s="87"/>
    </row>
    <row r="529" spans="1:14" ht="15" hidden="1" x14ac:dyDescent="0.2">
      <c r="A529" s="29">
        <v>3211</v>
      </c>
      <c r="B529" s="30" t="s">
        <v>53</v>
      </c>
      <c r="C529" s="91">
        <f t="shared" si="176"/>
        <v>0</v>
      </c>
      <c r="D529" s="86"/>
      <c r="E529" s="86"/>
      <c r="F529" s="86"/>
      <c r="G529" s="86"/>
      <c r="H529" s="42">
        <v>0</v>
      </c>
      <c r="I529" s="86"/>
      <c r="J529" s="86"/>
      <c r="K529" s="86"/>
      <c r="L529" s="42">
        <v>0</v>
      </c>
      <c r="M529" s="87"/>
      <c r="N529" s="87"/>
    </row>
    <row r="530" spans="1:14" ht="15" hidden="1" x14ac:dyDescent="0.2">
      <c r="A530" s="29">
        <v>3212</v>
      </c>
      <c r="B530" s="30" t="s">
        <v>54</v>
      </c>
      <c r="C530" s="91">
        <f t="shared" si="176"/>
        <v>0</v>
      </c>
      <c r="D530" s="42"/>
      <c r="E530" s="110"/>
      <c r="F530" s="42"/>
      <c r="G530" s="42"/>
      <c r="H530" s="42"/>
      <c r="I530" s="42"/>
      <c r="J530" s="42"/>
      <c r="K530" s="42"/>
      <c r="L530" s="115"/>
      <c r="M530" s="50"/>
      <c r="N530" s="50"/>
    </row>
    <row r="531" spans="1:14" ht="15" hidden="1" x14ac:dyDescent="0.2">
      <c r="A531" s="29">
        <v>3213</v>
      </c>
      <c r="B531" s="30" t="s">
        <v>55</v>
      </c>
      <c r="C531" s="91">
        <f t="shared" si="176"/>
        <v>0</v>
      </c>
      <c r="D531" s="86"/>
      <c r="E531" s="90"/>
      <c r="F531" s="86"/>
      <c r="G531" s="86"/>
      <c r="H531" s="86">
        <v>0</v>
      </c>
      <c r="I531" s="86"/>
      <c r="J531" s="86"/>
      <c r="K531" s="86"/>
      <c r="L531" s="114"/>
      <c r="M531" s="87"/>
      <c r="N531" s="87"/>
    </row>
    <row r="532" spans="1:14" ht="15" hidden="1" x14ac:dyDescent="0.2">
      <c r="A532" s="29">
        <v>3214</v>
      </c>
      <c r="B532" s="30" t="s">
        <v>56</v>
      </c>
      <c r="C532" s="91">
        <f t="shared" si="176"/>
        <v>0</v>
      </c>
      <c r="D532" s="115"/>
      <c r="E532" s="115"/>
      <c r="F532" s="115"/>
      <c r="G532" s="115"/>
      <c r="H532" s="115">
        <v>0</v>
      </c>
      <c r="I532" s="115"/>
      <c r="J532" s="115"/>
      <c r="K532" s="115"/>
      <c r="L532" s="115"/>
      <c r="M532" s="87"/>
      <c r="N532" s="87"/>
    </row>
    <row r="533" spans="1:14" ht="15" hidden="1" x14ac:dyDescent="0.2">
      <c r="A533" s="29"/>
      <c r="B533" s="30"/>
      <c r="C533" s="91">
        <f t="shared" si="176"/>
        <v>0</v>
      </c>
      <c r="D533" s="42"/>
      <c r="E533" s="110"/>
      <c r="F533" s="42"/>
      <c r="G533" s="42"/>
      <c r="H533" s="42"/>
      <c r="I533" s="42"/>
      <c r="J533" s="42"/>
      <c r="K533" s="42"/>
      <c r="L533" s="42"/>
      <c r="M533" s="50"/>
      <c r="N533" s="50"/>
    </row>
    <row r="534" spans="1:14" ht="15" hidden="1" x14ac:dyDescent="0.2">
      <c r="A534" s="40">
        <v>323</v>
      </c>
      <c r="B534" s="89" t="s">
        <v>33</v>
      </c>
      <c r="C534" s="91">
        <f t="shared" si="176"/>
        <v>0</v>
      </c>
      <c r="D534" s="46">
        <f>D535</f>
        <v>0</v>
      </c>
      <c r="E534" s="46">
        <f t="shared" ref="E534:L534" si="179">E535</f>
        <v>0</v>
      </c>
      <c r="F534" s="46">
        <f t="shared" si="179"/>
        <v>0</v>
      </c>
      <c r="G534" s="46">
        <f t="shared" si="179"/>
        <v>0</v>
      </c>
      <c r="H534" s="46">
        <f t="shared" si="179"/>
        <v>0</v>
      </c>
      <c r="I534" s="46">
        <f t="shared" si="179"/>
        <v>0</v>
      </c>
      <c r="J534" s="46">
        <f t="shared" si="179"/>
        <v>0</v>
      </c>
      <c r="K534" s="46">
        <f t="shared" si="179"/>
        <v>0</v>
      </c>
      <c r="L534" s="46">
        <f t="shared" si="179"/>
        <v>0</v>
      </c>
      <c r="M534" s="46">
        <v>0</v>
      </c>
      <c r="N534" s="46">
        <v>0</v>
      </c>
    </row>
    <row r="535" spans="1:14" ht="15" hidden="1" x14ac:dyDescent="0.2">
      <c r="A535" s="32">
        <v>3233</v>
      </c>
      <c r="B535" s="33" t="s">
        <v>178</v>
      </c>
      <c r="C535" s="91">
        <f t="shared" si="176"/>
        <v>0</v>
      </c>
      <c r="D535" s="47"/>
      <c r="E535" s="113"/>
      <c r="F535" s="47"/>
      <c r="G535" s="47"/>
      <c r="H535" s="47">
        <v>0</v>
      </c>
      <c r="I535" s="47"/>
      <c r="J535" s="47"/>
      <c r="K535" s="47"/>
      <c r="L535" s="47">
        <v>0</v>
      </c>
      <c r="M535" s="51"/>
      <c r="N535" s="51"/>
    </row>
    <row r="536" spans="1:14" ht="15" hidden="1" x14ac:dyDescent="0.2">
      <c r="A536" s="41"/>
      <c r="B536" s="105" t="s">
        <v>11</v>
      </c>
      <c r="C536" s="91">
        <f t="shared" si="176"/>
        <v>0</v>
      </c>
      <c r="D536" s="44">
        <f>D527</f>
        <v>0</v>
      </c>
      <c r="E536" s="44">
        <f t="shared" ref="E536:L536" si="180">E527</f>
        <v>0</v>
      </c>
      <c r="F536" s="44">
        <f t="shared" si="180"/>
        <v>0</v>
      </c>
      <c r="G536" s="44">
        <f t="shared" si="180"/>
        <v>0</v>
      </c>
      <c r="H536" s="44">
        <f t="shared" si="180"/>
        <v>0</v>
      </c>
      <c r="I536" s="44">
        <f t="shared" si="180"/>
        <v>0</v>
      </c>
      <c r="J536" s="44">
        <f t="shared" si="180"/>
        <v>0</v>
      </c>
      <c r="K536" s="44">
        <f t="shared" si="180"/>
        <v>0</v>
      </c>
      <c r="L536" s="44">
        <f t="shared" si="180"/>
        <v>0</v>
      </c>
      <c r="M536" s="44">
        <f t="shared" ref="M536:N536" si="181">SUM(M527+M534)</f>
        <v>0</v>
      </c>
      <c r="N536" s="44">
        <f t="shared" si="181"/>
        <v>0</v>
      </c>
    </row>
    <row r="537" spans="1:14" ht="26.25" customHeight="1" x14ac:dyDescent="0.2">
      <c r="A537" s="117"/>
      <c r="B537" s="142" t="s">
        <v>116</v>
      </c>
      <c r="C537" s="150">
        <f t="shared" si="176"/>
        <v>1933998</v>
      </c>
      <c r="D537" s="118">
        <f t="shared" ref="D537:K537" si="182">SUM(D306+D362+D386+D446+D458+D509+D522+D536)</f>
        <v>0</v>
      </c>
      <c r="E537" s="118">
        <f t="shared" si="182"/>
        <v>0</v>
      </c>
      <c r="F537" s="118">
        <f t="shared" si="182"/>
        <v>0</v>
      </c>
      <c r="G537" s="118">
        <f t="shared" si="182"/>
        <v>641000</v>
      </c>
      <c r="H537" s="118">
        <f t="shared" si="182"/>
        <v>904300</v>
      </c>
      <c r="I537" s="118">
        <f t="shared" si="182"/>
        <v>2000</v>
      </c>
      <c r="J537" s="118">
        <f t="shared" si="182"/>
        <v>4000</v>
      </c>
      <c r="K537" s="118">
        <f t="shared" si="182"/>
        <v>0</v>
      </c>
      <c r="L537" s="118">
        <f>SUM(L306+L362+L386+L407+L446+L458+L509+L522+L536)</f>
        <v>382698</v>
      </c>
      <c r="M537" s="118">
        <f>SUM(M306+M362+M386+M446+M458+M509+M522+M536)</f>
        <v>958300</v>
      </c>
      <c r="N537" s="118">
        <f>SUM(N306+N362+N386+N446+N458+N509+N522+N536)</f>
        <v>958300</v>
      </c>
    </row>
    <row r="538" spans="1:14" ht="33.75" customHeight="1" x14ac:dyDescent="0.2">
      <c r="A538" s="143"/>
      <c r="B538" s="199" t="s">
        <v>117</v>
      </c>
      <c r="C538" s="149">
        <f t="shared" si="176"/>
        <v>2890938</v>
      </c>
      <c r="D538" s="198">
        <f t="shared" ref="D538:N538" si="183">SUM(D262+D537)</f>
        <v>0</v>
      </c>
      <c r="E538" s="198">
        <f t="shared" si="183"/>
        <v>101488</v>
      </c>
      <c r="F538" s="198">
        <f t="shared" si="183"/>
        <v>0</v>
      </c>
      <c r="G538" s="198">
        <f t="shared" si="183"/>
        <v>641000</v>
      </c>
      <c r="H538" s="198">
        <f t="shared" si="183"/>
        <v>1759752</v>
      </c>
      <c r="I538" s="198">
        <f t="shared" si="183"/>
        <v>2000</v>
      </c>
      <c r="J538" s="198">
        <f t="shared" si="183"/>
        <v>4000</v>
      </c>
      <c r="K538" s="198">
        <f t="shared" si="183"/>
        <v>0</v>
      </c>
      <c r="L538" s="198">
        <f t="shared" si="183"/>
        <v>382698</v>
      </c>
      <c r="M538" s="198">
        <f t="shared" si="183"/>
        <v>1318300</v>
      </c>
      <c r="N538" s="198">
        <f t="shared" si="183"/>
        <v>1318300</v>
      </c>
    </row>
    <row r="540" spans="1:14" hidden="1" x14ac:dyDescent="0.2"/>
    <row r="541" spans="1:14" ht="15" hidden="1" x14ac:dyDescent="0.25">
      <c r="A541" s="342"/>
      <c r="B541" s="342"/>
      <c r="C541" s="342"/>
      <c r="D541" s="342"/>
      <c r="E541" s="342"/>
      <c r="F541" s="342"/>
      <c r="G541" s="342"/>
      <c r="H541" s="342"/>
      <c r="I541" s="342"/>
      <c r="J541" s="342"/>
      <c r="K541" s="342"/>
      <c r="L541" s="342"/>
      <c r="M541" s="342"/>
      <c r="N541" s="342"/>
    </row>
    <row r="542" spans="1:14" ht="15.75" hidden="1" thickBot="1" x14ac:dyDescent="0.3">
      <c r="A542" s="343"/>
      <c r="B542" s="343"/>
      <c r="C542" s="343"/>
      <c r="D542" s="343"/>
      <c r="E542" s="343"/>
      <c r="F542" s="343"/>
      <c r="G542" s="343"/>
      <c r="H542" s="343"/>
      <c r="I542" s="343"/>
      <c r="J542" s="343"/>
      <c r="K542" s="343"/>
      <c r="L542" s="343"/>
      <c r="M542" s="343"/>
      <c r="N542" s="344"/>
    </row>
    <row r="543" spans="1:14" ht="15" hidden="1" x14ac:dyDescent="0.25">
      <c r="A543" s="352"/>
      <c r="B543" s="352"/>
      <c r="C543" s="352"/>
      <c r="D543" s="352"/>
      <c r="E543" s="352"/>
      <c r="F543" s="352"/>
      <c r="G543" s="352"/>
      <c r="H543" s="352"/>
      <c r="I543" s="352"/>
      <c r="J543" s="352"/>
      <c r="K543" s="352"/>
      <c r="L543" s="352"/>
      <c r="M543" s="352"/>
      <c r="N543" s="352"/>
    </row>
    <row r="544" spans="1:14" hidden="1" x14ac:dyDescent="0.2"/>
    <row r="545" spans="1:14" ht="15" x14ac:dyDescent="0.25">
      <c r="A545" s="342" t="s">
        <v>214</v>
      </c>
      <c r="B545" s="342"/>
      <c r="C545" s="342"/>
      <c r="D545" s="342"/>
      <c r="E545" s="342"/>
      <c r="F545" s="342"/>
      <c r="G545" s="342"/>
      <c r="H545" s="342"/>
      <c r="I545" s="342"/>
      <c r="J545" s="342"/>
      <c r="K545" s="342"/>
      <c r="L545" s="342"/>
      <c r="M545" s="342"/>
      <c r="N545" s="342"/>
    </row>
    <row r="546" spans="1:14" ht="15.75" thickBot="1" x14ac:dyDescent="0.3">
      <c r="A546" s="343" t="s">
        <v>215</v>
      </c>
      <c r="B546" s="343"/>
      <c r="C546" s="343"/>
      <c r="D546" s="343"/>
      <c r="E546" s="343"/>
      <c r="F546" s="343"/>
      <c r="G546" s="343"/>
      <c r="H546" s="343"/>
      <c r="I546" s="343"/>
      <c r="J546" s="343"/>
      <c r="K546" s="343"/>
      <c r="L546" s="343"/>
      <c r="M546" s="343"/>
      <c r="N546" s="344"/>
    </row>
    <row r="547" spans="1:14" ht="77.25" thickBot="1" x14ac:dyDescent="0.25">
      <c r="A547" s="55" t="s">
        <v>23</v>
      </c>
      <c r="B547" s="55" t="s">
        <v>10</v>
      </c>
      <c r="C547" s="54" t="s">
        <v>219</v>
      </c>
      <c r="D547" s="52" t="s">
        <v>25</v>
      </c>
      <c r="E547" s="109" t="s">
        <v>4</v>
      </c>
      <c r="F547" s="52" t="s">
        <v>5</v>
      </c>
      <c r="G547" s="52" t="s">
        <v>6</v>
      </c>
      <c r="H547" s="52" t="s">
        <v>216</v>
      </c>
      <c r="I547" s="52" t="s">
        <v>9</v>
      </c>
      <c r="J547" s="56" t="s">
        <v>24</v>
      </c>
      <c r="K547" s="52" t="s">
        <v>17</v>
      </c>
      <c r="L547" s="52" t="s">
        <v>154</v>
      </c>
      <c r="M547" s="54" t="s">
        <v>195</v>
      </c>
      <c r="N547" s="54" t="s">
        <v>220</v>
      </c>
    </row>
    <row r="548" spans="1:14" ht="15" x14ac:dyDescent="0.2">
      <c r="A548" s="39">
        <v>31</v>
      </c>
      <c r="B548" s="39" t="s">
        <v>26</v>
      </c>
      <c r="C548" s="53">
        <f t="shared" ref="C548:C565" si="184">SUM(D548:L548)</f>
        <v>6637500</v>
      </c>
      <c r="D548" s="45">
        <f>SUM(D549+D553+D555)</f>
        <v>0</v>
      </c>
      <c r="E548" s="45">
        <f t="shared" ref="E548:N548" si="185">SUM(E549+E553+E555)</f>
        <v>0</v>
      </c>
      <c r="F548" s="45">
        <f t="shared" si="185"/>
        <v>0</v>
      </c>
      <c r="G548" s="45">
        <f t="shared" si="185"/>
        <v>0</v>
      </c>
      <c r="H548" s="45">
        <f t="shared" si="185"/>
        <v>6637500</v>
      </c>
      <c r="I548" s="45">
        <f t="shared" si="185"/>
        <v>0</v>
      </c>
      <c r="J548" s="45">
        <f t="shared" si="185"/>
        <v>0</v>
      </c>
      <c r="K548" s="45">
        <f t="shared" si="185"/>
        <v>0</v>
      </c>
      <c r="L548" s="45">
        <f t="shared" si="185"/>
        <v>0</v>
      </c>
      <c r="M548" s="45">
        <f t="shared" si="185"/>
        <v>6637500</v>
      </c>
      <c r="N548" s="45">
        <f t="shared" si="185"/>
        <v>6637500</v>
      </c>
    </row>
    <row r="549" spans="1:14" ht="15" x14ac:dyDescent="0.2">
      <c r="A549" s="84">
        <v>311</v>
      </c>
      <c r="B549" s="85" t="s">
        <v>27</v>
      </c>
      <c r="C549" s="53">
        <f t="shared" si="184"/>
        <v>5500000</v>
      </c>
      <c r="D549" s="86">
        <f>SUM(D550+D551+D552)</f>
        <v>0</v>
      </c>
      <c r="E549" s="86">
        <f t="shared" ref="E549:L549" si="186">SUM(E550+E551+E552)</f>
        <v>0</v>
      </c>
      <c r="F549" s="86">
        <f t="shared" si="186"/>
        <v>0</v>
      </c>
      <c r="G549" s="86">
        <f t="shared" si="186"/>
        <v>0</v>
      </c>
      <c r="H549" s="86">
        <f t="shared" si="186"/>
        <v>5500000</v>
      </c>
      <c r="I549" s="86">
        <f t="shared" si="186"/>
        <v>0</v>
      </c>
      <c r="J549" s="86">
        <f t="shared" si="186"/>
        <v>0</v>
      </c>
      <c r="K549" s="86">
        <f t="shared" si="186"/>
        <v>0</v>
      </c>
      <c r="L549" s="86">
        <f t="shared" si="186"/>
        <v>0</v>
      </c>
      <c r="M549" s="87">
        <v>5500000</v>
      </c>
      <c r="N549" s="87">
        <v>5500000</v>
      </c>
    </row>
    <row r="550" spans="1:14" ht="15" hidden="1" x14ac:dyDescent="0.2">
      <c r="A550" s="29">
        <v>3111</v>
      </c>
      <c r="B550" s="30" t="s">
        <v>48</v>
      </c>
      <c r="C550" s="53">
        <f t="shared" si="184"/>
        <v>5170000</v>
      </c>
      <c r="D550" s="42"/>
      <c r="E550" s="110"/>
      <c r="F550" s="42"/>
      <c r="G550" s="42"/>
      <c r="H550" s="42">
        <v>5170000</v>
      </c>
      <c r="I550" s="42"/>
      <c r="J550" s="42"/>
      <c r="K550" s="42"/>
      <c r="L550" s="42"/>
      <c r="M550" s="50"/>
      <c r="N550" s="50"/>
    </row>
    <row r="551" spans="1:14" ht="15" hidden="1" x14ac:dyDescent="0.2">
      <c r="A551" s="29">
        <v>3113</v>
      </c>
      <c r="B551" s="30" t="s">
        <v>169</v>
      </c>
      <c r="C551" s="53">
        <f t="shared" si="184"/>
        <v>30000</v>
      </c>
      <c r="D551" s="42"/>
      <c r="E551" s="110"/>
      <c r="F551" s="42"/>
      <c r="G551" s="42"/>
      <c r="H551" s="42">
        <v>30000</v>
      </c>
      <c r="I551" s="42"/>
      <c r="J551" s="42"/>
      <c r="K551" s="42"/>
      <c r="L551" s="42"/>
      <c r="M551" s="50"/>
      <c r="N551" s="50"/>
    </row>
    <row r="552" spans="1:14" ht="15" hidden="1" x14ac:dyDescent="0.2">
      <c r="A552" s="29">
        <v>3114</v>
      </c>
      <c r="B552" s="30" t="s">
        <v>87</v>
      </c>
      <c r="C552" s="53">
        <f t="shared" si="184"/>
        <v>300000</v>
      </c>
      <c r="D552" s="42"/>
      <c r="E552" s="110"/>
      <c r="F552" s="42"/>
      <c r="G552" s="42"/>
      <c r="H552" s="42">
        <v>300000</v>
      </c>
      <c r="I552" s="42"/>
      <c r="J552" s="42"/>
      <c r="K552" s="42"/>
      <c r="L552" s="42"/>
      <c r="M552" s="50"/>
      <c r="N552" s="50"/>
    </row>
    <row r="553" spans="1:14" ht="15" x14ac:dyDescent="0.2">
      <c r="A553" s="84">
        <v>312</v>
      </c>
      <c r="B553" s="88" t="s">
        <v>28</v>
      </c>
      <c r="C553" s="53">
        <f t="shared" si="184"/>
        <v>230000</v>
      </c>
      <c r="D553" s="86">
        <f>D554</f>
        <v>0</v>
      </c>
      <c r="E553" s="86">
        <f t="shared" ref="E553:L553" si="187">E554</f>
        <v>0</v>
      </c>
      <c r="F553" s="86">
        <f t="shared" si="187"/>
        <v>0</v>
      </c>
      <c r="G553" s="86">
        <f t="shared" si="187"/>
        <v>0</v>
      </c>
      <c r="H553" s="86">
        <f t="shared" si="187"/>
        <v>230000</v>
      </c>
      <c r="I553" s="86">
        <f t="shared" si="187"/>
        <v>0</v>
      </c>
      <c r="J553" s="86">
        <f t="shared" si="187"/>
        <v>0</v>
      </c>
      <c r="K553" s="86">
        <f t="shared" si="187"/>
        <v>0</v>
      </c>
      <c r="L553" s="86">
        <f t="shared" si="187"/>
        <v>0</v>
      </c>
      <c r="M553" s="87">
        <v>230000</v>
      </c>
      <c r="N553" s="87">
        <v>230000</v>
      </c>
    </row>
    <row r="554" spans="1:14" ht="15" hidden="1" x14ac:dyDescent="0.2">
      <c r="A554" s="29">
        <v>3121</v>
      </c>
      <c r="B554" s="31" t="s">
        <v>28</v>
      </c>
      <c r="C554" s="53">
        <f t="shared" si="184"/>
        <v>230000</v>
      </c>
      <c r="D554" s="42"/>
      <c r="E554" s="110"/>
      <c r="F554" s="42"/>
      <c r="G554" s="42"/>
      <c r="H554" s="42">
        <v>230000</v>
      </c>
      <c r="I554" s="42"/>
      <c r="J554" s="42"/>
      <c r="K554" s="42"/>
      <c r="L554" s="42"/>
      <c r="M554" s="50"/>
      <c r="N554" s="50"/>
    </row>
    <row r="555" spans="1:14" ht="15" x14ac:dyDescent="0.2">
      <c r="A555" s="84">
        <v>313</v>
      </c>
      <c r="B555" s="85" t="s">
        <v>29</v>
      </c>
      <c r="C555" s="53">
        <f t="shared" si="184"/>
        <v>907500</v>
      </c>
      <c r="D555" s="86">
        <f>SUM(D556+D557)</f>
        <v>0</v>
      </c>
      <c r="E555" s="86">
        <f t="shared" ref="E555:L555" si="188">SUM(E556+E557)</f>
        <v>0</v>
      </c>
      <c r="F555" s="86">
        <f t="shared" si="188"/>
        <v>0</v>
      </c>
      <c r="G555" s="86">
        <f t="shared" si="188"/>
        <v>0</v>
      </c>
      <c r="H555" s="86">
        <f t="shared" si="188"/>
        <v>907500</v>
      </c>
      <c r="I555" s="86">
        <f t="shared" si="188"/>
        <v>0</v>
      </c>
      <c r="J555" s="86">
        <f t="shared" si="188"/>
        <v>0</v>
      </c>
      <c r="K555" s="86">
        <f t="shared" si="188"/>
        <v>0</v>
      </c>
      <c r="L555" s="86">
        <f t="shared" si="188"/>
        <v>0</v>
      </c>
      <c r="M555" s="87">
        <v>907500</v>
      </c>
      <c r="N555" s="87">
        <v>907500</v>
      </c>
    </row>
    <row r="556" spans="1:14" ht="15" hidden="1" x14ac:dyDescent="0.2">
      <c r="A556" s="29">
        <v>3132</v>
      </c>
      <c r="B556" s="30" t="s">
        <v>49</v>
      </c>
      <c r="C556" s="53">
        <f t="shared" si="184"/>
        <v>907500</v>
      </c>
      <c r="D556" s="42"/>
      <c r="E556" s="110"/>
      <c r="F556" s="42"/>
      <c r="G556" s="42"/>
      <c r="H556" s="42">
        <v>907500</v>
      </c>
      <c r="I556" s="42"/>
      <c r="J556" s="42"/>
      <c r="K556" s="42"/>
      <c r="L556" s="42"/>
      <c r="M556" s="50"/>
      <c r="N556" s="50"/>
    </row>
    <row r="557" spans="1:14" ht="15" hidden="1" x14ac:dyDescent="0.2">
      <c r="A557" s="29">
        <v>3133</v>
      </c>
      <c r="B557" s="30" t="s">
        <v>50</v>
      </c>
      <c r="C557" s="53">
        <f t="shared" si="184"/>
        <v>0</v>
      </c>
      <c r="D557" s="42"/>
      <c r="E557" s="110"/>
      <c r="F557" s="42"/>
      <c r="G557" s="42"/>
      <c r="H557" s="42">
        <v>0</v>
      </c>
      <c r="I557" s="42"/>
      <c r="J557" s="42"/>
      <c r="K557" s="42"/>
      <c r="L557" s="42"/>
      <c r="M557" s="50"/>
      <c r="N557" s="50"/>
    </row>
    <row r="558" spans="1:14" ht="15" x14ac:dyDescent="0.2">
      <c r="A558" s="40">
        <v>32</v>
      </c>
      <c r="B558" s="48" t="s">
        <v>30</v>
      </c>
      <c r="C558" s="53">
        <f t="shared" si="184"/>
        <v>322000</v>
      </c>
      <c r="D558" s="46">
        <f>D559+D563</f>
        <v>0</v>
      </c>
      <c r="E558" s="46">
        <f t="shared" ref="E558:L558" si="189">E559+E563</f>
        <v>0</v>
      </c>
      <c r="F558" s="46">
        <f t="shared" si="189"/>
        <v>0</v>
      </c>
      <c r="G558" s="46">
        <f t="shared" si="189"/>
        <v>0</v>
      </c>
      <c r="H558" s="46">
        <f t="shared" si="189"/>
        <v>322000</v>
      </c>
      <c r="I558" s="46">
        <f t="shared" si="189"/>
        <v>0</v>
      </c>
      <c r="J558" s="46">
        <f t="shared" si="189"/>
        <v>0</v>
      </c>
      <c r="K558" s="46">
        <f t="shared" si="189"/>
        <v>0</v>
      </c>
      <c r="L558" s="46">
        <f t="shared" si="189"/>
        <v>0</v>
      </c>
      <c r="M558" s="46">
        <v>322000</v>
      </c>
      <c r="N558" s="46">
        <v>322000</v>
      </c>
    </row>
    <row r="559" spans="1:14" ht="15" x14ac:dyDescent="0.2">
      <c r="A559" s="84">
        <v>321</v>
      </c>
      <c r="B559" s="85" t="s">
        <v>31</v>
      </c>
      <c r="C559" s="53">
        <f t="shared" si="184"/>
        <v>300000</v>
      </c>
      <c r="D559" s="86">
        <f>SUM(D560:D562)</f>
        <v>0</v>
      </c>
      <c r="E559" s="86">
        <f t="shared" ref="E559:L559" si="190">SUM(E560:E562)</f>
        <v>0</v>
      </c>
      <c r="F559" s="86">
        <f t="shared" si="190"/>
        <v>0</v>
      </c>
      <c r="G559" s="86">
        <f t="shared" si="190"/>
        <v>0</v>
      </c>
      <c r="H559" s="86">
        <f t="shared" si="190"/>
        <v>300000</v>
      </c>
      <c r="I559" s="86">
        <f t="shared" si="190"/>
        <v>0</v>
      </c>
      <c r="J559" s="86">
        <f t="shared" si="190"/>
        <v>0</v>
      </c>
      <c r="K559" s="86">
        <f t="shared" si="190"/>
        <v>0</v>
      </c>
      <c r="L559" s="86">
        <f t="shared" si="190"/>
        <v>0</v>
      </c>
      <c r="M559" s="87">
        <v>300000</v>
      </c>
      <c r="N559" s="87">
        <v>300000</v>
      </c>
    </row>
    <row r="560" spans="1:14" ht="15" hidden="1" x14ac:dyDescent="0.2">
      <c r="A560" s="29">
        <v>3211</v>
      </c>
      <c r="B560" s="30" t="s">
        <v>170</v>
      </c>
      <c r="C560" s="53">
        <f t="shared" si="184"/>
        <v>0</v>
      </c>
      <c r="D560" s="42"/>
      <c r="E560" s="110"/>
      <c r="F560" s="42"/>
      <c r="G560" s="42"/>
      <c r="H560" s="42">
        <v>0</v>
      </c>
      <c r="I560" s="42"/>
      <c r="J560" s="42"/>
      <c r="K560" s="42"/>
      <c r="L560" s="42"/>
      <c r="M560" s="50"/>
      <c r="N560" s="50"/>
    </row>
    <row r="561" spans="1:14" ht="15" hidden="1" x14ac:dyDescent="0.2">
      <c r="A561" s="29">
        <v>3212</v>
      </c>
      <c r="B561" s="30" t="s">
        <v>54</v>
      </c>
      <c r="C561" s="53">
        <f t="shared" si="184"/>
        <v>300000</v>
      </c>
      <c r="D561" s="42"/>
      <c r="E561" s="110"/>
      <c r="F561" s="42"/>
      <c r="G561" s="42"/>
      <c r="H561" s="42">
        <v>300000</v>
      </c>
      <c r="I561" s="42"/>
      <c r="J561" s="42"/>
      <c r="K561" s="42"/>
      <c r="L561" s="42"/>
      <c r="M561" s="50"/>
      <c r="N561" s="50"/>
    </row>
    <row r="562" spans="1:14" ht="15" hidden="1" x14ac:dyDescent="0.2">
      <c r="A562" s="29">
        <v>3213</v>
      </c>
      <c r="B562" s="30" t="s">
        <v>55</v>
      </c>
      <c r="C562" s="53">
        <f t="shared" si="184"/>
        <v>0</v>
      </c>
      <c r="D562" s="42"/>
      <c r="E562" s="110"/>
      <c r="F562" s="42"/>
      <c r="G562" s="42"/>
      <c r="H562" s="42"/>
      <c r="I562" s="42"/>
      <c r="J562" s="42"/>
      <c r="K562" s="42"/>
      <c r="L562" s="42"/>
      <c r="M562" s="50"/>
      <c r="N562" s="50"/>
    </row>
    <row r="563" spans="1:14" ht="15" x14ac:dyDescent="0.2">
      <c r="A563" s="247">
        <v>329</v>
      </c>
      <c r="B563" s="248" t="s">
        <v>151</v>
      </c>
      <c r="C563" s="53">
        <f t="shared" si="184"/>
        <v>22000</v>
      </c>
      <c r="D563" s="249">
        <f>D564</f>
        <v>0</v>
      </c>
      <c r="E563" s="249">
        <f t="shared" ref="E563:L563" si="191">E564</f>
        <v>0</v>
      </c>
      <c r="F563" s="249">
        <f t="shared" si="191"/>
        <v>0</v>
      </c>
      <c r="G563" s="249">
        <f t="shared" si="191"/>
        <v>0</v>
      </c>
      <c r="H563" s="249">
        <f t="shared" si="191"/>
        <v>22000</v>
      </c>
      <c r="I563" s="249">
        <f t="shared" si="191"/>
        <v>0</v>
      </c>
      <c r="J563" s="249">
        <f t="shared" si="191"/>
        <v>0</v>
      </c>
      <c r="K563" s="249">
        <f t="shared" si="191"/>
        <v>0</v>
      </c>
      <c r="L563" s="249">
        <f t="shared" si="191"/>
        <v>0</v>
      </c>
      <c r="M563" s="250">
        <v>22000</v>
      </c>
      <c r="N563" s="250">
        <v>22000</v>
      </c>
    </row>
    <row r="564" spans="1:14" ht="15" hidden="1" x14ac:dyDescent="0.2">
      <c r="A564" s="119">
        <v>3295</v>
      </c>
      <c r="B564" s="120" t="s">
        <v>152</v>
      </c>
      <c r="C564" s="53">
        <f t="shared" si="184"/>
        <v>22000</v>
      </c>
      <c r="D564" s="121"/>
      <c r="E564" s="122"/>
      <c r="F564" s="121"/>
      <c r="G564" s="121"/>
      <c r="H564" s="121">
        <v>22000</v>
      </c>
      <c r="I564" s="121"/>
      <c r="J564" s="121"/>
      <c r="K564" s="121"/>
      <c r="L564" s="121"/>
      <c r="M564" s="123"/>
      <c r="N564" s="123"/>
    </row>
    <row r="565" spans="1:14" ht="15" x14ac:dyDescent="0.2">
      <c r="A565" s="124"/>
      <c r="B565" s="125" t="s">
        <v>118</v>
      </c>
      <c r="C565" s="53">
        <f t="shared" si="184"/>
        <v>6959500</v>
      </c>
      <c r="D565" s="126">
        <f t="shared" ref="D565:N565" si="192">SUM(D548+D558)</f>
        <v>0</v>
      </c>
      <c r="E565" s="126">
        <f t="shared" si="192"/>
        <v>0</v>
      </c>
      <c r="F565" s="126">
        <f t="shared" si="192"/>
        <v>0</v>
      </c>
      <c r="G565" s="126">
        <f t="shared" si="192"/>
        <v>0</v>
      </c>
      <c r="H565" s="126">
        <f t="shared" si="192"/>
        <v>6959500</v>
      </c>
      <c r="I565" s="126">
        <f t="shared" si="192"/>
        <v>0</v>
      </c>
      <c r="J565" s="126">
        <f t="shared" si="192"/>
        <v>0</v>
      </c>
      <c r="K565" s="126">
        <f t="shared" si="192"/>
        <v>0</v>
      </c>
      <c r="L565" s="126">
        <f t="shared" si="192"/>
        <v>0</v>
      </c>
      <c r="M565" s="126">
        <f t="shared" si="192"/>
        <v>6959500</v>
      </c>
      <c r="N565" s="126">
        <f t="shared" si="192"/>
        <v>6959500</v>
      </c>
    </row>
    <row r="566" spans="1:14" ht="15" x14ac:dyDescent="0.2">
      <c r="C566" s="151"/>
    </row>
    <row r="567" spans="1:14" ht="23.25" customHeight="1" x14ac:dyDescent="0.2">
      <c r="A567" s="144"/>
      <c r="B567" s="145" t="s">
        <v>173</v>
      </c>
      <c r="C567" s="152">
        <f>SUM(D567:K567)</f>
        <v>9467740</v>
      </c>
      <c r="D567" s="146">
        <f t="shared" ref="D567:K567" si="193">SUM(D538+D565)</f>
        <v>0</v>
      </c>
      <c r="E567" s="146">
        <f t="shared" si="193"/>
        <v>101488</v>
      </c>
      <c r="F567" s="146">
        <f t="shared" si="193"/>
        <v>0</v>
      </c>
      <c r="G567" s="146">
        <f t="shared" si="193"/>
        <v>641000</v>
      </c>
      <c r="H567" s="146">
        <f t="shared" si="193"/>
        <v>8719252</v>
      </c>
      <c r="I567" s="146">
        <f t="shared" si="193"/>
        <v>2000</v>
      </c>
      <c r="J567" s="146">
        <f t="shared" si="193"/>
        <v>4000</v>
      </c>
      <c r="K567" s="146">
        <f t="shared" si="193"/>
        <v>0</v>
      </c>
      <c r="L567" s="276"/>
      <c r="M567" s="146">
        <f>SUM(M538+M565)</f>
        <v>8277800</v>
      </c>
      <c r="N567" s="146">
        <f>SUM(N538+N565)</f>
        <v>8277800</v>
      </c>
    </row>
    <row r="568" spans="1:14" ht="15.75" thickBot="1" x14ac:dyDescent="0.25">
      <c r="C568" s="152"/>
    </row>
    <row r="569" spans="1:14" ht="15" x14ac:dyDescent="0.2">
      <c r="A569" s="193"/>
      <c r="B569" s="205" t="s">
        <v>153</v>
      </c>
      <c r="C569" s="152">
        <f>SUM(D569:L569)</f>
        <v>382698</v>
      </c>
      <c r="D569" s="277"/>
      <c r="E569" s="195"/>
      <c r="F569" s="194"/>
      <c r="G569" s="194"/>
      <c r="H569" s="194"/>
      <c r="I569" s="194"/>
      <c r="J569" s="194"/>
      <c r="K569" s="194"/>
      <c r="L569" s="197">
        <f>L538</f>
        <v>382698</v>
      </c>
      <c r="M569" s="194"/>
      <c r="N569" s="196"/>
    </row>
    <row r="570" spans="1:14" ht="23.25" customHeight="1" x14ac:dyDescent="0.2">
      <c r="A570" s="144"/>
      <c r="B570" s="145" t="s">
        <v>128</v>
      </c>
      <c r="C570" s="152">
        <f>SUM(D570:L570)</f>
        <v>9850438</v>
      </c>
      <c r="D570" s="146">
        <f>SUM(D567+D569)</f>
        <v>0</v>
      </c>
      <c r="E570" s="146">
        <f t="shared" ref="E570:N570" si="194">SUM(E567+E569)</f>
        <v>101488</v>
      </c>
      <c r="F570" s="146">
        <f t="shared" si="194"/>
        <v>0</v>
      </c>
      <c r="G570" s="146">
        <f t="shared" si="194"/>
        <v>641000</v>
      </c>
      <c r="H570" s="146">
        <f t="shared" si="194"/>
        <v>8719252</v>
      </c>
      <c r="I570" s="146">
        <f t="shared" si="194"/>
        <v>2000</v>
      </c>
      <c r="J570" s="146">
        <f t="shared" si="194"/>
        <v>4000</v>
      </c>
      <c r="K570" s="146">
        <f t="shared" si="194"/>
        <v>0</v>
      </c>
      <c r="L570" s="146">
        <f t="shared" si="194"/>
        <v>382698</v>
      </c>
      <c r="M570" s="146">
        <f t="shared" si="194"/>
        <v>8277800</v>
      </c>
      <c r="N570" s="146">
        <f t="shared" si="194"/>
        <v>8277800</v>
      </c>
    </row>
    <row r="575" spans="1:14" x14ac:dyDescent="0.2">
      <c r="K575" s="22" t="s">
        <v>119</v>
      </c>
    </row>
    <row r="576" spans="1:14" x14ac:dyDescent="0.2">
      <c r="K576" s="22" t="s">
        <v>120</v>
      </c>
    </row>
    <row r="577" spans="1:14" x14ac:dyDescent="0.2">
      <c r="B577" s="310" t="s">
        <v>231</v>
      </c>
    </row>
    <row r="580" spans="1:14" ht="15" thickBot="1" x14ac:dyDescent="0.25"/>
    <row r="581" spans="1:14" ht="77.25" thickBot="1" x14ac:dyDescent="0.25">
      <c r="A581" s="55" t="s">
        <v>23</v>
      </c>
      <c r="B581" s="55" t="s">
        <v>10</v>
      </c>
      <c r="C581" s="54" t="s">
        <v>185</v>
      </c>
      <c r="D581" s="52" t="s">
        <v>187</v>
      </c>
      <c r="E581" s="109" t="s">
        <v>4</v>
      </c>
      <c r="F581" s="52" t="s">
        <v>5</v>
      </c>
      <c r="G581" s="52" t="s">
        <v>6</v>
      </c>
      <c r="H581" s="52" t="s">
        <v>7</v>
      </c>
      <c r="I581" s="52" t="s">
        <v>9</v>
      </c>
      <c r="J581" s="56" t="s">
        <v>24</v>
      </c>
      <c r="K581" s="52" t="s">
        <v>17</v>
      </c>
      <c r="L581" s="52" t="s">
        <v>154</v>
      </c>
      <c r="M581" s="54" t="s">
        <v>171</v>
      </c>
      <c r="N581" s="54" t="s">
        <v>186</v>
      </c>
    </row>
    <row r="582" spans="1:14" ht="15" x14ac:dyDescent="0.2">
      <c r="A582" s="39">
        <v>31</v>
      </c>
      <c r="B582" s="39" t="s">
        <v>26</v>
      </c>
      <c r="C582" s="53">
        <f t="shared" ref="C582:C643" si="195">SUM(D582:L582)</f>
        <v>0</v>
      </c>
      <c r="D582" s="45">
        <f>SUM(D583+D587+D589)</f>
        <v>0</v>
      </c>
      <c r="E582" s="45">
        <f t="shared" ref="E582:L582" si="196">SUM(E583+E587+E589)</f>
        <v>0</v>
      </c>
      <c r="F582" s="45">
        <f t="shared" si="196"/>
        <v>0</v>
      </c>
      <c r="G582" s="45">
        <f t="shared" si="196"/>
        <v>0</v>
      </c>
      <c r="H582" s="45">
        <f t="shared" si="196"/>
        <v>0</v>
      </c>
      <c r="I582" s="45">
        <f t="shared" si="196"/>
        <v>0</v>
      </c>
      <c r="J582" s="45">
        <f t="shared" si="196"/>
        <v>0</v>
      </c>
      <c r="K582" s="45">
        <f t="shared" si="196"/>
        <v>0</v>
      </c>
      <c r="L582" s="45">
        <f t="shared" si="196"/>
        <v>0</v>
      </c>
      <c r="M582" s="45">
        <v>0</v>
      </c>
      <c r="N582" s="45">
        <v>0</v>
      </c>
    </row>
    <row r="583" spans="1:14" ht="15" x14ac:dyDescent="0.2">
      <c r="A583" s="84">
        <v>311</v>
      </c>
      <c r="B583" s="85" t="s">
        <v>27</v>
      </c>
      <c r="C583" s="53">
        <f t="shared" si="195"/>
        <v>0</v>
      </c>
      <c r="D583" s="86">
        <f>SUM(D584:D586)</f>
        <v>0</v>
      </c>
      <c r="E583" s="86">
        <f t="shared" ref="E583:N583" si="197">SUM(E584:E586)</f>
        <v>0</v>
      </c>
      <c r="F583" s="86">
        <f t="shared" si="197"/>
        <v>0</v>
      </c>
      <c r="G583" s="86">
        <f t="shared" si="197"/>
        <v>0</v>
      </c>
      <c r="H583" s="86">
        <f t="shared" si="197"/>
        <v>0</v>
      </c>
      <c r="I583" s="86">
        <f t="shared" si="197"/>
        <v>0</v>
      </c>
      <c r="J583" s="86">
        <f t="shared" si="197"/>
        <v>0</v>
      </c>
      <c r="K583" s="86">
        <f t="shared" si="197"/>
        <v>0</v>
      </c>
      <c r="L583" s="86">
        <f t="shared" si="197"/>
        <v>0</v>
      </c>
      <c r="M583" s="86">
        <f t="shared" si="197"/>
        <v>0</v>
      </c>
      <c r="N583" s="86">
        <f t="shared" si="197"/>
        <v>0</v>
      </c>
    </row>
    <row r="584" spans="1:14" ht="15" x14ac:dyDescent="0.2">
      <c r="A584" s="29">
        <v>3111</v>
      </c>
      <c r="B584" s="30" t="s">
        <v>48</v>
      </c>
      <c r="C584" s="53">
        <f t="shared" si="195"/>
        <v>0</v>
      </c>
      <c r="D584" s="42"/>
      <c r="E584" s="110">
        <v>0</v>
      </c>
      <c r="F584" s="42"/>
      <c r="G584" s="42"/>
      <c r="H584" s="42"/>
      <c r="I584" s="42"/>
      <c r="J584" s="42"/>
      <c r="K584" s="42"/>
      <c r="L584" s="42"/>
      <c r="M584" s="50"/>
      <c r="N584" s="50"/>
    </row>
    <row r="585" spans="1:14" ht="15" x14ac:dyDescent="0.2">
      <c r="A585" s="29">
        <v>3113</v>
      </c>
      <c r="B585" s="30"/>
      <c r="C585" s="53">
        <f t="shared" si="195"/>
        <v>0</v>
      </c>
      <c r="D585" s="42"/>
      <c r="E585" s="110"/>
      <c r="F585" s="42"/>
      <c r="G585" s="42"/>
      <c r="H585" s="42"/>
      <c r="I585" s="42"/>
      <c r="J585" s="42"/>
      <c r="K585" s="42"/>
      <c r="L585" s="42"/>
      <c r="M585" s="50"/>
      <c r="N585" s="50"/>
    </row>
    <row r="586" spans="1:14" ht="15" x14ac:dyDescent="0.2">
      <c r="A586" s="29">
        <v>3114</v>
      </c>
      <c r="B586" s="30" t="s">
        <v>87</v>
      </c>
      <c r="C586" s="53">
        <f t="shared" si="195"/>
        <v>0</v>
      </c>
      <c r="D586" s="42"/>
      <c r="E586" s="110"/>
      <c r="F586" s="42"/>
      <c r="G586" s="42"/>
      <c r="H586" s="42"/>
      <c r="I586" s="42"/>
      <c r="J586" s="42"/>
      <c r="K586" s="42"/>
      <c r="L586" s="42"/>
      <c r="M586" s="50"/>
      <c r="N586" s="50"/>
    </row>
    <row r="587" spans="1:14" ht="15" x14ac:dyDescent="0.2">
      <c r="A587" s="84">
        <v>312</v>
      </c>
      <c r="B587" s="88" t="s">
        <v>28</v>
      </c>
      <c r="C587" s="53">
        <f t="shared" si="195"/>
        <v>0</v>
      </c>
      <c r="D587" s="86">
        <f>D588</f>
        <v>0</v>
      </c>
      <c r="E587" s="86">
        <f t="shared" ref="E587:L587" si="198">E588</f>
        <v>0</v>
      </c>
      <c r="F587" s="86">
        <f t="shared" si="198"/>
        <v>0</v>
      </c>
      <c r="G587" s="86">
        <f t="shared" si="198"/>
        <v>0</v>
      </c>
      <c r="H587" s="86">
        <f t="shared" si="198"/>
        <v>0</v>
      </c>
      <c r="I587" s="86">
        <f t="shared" si="198"/>
        <v>0</v>
      </c>
      <c r="J587" s="86">
        <f t="shared" si="198"/>
        <v>0</v>
      </c>
      <c r="K587" s="86">
        <f t="shared" si="198"/>
        <v>0</v>
      </c>
      <c r="L587" s="86">
        <f t="shared" si="198"/>
        <v>0</v>
      </c>
      <c r="M587" s="87">
        <v>0</v>
      </c>
      <c r="N587" s="87">
        <v>0</v>
      </c>
    </row>
    <row r="588" spans="1:14" ht="15" x14ac:dyDescent="0.2">
      <c r="A588" s="29">
        <v>3121</v>
      </c>
      <c r="B588" s="31" t="s">
        <v>28</v>
      </c>
      <c r="C588" s="53">
        <f t="shared" si="195"/>
        <v>0</v>
      </c>
      <c r="D588" s="42"/>
      <c r="E588" s="110">
        <v>0</v>
      </c>
      <c r="F588" s="42"/>
      <c r="G588" s="42"/>
      <c r="H588" s="42"/>
      <c r="I588" s="42"/>
      <c r="J588" s="42"/>
      <c r="K588" s="42"/>
      <c r="L588" s="42"/>
      <c r="M588" s="50"/>
      <c r="N588" s="50"/>
    </row>
    <row r="589" spans="1:14" ht="15" x14ac:dyDescent="0.2">
      <c r="A589" s="84">
        <v>313</v>
      </c>
      <c r="B589" s="85" t="s">
        <v>29</v>
      </c>
      <c r="C589" s="53">
        <f t="shared" si="195"/>
        <v>0</v>
      </c>
      <c r="D589" s="86">
        <f>SUM(D590+D591)</f>
        <v>0</v>
      </c>
      <c r="E589" s="86">
        <f t="shared" ref="E589:L589" si="199">SUM(E590+E591)</f>
        <v>0</v>
      </c>
      <c r="F589" s="86">
        <f t="shared" si="199"/>
        <v>0</v>
      </c>
      <c r="G589" s="86">
        <f t="shared" si="199"/>
        <v>0</v>
      </c>
      <c r="H589" s="86">
        <f t="shared" si="199"/>
        <v>0</v>
      </c>
      <c r="I589" s="86">
        <f t="shared" si="199"/>
        <v>0</v>
      </c>
      <c r="J589" s="86">
        <f t="shared" si="199"/>
        <v>0</v>
      </c>
      <c r="K589" s="86">
        <f t="shared" si="199"/>
        <v>0</v>
      </c>
      <c r="L589" s="86">
        <f t="shared" si="199"/>
        <v>0</v>
      </c>
      <c r="M589" s="87">
        <v>0</v>
      </c>
      <c r="N589" s="87">
        <v>0</v>
      </c>
    </row>
    <row r="590" spans="1:14" ht="15" x14ac:dyDescent="0.2">
      <c r="A590" s="29">
        <v>3132</v>
      </c>
      <c r="B590" s="30" t="s">
        <v>49</v>
      </c>
      <c r="C590" s="53">
        <f t="shared" si="195"/>
        <v>0</v>
      </c>
      <c r="D590" s="42"/>
      <c r="E590" s="110">
        <v>0</v>
      </c>
      <c r="F590" s="42"/>
      <c r="G590" s="42"/>
      <c r="H590" s="42"/>
      <c r="I590" s="42"/>
      <c r="J590" s="42"/>
      <c r="K590" s="42"/>
      <c r="L590" s="42"/>
      <c r="M590" s="50"/>
      <c r="N590" s="50"/>
    </row>
    <row r="591" spans="1:14" ht="15" x14ac:dyDescent="0.2">
      <c r="A591" s="29">
        <v>3133</v>
      </c>
      <c r="B591" s="30" t="s">
        <v>50</v>
      </c>
      <c r="C591" s="53">
        <f t="shared" si="195"/>
        <v>0</v>
      </c>
      <c r="D591" s="42"/>
      <c r="E591" s="110"/>
      <c r="F591" s="42"/>
      <c r="G591" s="42"/>
      <c r="H591" s="42"/>
      <c r="I591" s="42"/>
      <c r="J591" s="42"/>
      <c r="K591" s="42"/>
      <c r="L591" s="42"/>
      <c r="M591" s="50"/>
      <c r="N591" s="50"/>
    </row>
    <row r="592" spans="1:14" ht="15" x14ac:dyDescent="0.2">
      <c r="A592" s="40">
        <v>32</v>
      </c>
      <c r="B592" s="48" t="s">
        <v>30</v>
      </c>
      <c r="C592" s="53">
        <f t="shared" si="195"/>
        <v>0</v>
      </c>
      <c r="D592" s="46">
        <f>SUM(D593+D598+D605+D615+D617)</f>
        <v>0</v>
      </c>
      <c r="E592" s="46">
        <f t="shared" ref="E592:N592" si="200">SUM(E593+E598+E605+E615+E617)</f>
        <v>0</v>
      </c>
      <c r="F592" s="46">
        <f t="shared" si="200"/>
        <v>0</v>
      </c>
      <c r="G592" s="46">
        <f t="shared" si="200"/>
        <v>0</v>
      </c>
      <c r="H592" s="46">
        <f t="shared" si="200"/>
        <v>0</v>
      </c>
      <c r="I592" s="46">
        <f t="shared" si="200"/>
        <v>0</v>
      </c>
      <c r="J592" s="46">
        <f t="shared" si="200"/>
        <v>0</v>
      </c>
      <c r="K592" s="46">
        <f t="shared" si="200"/>
        <v>0</v>
      </c>
      <c r="L592" s="46">
        <f t="shared" si="200"/>
        <v>0</v>
      </c>
      <c r="M592" s="46">
        <f t="shared" si="200"/>
        <v>0</v>
      </c>
      <c r="N592" s="46">
        <f t="shared" si="200"/>
        <v>0</v>
      </c>
    </row>
    <row r="593" spans="1:14" ht="15" x14ac:dyDescent="0.2">
      <c r="A593" s="84">
        <v>321</v>
      </c>
      <c r="B593" s="85" t="s">
        <v>31</v>
      </c>
      <c r="C593" s="53">
        <f t="shared" si="195"/>
        <v>0</v>
      </c>
      <c r="D593" s="86">
        <f>SUM(D594:D597)</f>
        <v>0</v>
      </c>
      <c r="E593" s="86">
        <f t="shared" ref="E593:L593" si="201">SUM(E594:E597)</f>
        <v>0</v>
      </c>
      <c r="F593" s="86">
        <f t="shared" si="201"/>
        <v>0</v>
      </c>
      <c r="G593" s="86">
        <f t="shared" si="201"/>
        <v>0</v>
      </c>
      <c r="H593" s="86">
        <f t="shared" si="201"/>
        <v>0</v>
      </c>
      <c r="I593" s="86">
        <f t="shared" si="201"/>
        <v>0</v>
      </c>
      <c r="J593" s="86">
        <f t="shared" si="201"/>
        <v>0</v>
      </c>
      <c r="K593" s="86">
        <f t="shared" si="201"/>
        <v>0</v>
      </c>
      <c r="L593" s="86">
        <f t="shared" si="201"/>
        <v>0</v>
      </c>
      <c r="M593" s="87"/>
      <c r="N593" s="87"/>
    </row>
    <row r="594" spans="1:14" ht="15" x14ac:dyDescent="0.2">
      <c r="A594" s="29">
        <v>3211</v>
      </c>
      <c r="B594" s="30" t="s">
        <v>53</v>
      </c>
      <c r="C594" s="53">
        <f t="shared" si="195"/>
        <v>0</v>
      </c>
      <c r="D594" s="42"/>
      <c r="E594" s="110">
        <v>0</v>
      </c>
      <c r="F594" s="42"/>
      <c r="G594" s="42"/>
      <c r="H594" s="42"/>
      <c r="I594" s="42"/>
      <c r="J594" s="42"/>
      <c r="K594" s="42"/>
      <c r="L594" s="42"/>
      <c r="M594" s="50"/>
      <c r="N594" s="50"/>
    </row>
    <row r="595" spans="1:14" ht="15" x14ac:dyDescent="0.2">
      <c r="A595" s="29">
        <v>3212</v>
      </c>
      <c r="B595" s="30" t="s">
        <v>54</v>
      </c>
      <c r="C595" s="53">
        <f t="shared" si="195"/>
        <v>0</v>
      </c>
      <c r="D595" s="42"/>
      <c r="E595" s="110">
        <v>0</v>
      </c>
      <c r="F595" s="42"/>
      <c r="G595" s="42"/>
      <c r="H595" s="42"/>
      <c r="I595" s="42"/>
      <c r="J595" s="42"/>
      <c r="K595" s="42"/>
      <c r="L595" s="42"/>
      <c r="M595" s="50"/>
      <c r="N595" s="50"/>
    </row>
    <row r="596" spans="1:14" ht="15" x14ac:dyDescent="0.2">
      <c r="A596" s="29">
        <v>3213</v>
      </c>
      <c r="B596" s="30" t="s">
        <v>55</v>
      </c>
      <c r="C596" s="53">
        <f t="shared" si="195"/>
        <v>0</v>
      </c>
      <c r="D596" s="42"/>
      <c r="E596" s="110">
        <v>0</v>
      </c>
      <c r="F596" s="42"/>
      <c r="G596" s="42"/>
      <c r="H596" s="42"/>
      <c r="I596" s="42"/>
      <c r="J596" s="42"/>
      <c r="K596" s="42"/>
      <c r="L596" s="42"/>
      <c r="M596" s="50"/>
      <c r="N596" s="50"/>
    </row>
    <row r="597" spans="1:14" ht="15" x14ac:dyDescent="0.2">
      <c r="A597" s="29">
        <v>3214</v>
      </c>
      <c r="B597" s="30" t="s">
        <v>56</v>
      </c>
      <c r="C597" s="53">
        <f t="shared" si="195"/>
        <v>0</v>
      </c>
      <c r="D597" s="42"/>
      <c r="E597" s="110">
        <v>0</v>
      </c>
      <c r="F597" s="42"/>
      <c r="G597" s="42"/>
      <c r="H597" s="42"/>
      <c r="I597" s="42"/>
      <c r="J597" s="42"/>
      <c r="K597" s="42"/>
      <c r="L597" s="42"/>
      <c r="M597" s="50"/>
      <c r="N597" s="50"/>
    </row>
    <row r="598" spans="1:14" ht="15" x14ac:dyDescent="0.2">
      <c r="A598" s="84">
        <v>322</v>
      </c>
      <c r="B598" s="85" t="s">
        <v>32</v>
      </c>
      <c r="C598" s="53">
        <f t="shared" si="195"/>
        <v>0</v>
      </c>
      <c r="D598" s="86">
        <f>SUM(D599:D604)</f>
        <v>0</v>
      </c>
      <c r="E598" s="86">
        <f t="shared" ref="E598:L598" si="202">SUM(E599:E604)</f>
        <v>0</v>
      </c>
      <c r="F598" s="86">
        <f t="shared" si="202"/>
        <v>0</v>
      </c>
      <c r="G598" s="86">
        <f t="shared" si="202"/>
        <v>0</v>
      </c>
      <c r="H598" s="86">
        <f t="shared" si="202"/>
        <v>0</v>
      </c>
      <c r="I598" s="86">
        <f t="shared" si="202"/>
        <v>0</v>
      </c>
      <c r="J598" s="86">
        <f t="shared" si="202"/>
        <v>0</v>
      </c>
      <c r="K598" s="86">
        <f t="shared" si="202"/>
        <v>0</v>
      </c>
      <c r="L598" s="86">
        <f t="shared" si="202"/>
        <v>0</v>
      </c>
      <c r="M598" s="87"/>
      <c r="N598" s="87"/>
    </row>
    <row r="599" spans="1:14" ht="15" x14ac:dyDescent="0.2">
      <c r="A599" s="29">
        <v>3221</v>
      </c>
      <c r="B599" s="30" t="s">
        <v>57</v>
      </c>
      <c r="C599" s="53">
        <f t="shared" si="195"/>
        <v>0</v>
      </c>
      <c r="D599" s="42"/>
      <c r="E599" s="110"/>
      <c r="F599" s="42"/>
      <c r="G599" s="42"/>
      <c r="H599" s="42"/>
      <c r="I599" s="42"/>
      <c r="J599" s="42"/>
      <c r="K599" s="42"/>
      <c r="L599" s="42"/>
      <c r="M599" s="50"/>
      <c r="N599" s="50"/>
    </row>
    <row r="600" spans="1:14" ht="15" x14ac:dyDescent="0.2">
      <c r="A600" s="29">
        <v>3222</v>
      </c>
      <c r="B600" s="30" t="s">
        <v>58</v>
      </c>
      <c r="C600" s="53">
        <f t="shared" si="195"/>
        <v>0</v>
      </c>
      <c r="D600" s="42"/>
      <c r="E600" s="110"/>
      <c r="F600" s="42"/>
      <c r="G600" s="42"/>
      <c r="H600" s="42"/>
      <c r="I600" s="42"/>
      <c r="J600" s="42"/>
      <c r="K600" s="42"/>
      <c r="L600" s="42"/>
      <c r="M600" s="50"/>
      <c r="N600" s="50"/>
    </row>
    <row r="601" spans="1:14" ht="15" x14ac:dyDescent="0.2">
      <c r="A601" s="29">
        <v>3223</v>
      </c>
      <c r="B601" s="30" t="s">
        <v>59</v>
      </c>
      <c r="C601" s="53">
        <f t="shared" si="195"/>
        <v>0</v>
      </c>
      <c r="D601" s="42"/>
      <c r="E601" s="110"/>
      <c r="F601" s="42"/>
      <c r="G601" s="42"/>
      <c r="H601" s="42"/>
      <c r="I601" s="42"/>
      <c r="J601" s="42"/>
      <c r="K601" s="42"/>
      <c r="L601" s="42"/>
      <c r="M601" s="50"/>
      <c r="N601" s="50"/>
    </row>
    <row r="602" spans="1:14" ht="15" x14ac:dyDescent="0.2">
      <c r="A602" s="29">
        <v>3224</v>
      </c>
      <c r="B602" s="30" t="s">
        <v>60</v>
      </c>
      <c r="C602" s="53">
        <f t="shared" si="195"/>
        <v>0</v>
      </c>
      <c r="D602" s="42"/>
      <c r="E602" s="110"/>
      <c r="F602" s="42"/>
      <c r="G602" s="42"/>
      <c r="H602" s="42"/>
      <c r="I602" s="42"/>
      <c r="J602" s="42"/>
      <c r="K602" s="42"/>
      <c r="L602" s="42"/>
      <c r="M602" s="50"/>
      <c r="N602" s="50"/>
    </row>
    <row r="603" spans="1:14" ht="15" x14ac:dyDescent="0.2">
      <c r="A603" s="29">
        <v>3225</v>
      </c>
      <c r="B603" s="30" t="s">
        <v>61</v>
      </c>
      <c r="C603" s="53">
        <f t="shared" si="195"/>
        <v>0</v>
      </c>
      <c r="D603" s="42"/>
      <c r="E603" s="110"/>
      <c r="F603" s="42"/>
      <c r="G603" s="42"/>
      <c r="H603" s="42"/>
      <c r="I603" s="42"/>
      <c r="J603" s="42"/>
      <c r="K603" s="42"/>
      <c r="L603" s="42"/>
      <c r="M603" s="50"/>
      <c r="N603" s="50"/>
    </row>
    <row r="604" spans="1:14" ht="15" x14ac:dyDescent="0.2">
      <c r="A604" s="29">
        <v>3227</v>
      </c>
      <c r="B604" s="30" t="s">
        <v>62</v>
      </c>
      <c r="C604" s="53">
        <f t="shared" si="195"/>
        <v>0</v>
      </c>
      <c r="D604" s="42"/>
      <c r="E604" s="110"/>
      <c r="F604" s="42"/>
      <c r="G604" s="42"/>
      <c r="H604" s="42"/>
      <c r="I604" s="42"/>
      <c r="J604" s="42"/>
      <c r="K604" s="42"/>
      <c r="L604" s="42"/>
      <c r="M604" s="50"/>
      <c r="N604" s="50"/>
    </row>
    <row r="605" spans="1:14" ht="15" x14ac:dyDescent="0.2">
      <c r="A605" s="84">
        <v>323</v>
      </c>
      <c r="B605" s="85" t="s">
        <v>33</v>
      </c>
      <c r="C605" s="53">
        <f t="shared" si="195"/>
        <v>0</v>
      </c>
      <c r="D605" s="86">
        <f>SUM(D606:D614)</f>
        <v>0</v>
      </c>
      <c r="E605" s="86">
        <f t="shared" ref="E605:L605" si="203">SUM(E606:E614)</f>
        <v>0</v>
      </c>
      <c r="F605" s="86">
        <f t="shared" si="203"/>
        <v>0</v>
      </c>
      <c r="G605" s="86">
        <f t="shared" si="203"/>
        <v>0</v>
      </c>
      <c r="H605" s="86">
        <f t="shared" si="203"/>
        <v>0</v>
      </c>
      <c r="I605" s="86">
        <f t="shared" si="203"/>
        <v>0</v>
      </c>
      <c r="J605" s="86">
        <f t="shared" si="203"/>
        <v>0</v>
      </c>
      <c r="K605" s="86">
        <f t="shared" si="203"/>
        <v>0</v>
      </c>
      <c r="L605" s="86">
        <f t="shared" si="203"/>
        <v>0</v>
      </c>
      <c r="M605" s="87"/>
      <c r="N605" s="87"/>
    </row>
    <row r="606" spans="1:14" ht="15" x14ac:dyDescent="0.2">
      <c r="A606" s="29">
        <v>3231</v>
      </c>
      <c r="B606" s="30" t="s">
        <v>63</v>
      </c>
      <c r="C606" s="53">
        <f t="shared" si="195"/>
        <v>0</v>
      </c>
      <c r="D606" s="42"/>
      <c r="E606" s="110">
        <v>0</v>
      </c>
      <c r="F606" s="42"/>
      <c r="G606" s="42"/>
      <c r="H606" s="42"/>
      <c r="I606" s="42"/>
      <c r="J606" s="42"/>
      <c r="K606" s="42"/>
      <c r="L606" s="42"/>
      <c r="M606" s="50"/>
      <c r="N606" s="50"/>
    </row>
    <row r="607" spans="1:14" ht="15" x14ac:dyDescent="0.2">
      <c r="A607" s="29">
        <v>3232</v>
      </c>
      <c r="B607" s="30" t="s">
        <v>64</v>
      </c>
      <c r="C607" s="53">
        <f t="shared" si="195"/>
        <v>0</v>
      </c>
      <c r="D607" s="42"/>
      <c r="E607" s="110">
        <v>0</v>
      </c>
      <c r="F607" s="42"/>
      <c r="G607" s="42"/>
      <c r="H607" s="42"/>
      <c r="I607" s="42"/>
      <c r="J607" s="42"/>
      <c r="K607" s="42"/>
      <c r="L607" s="42"/>
      <c r="M607" s="50"/>
      <c r="N607" s="50"/>
    </row>
    <row r="608" spans="1:14" ht="15" x14ac:dyDescent="0.2">
      <c r="A608" s="29">
        <v>3233</v>
      </c>
      <c r="B608" s="30" t="s">
        <v>65</v>
      </c>
      <c r="C608" s="53">
        <f t="shared" si="195"/>
        <v>0</v>
      </c>
      <c r="D608" s="42"/>
      <c r="E608" s="110"/>
      <c r="F608" s="42"/>
      <c r="G608" s="42"/>
      <c r="H608" s="42"/>
      <c r="I608" s="42"/>
      <c r="J608" s="42"/>
      <c r="K608" s="42"/>
      <c r="L608" s="42"/>
      <c r="M608" s="50"/>
      <c r="N608" s="50"/>
    </row>
    <row r="609" spans="1:14" ht="15" x14ac:dyDescent="0.2">
      <c r="A609" s="29">
        <v>3234</v>
      </c>
      <c r="B609" s="30" t="s">
        <v>66</v>
      </c>
      <c r="C609" s="53">
        <f t="shared" si="195"/>
        <v>0</v>
      </c>
      <c r="D609" s="42"/>
      <c r="E609" s="110"/>
      <c r="F609" s="42"/>
      <c r="G609" s="42"/>
      <c r="H609" s="42"/>
      <c r="I609" s="42"/>
      <c r="J609" s="42"/>
      <c r="K609" s="42"/>
      <c r="L609" s="42"/>
      <c r="M609" s="50"/>
      <c r="N609" s="50"/>
    </row>
    <row r="610" spans="1:14" ht="15" x14ac:dyDescent="0.2">
      <c r="A610" s="29">
        <v>3235</v>
      </c>
      <c r="B610" s="30" t="s">
        <v>67</v>
      </c>
      <c r="C610" s="53">
        <f t="shared" si="195"/>
        <v>0</v>
      </c>
      <c r="D610" s="42"/>
      <c r="E610" s="110"/>
      <c r="F610" s="42"/>
      <c r="G610" s="42"/>
      <c r="H610" s="42"/>
      <c r="I610" s="42"/>
      <c r="J610" s="42"/>
      <c r="K610" s="42"/>
      <c r="L610" s="42"/>
      <c r="M610" s="50"/>
      <c r="N610" s="50"/>
    </row>
    <row r="611" spans="1:14" ht="15" x14ac:dyDescent="0.2">
      <c r="A611" s="29">
        <v>3236</v>
      </c>
      <c r="B611" s="30" t="s">
        <v>68</v>
      </c>
      <c r="C611" s="53">
        <f t="shared" si="195"/>
        <v>0</v>
      </c>
      <c r="D611" s="42"/>
      <c r="E611" s="110"/>
      <c r="F611" s="42"/>
      <c r="G611" s="42"/>
      <c r="H611" s="42"/>
      <c r="I611" s="42"/>
      <c r="J611" s="42"/>
      <c r="K611" s="42"/>
      <c r="L611" s="42"/>
      <c r="M611" s="50"/>
      <c r="N611" s="50"/>
    </row>
    <row r="612" spans="1:14" ht="15" x14ac:dyDescent="0.2">
      <c r="A612" s="29">
        <v>3237</v>
      </c>
      <c r="B612" s="30" t="s">
        <v>69</v>
      </c>
      <c r="C612" s="53">
        <f t="shared" si="195"/>
        <v>0</v>
      </c>
      <c r="D612" s="42"/>
      <c r="E612" s="110"/>
      <c r="F612" s="42"/>
      <c r="G612" s="42"/>
      <c r="H612" s="42"/>
      <c r="I612" s="42"/>
      <c r="J612" s="42"/>
      <c r="K612" s="42"/>
      <c r="L612" s="42"/>
      <c r="M612" s="50"/>
      <c r="N612" s="50"/>
    </row>
    <row r="613" spans="1:14" ht="15" x14ac:dyDescent="0.2">
      <c r="A613" s="29">
        <v>3238</v>
      </c>
      <c r="B613" s="30" t="s">
        <v>70</v>
      </c>
      <c r="C613" s="53">
        <f t="shared" si="195"/>
        <v>0</v>
      </c>
      <c r="D613" s="42"/>
      <c r="E613" s="110"/>
      <c r="F613" s="42"/>
      <c r="G613" s="42"/>
      <c r="H613" s="42"/>
      <c r="I613" s="42"/>
      <c r="J613" s="42"/>
      <c r="K613" s="42"/>
      <c r="L613" s="42"/>
      <c r="M613" s="50"/>
      <c r="N613" s="50"/>
    </row>
    <row r="614" spans="1:14" ht="15" x14ac:dyDescent="0.2">
      <c r="A614" s="29">
        <v>3239</v>
      </c>
      <c r="B614" s="30" t="s">
        <v>71</v>
      </c>
      <c r="C614" s="53">
        <f t="shared" si="195"/>
        <v>0</v>
      </c>
      <c r="D614" s="42"/>
      <c r="E614" s="110"/>
      <c r="F614" s="42"/>
      <c r="G614" s="42"/>
      <c r="H614" s="42"/>
      <c r="I614" s="42"/>
      <c r="J614" s="42"/>
      <c r="K614" s="42"/>
      <c r="L614" s="42"/>
      <c r="M614" s="50"/>
      <c r="N614" s="50"/>
    </row>
    <row r="615" spans="1:14" ht="15" x14ac:dyDescent="0.2">
      <c r="A615" s="84">
        <v>324</v>
      </c>
      <c r="B615" s="85" t="s">
        <v>34</v>
      </c>
      <c r="C615" s="53">
        <f t="shared" si="195"/>
        <v>0</v>
      </c>
      <c r="D615" s="86">
        <f>D616</f>
        <v>0</v>
      </c>
      <c r="E615" s="86">
        <f t="shared" ref="E615:L615" si="204">E616</f>
        <v>0</v>
      </c>
      <c r="F615" s="86">
        <f t="shared" si="204"/>
        <v>0</v>
      </c>
      <c r="G615" s="86">
        <f t="shared" si="204"/>
        <v>0</v>
      </c>
      <c r="H615" s="86">
        <f t="shared" si="204"/>
        <v>0</v>
      </c>
      <c r="I615" s="86">
        <f t="shared" si="204"/>
        <v>0</v>
      </c>
      <c r="J615" s="86">
        <f t="shared" si="204"/>
        <v>0</v>
      </c>
      <c r="K615" s="86">
        <f t="shared" si="204"/>
        <v>0</v>
      </c>
      <c r="L615" s="86">
        <f t="shared" si="204"/>
        <v>0</v>
      </c>
      <c r="M615" s="87">
        <v>0</v>
      </c>
      <c r="N615" s="87">
        <v>0</v>
      </c>
    </row>
    <row r="616" spans="1:14" ht="15" x14ac:dyDescent="0.2">
      <c r="A616" s="29">
        <v>3241</v>
      </c>
      <c r="B616" s="30" t="s">
        <v>72</v>
      </c>
      <c r="C616" s="53">
        <f t="shared" si="195"/>
        <v>0</v>
      </c>
      <c r="D616" s="86"/>
      <c r="E616" s="90"/>
      <c r="F616" s="86"/>
      <c r="G616" s="86"/>
      <c r="H616" s="86"/>
      <c r="I616" s="86"/>
      <c r="J616" s="86"/>
      <c r="K616" s="86"/>
      <c r="L616" s="86"/>
      <c r="M616" s="87"/>
      <c r="N616" s="87"/>
    </row>
    <row r="617" spans="1:14" ht="15" x14ac:dyDescent="0.2">
      <c r="A617" s="84">
        <v>329</v>
      </c>
      <c r="B617" s="85" t="s">
        <v>35</v>
      </c>
      <c r="C617" s="53">
        <f t="shared" si="195"/>
        <v>0</v>
      </c>
      <c r="D617" s="86">
        <f>SUM(D618:D622)</f>
        <v>0</v>
      </c>
      <c r="E617" s="86">
        <f t="shared" ref="E617:L617" si="205">SUM(E618:E622)</f>
        <v>0</v>
      </c>
      <c r="F617" s="86">
        <f t="shared" si="205"/>
        <v>0</v>
      </c>
      <c r="G617" s="86">
        <f t="shared" si="205"/>
        <v>0</v>
      </c>
      <c r="H617" s="86">
        <f t="shared" si="205"/>
        <v>0</v>
      </c>
      <c r="I617" s="86">
        <f t="shared" si="205"/>
        <v>0</v>
      </c>
      <c r="J617" s="86">
        <f t="shared" si="205"/>
        <v>0</v>
      </c>
      <c r="K617" s="86">
        <f t="shared" si="205"/>
        <v>0</v>
      </c>
      <c r="L617" s="86">
        <f t="shared" si="205"/>
        <v>0</v>
      </c>
      <c r="M617" s="87"/>
      <c r="N617" s="87"/>
    </row>
    <row r="618" spans="1:14" ht="15" x14ac:dyDescent="0.2">
      <c r="A618" s="29">
        <v>3292</v>
      </c>
      <c r="B618" s="30" t="s">
        <v>73</v>
      </c>
      <c r="C618" s="53">
        <f t="shared" si="195"/>
        <v>0</v>
      </c>
      <c r="D618" s="42"/>
      <c r="E618" s="110"/>
      <c r="F618" s="42"/>
      <c r="G618" s="42"/>
      <c r="H618" s="42"/>
      <c r="I618" s="42"/>
      <c r="J618" s="42"/>
      <c r="K618" s="42"/>
      <c r="L618" s="42"/>
      <c r="M618" s="50"/>
      <c r="N618" s="50"/>
    </row>
    <row r="619" spans="1:14" ht="15" x14ac:dyDescent="0.2">
      <c r="A619" s="29">
        <v>3293</v>
      </c>
      <c r="B619" s="30" t="s">
        <v>74</v>
      </c>
      <c r="C619" s="53">
        <f t="shared" si="195"/>
        <v>0</v>
      </c>
      <c r="D619" s="42"/>
      <c r="E619" s="110"/>
      <c r="F619" s="42"/>
      <c r="G619" s="42"/>
      <c r="H619" s="42"/>
      <c r="I619" s="42"/>
      <c r="J619" s="42"/>
      <c r="K619" s="42"/>
      <c r="L619" s="42"/>
      <c r="M619" s="50"/>
      <c r="N619" s="50"/>
    </row>
    <row r="620" spans="1:14" ht="15" x14ac:dyDescent="0.2">
      <c r="A620" s="29">
        <v>3294</v>
      </c>
      <c r="B620" s="30" t="s">
        <v>75</v>
      </c>
      <c r="C620" s="53">
        <f t="shared" si="195"/>
        <v>0</v>
      </c>
      <c r="D620" s="42"/>
      <c r="E620" s="110"/>
      <c r="F620" s="42"/>
      <c r="G620" s="42"/>
      <c r="H620" s="42"/>
      <c r="I620" s="42"/>
      <c r="J620" s="42"/>
      <c r="K620" s="42"/>
      <c r="L620" s="42"/>
      <c r="M620" s="50"/>
      <c r="N620" s="50"/>
    </row>
    <row r="621" spans="1:14" ht="15" x14ac:dyDescent="0.2">
      <c r="A621" s="29">
        <v>3295</v>
      </c>
      <c r="B621" s="30" t="s">
        <v>76</v>
      </c>
      <c r="C621" s="53">
        <f t="shared" si="195"/>
        <v>0</v>
      </c>
      <c r="D621" s="42"/>
      <c r="E621" s="110"/>
      <c r="F621" s="42"/>
      <c r="G621" s="42"/>
      <c r="H621" s="42"/>
      <c r="I621" s="42"/>
      <c r="J621" s="42"/>
      <c r="K621" s="42"/>
      <c r="L621" s="42"/>
      <c r="M621" s="50"/>
      <c r="N621" s="50"/>
    </row>
    <row r="622" spans="1:14" ht="15" x14ac:dyDescent="0.2">
      <c r="A622" s="29">
        <v>3299</v>
      </c>
      <c r="B622" s="30" t="s">
        <v>77</v>
      </c>
      <c r="C622" s="53">
        <f t="shared" si="195"/>
        <v>0</v>
      </c>
      <c r="D622" s="42">
        <v>0</v>
      </c>
      <c r="E622" s="110"/>
      <c r="F622" s="42"/>
      <c r="G622" s="42"/>
      <c r="H622" s="42"/>
      <c r="I622" s="42"/>
      <c r="J622" s="42"/>
      <c r="K622" s="42"/>
      <c r="L622" s="42"/>
      <c r="M622" s="50"/>
      <c r="N622" s="50"/>
    </row>
    <row r="623" spans="1:14" ht="15" x14ac:dyDescent="0.2">
      <c r="A623" s="40">
        <v>34</v>
      </c>
      <c r="B623" s="48" t="s">
        <v>36</v>
      </c>
      <c r="C623" s="53">
        <f t="shared" si="195"/>
        <v>0</v>
      </c>
      <c r="D623" s="46">
        <f>SUM(D624+D625)</f>
        <v>0</v>
      </c>
      <c r="E623" s="46">
        <f t="shared" ref="E623:L623" si="206">SUM(E624+E625)</f>
        <v>0</v>
      </c>
      <c r="F623" s="46">
        <f t="shared" si="206"/>
        <v>0</v>
      </c>
      <c r="G623" s="46">
        <f t="shared" si="206"/>
        <v>0</v>
      </c>
      <c r="H623" s="46">
        <f t="shared" si="206"/>
        <v>0</v>
      </c>
      <c r="I623" s="46">
        <f t="shared" si="206"/>
        <v>0</v>
      </c>
      <c r="J623" s="46">
        <f t="shared" si="206"/>
        <v>0</v>
      </c>
      <c r="K623" s="46">
        <f t="shared" si="206"/>
        <v>0</v>
      </c>
      <c r="L623" s="46">
        <f t="shared" si="206"/>
        <v>0</v>
      </c>
      <c r="M623" s="46"/>
      <c r="N623" s="46"/>
    </row>
    <row r="624" spans="1:14" ht="15" x14ac:dyDescent="0.2">
      <c r="A624" s="84">
        <v>341</v>
      </c>
      <c r="B624" s="85" t="s">
        <v>37</v>
      </c>
      <c r="C624" s="53">
        <f t="shared" si="195"/>
        <v>0</v>
      </c>
      <c r="D624" s="86"/>
      <c r="E624" s="90"/>
      <c r="F624" s="86"/>
      <c r="G624" s="86"/>
      <c r="H624" s="86"/>
      <c r="I624" s="86"/>
      <c r="J624" s="86"/>
      <c r="K624" s="86"/>
      <c r="L624" s="86"/>
      <c r="M624" s="87"/>
      <c r="N624" s="87"/>
    </row>
    <row r="625" spans="1:14" ht="15" x14ac:dyDescent="0.2">
      <c r="A625" s="84">
        <v>343</v>
      </c>
      <c r="B625" s="85" t="s">
        <v>38</v>
      </c>
      <c r="C625" s="53">
        <f t="shared" si="195"/>
        <v>0</v>
      </c>
      <c r="D625" s="86">
        <f>SUM(D626+D627)</f>
        <v>0</v>
      </c>
      <c r="E625" s="86">
        <f t="shared" ref="E625:L625" si="207">SUM(E626+E627)</f>
        <v>0</v>
      </c>
      <c r="F625" s="86">
        <f t="shared" si="207"/>
        <v>0</v>
      </c>
      <c r="G625" s="86">
        <f t="shared" si="207"/>
        <v>0</v>
      </c>
      <c r="H625" s="86">
        <f t="shared" si="207"/>
        <v>0</v>
      </c>
      <c r="I625" s="86">
        <f t="shared" si="207"/>
        <v>0</v>
      </c>
      <c r="J625" s="86">
        <f t="shared" si="207"/>
        <v>0</v>
      </c>
      <c r="K625" s="86">
        <f t="shared" si="207"/>
        <v>0</v>
      </c>
      <c r="L625" s="86">
        <f t="shared" si="207"/>
        <v>0</v>
      </c>
      <c r="M625" s="87"/>
      <c r="N625" s="87"/>
    </row>
    <row r="626" spans="1:14" ht="15" x14ac:dyDescent="0.2">
      <c r="A626" s="29">
        <v>3431</v>
      </c>
      <c r="B626" s="30" t="s">
        <v>165</v>
      </c>
      <c r="C626" s="53">
        <f t="shared" si="195"/>
        <v>0</v>
      </c>
      <c r="D626" s="86"/>
      <c r="E626" s="278"/>
      <c r="F626" s="86"/>
      <c r="G626" s="86"/>
      <c r="H626" s="86"/>
      <c r="I626" s="86"/>
      <c r="J626" s="86"/>
      <c r="K626" s="86"/>
      <c r="L626" s="86"/>
      <c r="M626" s="87"/>
      <c r="N626" s="87"/>
    </row>
    <row r="627" spans="1:14" ht="15" x14ac:dyDescent="0.2">
      <c r="A627" s="29">
        <v>3434</v>
      </c>
      <c r="B627" s="30" t="s">
        <v>78</v>
      </c>
      <c r="C627" s="53">
        <f t="shared" si="195"/>
        <v>0</v>
      </c>
      <c r="D627" s="42"/>
      <c r="E627" s="110"/>
      <c r="F627" s="42"/>
      <c r="G627" s="42"/>
      <c r="H627" s="42"/>
      <c r="I627" s="42"/>
      <c r="J627" s="42"/>
      <c r="K627" s="42"/>
      <c r="L627" s="42"/>
      <c r="M627" s="50"/>
      <c r="N627" s="50"/>
    </row>
    <row r="628" spans="1:14" ht="15" x14ac:dyDescent="0.2">
      <c r="A628" s="40">
        <v>37</v>
      </c>
      <c r="B628" s="89" t="s">
        <v>39</v>
      </c>
      <c r="C628" s="275">
        <f t="shared" ref="C628:C642" si="208">SUM(D628:L628)</f>
        <v>0</v>
      </c>
      <c r="D628" s="46">
        <f t="shared" ref="D628:L628" si="209">D629</f>
        <v>0</v>
      </c>
      <c r="E628" s="46">
        <f t="shared" si="209"/>
        <v>0</v>
      </c>
      <c r="F628" s="46">
        <f t="shared" si="209"/>
        <v>0</v>
      </c>
      <c r="G628" s="46">
        <f t="shared" si="209"/>
        <v>0</v>
      </c>
      <c r="H628" s="46">
        <f t="shared" si="209"/>
        <v>0</v>
      </c>
      <c r="I628" s="46">
        <f t="shared" si="209"/>
        <v>0</v>
      </c>
      <c r="J628" s="46">
        <f t="shared" si="209"/>
        <v>0</v>
      </c>
      <c r="K628" s="46">
        <f t="shared" si="209"/>
        <v>0</v>
      </c>
      <c r="L628" s="46">
        <f t="shared" si="209"/>
        <v>0</v>
      </c>
      <c r="M628" s="46">
        <v>0</v>
      </c>
      <c r="N628" s="46">
        <v>0</v>
      </c>
    </row>
    <row r="629" spans="1:14" ht="15" x14ac:dyDescent="0.2">
      <c r="A629" s="84">
        <v>372</v>
      </c>
      <c r="B629" s="85" t="s">
        <v>40</v>
      </c>
      <c r="C629" s="275">
        <f t="shared" si="208"/>
        <v>0</v>
      </c>
      <c r="D629" s="86">
        <f t="shared" ref="D629:L629" si="210">SUM(D630:D631)</f>
        <v>0</v>
      </c>
      <c r="E629" s="86">
        <f t="shared" si="210"/>
        <v>0</v>
      </c>
      <c r="F629" s="86">
        <f t="shared" si="210"/>
        <v>0</v>
      </c>
      <c r="G629" s="86">
        <f t="shared" si="210"/>
        <v>0</v>
      </c>
      <c r="H629" s="86">
        <f t="shared" si="210"/>
        <v>0</v>
      </c>
      <c r="I629" s="86">
        <f t="shared" si="210"/>
        <v>0</v>
      </c>
      <c r="J629" s="86">
        <f t="shared" si="210"/>
        <v>0</v>
      </c>
      <c r="K629" s="86">
        <f t="shared" si="210"/>
        <v>0</v>
      </c>
      <c r="L629" s="86">
        <f t="shared" si="210"/>
        <v>0</v>
      </c>
      <c r="M629" s="87"/>
      <c r="N629" s="87"/>
    </row>
    <row r="630" spans="1:14" ht="15" x14ac:dyDescent="0.2">
      <c r="A630" s="29">
        <v>3721</v>
      </c>
      <c r="B630" s="30" t="s">
        <v>79</v>
      </c>
      <c r="C630" s="275">
        <f t="shared" si="208"/>
        <v>0</v>
      </c>
      <c r="D630" s="42"/>
      <c r="E630" s="110"/>
      <c r="F630" s="42"/>
      <c r="G630" s="42"/>
      <c r="H630" s="42"/>
      <c r="I630" s="42"/>
      <c r="J630" s="42"/>
      <c r="K630" s="42"/>
      <c r="L630" s="42"/>
      <c r="M630" s="50"/>
      <c r="N630" s="50"/>
    </row>
    <row r="631" spans="1:14" ht="15" x14ac:dyDescent="0.2">
      <c r="A631" s="29">
        <v>3722</v>
      </c>
      <c r="B631" s="30" t="s">
        <v>113</v>
      </c>
      <c r="C631" s="275">
        <f t="shared" si="208"/>
        <v>0</v>
      </c>
      <c r="D631" s="42"/>
      <c r="E631" s="110"/>
      <c r="F631" s="42"/>
      <c r="G631" s="42"/>
      <c r="H631" s="42"/>
      <c r="I631" s="42"/>
      <c r="J631" s="42"/>
      <c r="K631" s="42"/>
      <c r="L631" s="42"/>
      <c r="M631" s="50"/>
      <c r="N631" s="50"/>
    </row>
    <row r="632" spans="1:14" ht="15" x14ac:dyDescent="0.2">
      <c r="A632" s="40">
        <v>42</v>
      </c>
      <c r="B632" s="49" t="s">
        <v>41</v>
      </c>
      <c r="C632" s="275">
        <f t="shared" si="208"/>
        <v>0</v>
      </c>
      <c r="D632" s="46">
        <f t="shared" ref="D632:G632" si="211">SUM(D633+D634+D641+D642)</f>
        <v>0</v>
      </c>
      <c r="E632" s="46">
        <f t="shared" si="211"/>
        <v>0</v>
      </c>
      <c r="F632" s="46">
        <f t="shared" si="211"/>
        <v>0</v>
      </c>
      <c r="G632" s="46">
        <f t="shared" si="211"/>
        <v>0</v>
      </c>
      <c r="H632" s="46">
        <f>SUM(H633+H634+H641+H642)</f>
        <v>0</v>
      </c>
      <c r="I632" s="46">
        <f t="shared" ref="I632:L632" si="212">SUM(I633+I634+I641+I642)</f>
        <v>0</v>
      </c>
      <c r="J632" s="46">
        <f t="shared" si="212"/>
        <v>0</v>
      </c>
      <c r="K632" s="46">
        <f t="shared" si="212"/>
        <v>0</v>
      </c>
      <c r="L632" s="46">
        <f t="shared" si="212"/>
        <v>0</v>
      </c>
      <c r="M632" s="46">
        <v>0</v>
      </c>
      <c r="N632" s="46">
        <v>0</v>
      </c>
    </row>
    <row r="633" spans="1:14" ht="15" x14ac:dyDescent="0.2">
      <c r="A633" s="84">
        <v>421</v>
      </c>
      <c r="B633" s="88" t="s">
        <v>42</v>
      </c>
      <c r="C633" s="275">
        <f t="shared" si="208"/>
        <v>0</v>
      </c>
      <c r="D633" s="86"/>
      <c r="E633" s="90"/>
      <c r="F633" s="86"/>
      <c r="G633" s="86"/>
      <c r="H633" s="86"/>
      <c r="I633" s="86"/>
      <c r="J633" s="86"/>
      <c r="K633" s="86"/>
      <c r="L633" s="86"/>
      <c r="M633" s="87"/>
      <c r="N633" s="87"/>
    </row>
    <row r="634" spans="1:14" ht="15" x14ac:dyDescent="0.2">
      <c r="A634" s="84">
        <v>422</v>
      </c>
      <c r="B634" s="88" t="s">
        <v>43</v>
      </c>
      <c r="C634" s="275">
        <f t="shared" si="208"/>
        <v>0</v>
      </c>
      <c r="D634" s="86">
        <f>SUM(D635:D640)</f>
        <v>0</v>
      </c>
      <c r="E634" s="86">
        <f t="shared" ref="E634:L634" si="213">SUM(E635:E640)</f>
        <v>0</v>
      </c>
      <c r="F634" s="86">
        <f t="shared" si="213"/>
        <v>0</v>
      </c>
      <c r="G634" s="86">
        <f t="shared" si="213"/>
        <v>0</v>
      </c>
      <c r="H634" s="86">
        <f t="shared" si="213"/>
        <v>0</v>
      </c>
      <c r="I634" s="86">
        <f t="shared" si="213"/>
        <v>0</v>
      </c>
      <c r="J634" s="86">
        <f t="shared" si="213"/>
        <v>0</v>
      </c>
      <c r="K634" s="86">
        <f t="shared" si="213"/>
        <v>0</v>
      </c>
      <c r="L634" s="86">
        <f t="shared" si="213"/>
        <v>0</v>
      </c>
      <c r="M634" s="87">
        <v>0</v>
      </c>
      <c r="N634" s="87">
        <v>0</v>
      </c>
    </row>
    <row r="635" spans="1:14" ht="15" x14ac:dyDescent="0.2">
      <c r="A635" s="29">
        <v>4221</v>
      </c>
      <c r="B635" s="31" t="s">
        <v>80</v>
      </c>
      <c r="C635" s="275">
        <f t="shared" si="208"/>
        <v>0</v>
      </c>
      <c r="D635" s="42"/>
      <c r="E635" s="110">
        <v>0</v>
      </c>
      <c r="F635" s="42"/>
      <c r="G635" s="42"/>
      <c r="H635" s="110"/>
      <c r="I635" s="42"/>
      <c r="J635" s="42"/>
      <c r="K635" s="42"/>
      <c r="L635" s="114"/>
      <c r="M635" s="50"/>
      <c r="N635" s="50"/>
    </row>
    <row r="636" spans="1:14" ht="15" x14ac:dyDescent="0.2">
      <c r="A636" s="29">
        <v>4222</v>
      </c>
      <c r="B636" s="31" t="s">
        <v>88</v>
      </c>
      <c r="C636" s="275">
        <f t="shared" si="208"/>
        <v>0</v>
      </c>
      <c r="D636" s="42"/>
      <c r="E636" s="110"/>
      <c r="F636" s="42"/>
      <c r="G636" s="42"/>
      <c r="H636" s="110"/>
      <c r="I636" s="42"/>
      <c r="J636" s="42"/>
      <c r="K636" s="42"/>
      <c r="L636" s="114"/>
      <c r="M636" s="50"/>
      <c r="N636" s="50"/>
    </row>
    <row r="637" spans="1:14" ht="15" x14ac:dyDescent="0.2">
      <c r="A637" s="29">
        <v>4223</v>
      </c>
      <c r="B637" s="31" t="s">
        <v>108</v>
      </c>
      <c r="C637" s="275">
        <f t="shared" si="208"/>
        <v>0</v>
      </c>
      <c r="D637" s="42"/>
      <c r="E637" s="110"/>
      <c r="F637" s="42"/>
      <c r="G637" s="42"/>
      <c r="H637" s="110"/>
      <c r="I637" s="42"/>
      <c r="J637" s="42"/>
      <c r="K637" s="42"/>
      <c r="L637" s="114"/>
      <c r="M637" s="50"/>
      <c r="N637" s="50"/>
    </row>
    <row r="638" spans="1:14" ht="15" x14ac:dyDescent="0.2">
      <c r="A638" s="29">
        <v>4224</v>
      </c>
      <c r="B638" s="31" t="s">
        <v>85</v>
      </c>
      <c r="C638" s="275">
        <f t="shared" si="208"/>
        <v>0</v>
      </c>
      <c r="D638" s="42"/>
      <c r="E638" s="110"/>
      <c r="F638" s="42"/>
      <c r="G638" s="42"/>
      <c r="H638" s="110"/>
      <c r="I638" s="42"/>
      <c r="J638" s="42"/>
      <c r="K638" s="42"/>
      <c r="L638" s="115"/>
      <c r="M638" s="50"/>
      <c r="N638" s="50"/>
    </row>
    <row r="639" spans="1:14" ht="15" x14ac:dyDescent="0.2">
      <c r="A639" s="29">
        <v>4226</v>
      </c>
      <c r="B639" s="31" t="s">
        <v>86</v>
      </c>
      <c r="C639" s="275">
        <f t="shared" si="208"/>
        <v>0</v>
      </c>
      <c r="D639" s="42"/>
      <c r="E639" s="110"/>
      <c r="F639" s="42"/>
      <c r="G639" s="42"/>
      <c r="H639" s="110"/>
      <c r="I639" s="42"/>
      <c r="J639" s="42"/>
      <c r="K639" s="42"/>
      <c r="L639" s="115"/>
      <c r="M639" s="50"/>
      <c r="N639" s="50"/>
    </row>
    <row r="640" spans="1:14" ht="15" x14ac:dyDescent="0.2">
      <c r="A640" s="29">
        <v>4227</v>
      </c>
      <c r="B640" s="31" t="s">
        <v>81</v>
      </c>
      <c r="C640" s="275">
        <f t="shared" si="208"/>
        <v>0</v>
      </c>
      <c r="D640" s="42"/>
      <c r="E640" s="110"/>
      <c r="F640" s="42"/>
      <c r="G640" s="42"/>
      <c r="H640" s="110"/>
      <c r="I640" s="42"/>
      <c r="J640" s="42"/>
      <c r="K640" s="42"/>
      <c r="L640" s="115"/>
      <c r="M640" s="50"/>
      <c r="N640" s="50"/>
    </row>
    <row r="641" spans="1:14" ht="15" x14ac:dyDescent="0.2">
      <c r="A641" s="84" t="s">
        <v>52</v>
      </c>
      <c r="B641" s="88" t="s">
        <v>44</v>
      </c>
      <c r="C641" s="275">
        <f t="shared" si="208"/>
        <v>0</v>
      </c>
      <c r="D641" s="86"/>
      <c r="E641" s="90"/>
      <c r="F641" s="86"/>
      <c r="G641" s="86"/>
      <c r="H641" s="90"/>
      <c r="I641" s="86"/>
      <c r="J641" s="86"/>
      <c r="K641" s="86"/>
      <c r="L641" s="114"/>
      <c r="M641" s="87">
        <v>0</v>
      </c>
      <c r="N641" s="87">
        <v>0</v>
      </c>
    </row>
    <row r="642" spans="1:14" ht="15" x14ac:dyDescent="0.2">
      <c r="A642" s="288">
        <v>426</v>
      </c>
      <c r="B642" s="289" t="s">
        <v>158</v>
      </c>
      <c r="C642" s="275">
        <f t="shared" si="208"/>
        <v>0</v>
      </c>
      <c r="D642" s="115"/>
      <c r="E642" s="115"/>
      <c r="F642" s="115"/>
      <c r="G642" s="115"/>
      <c r="H642" s="254"/>
      <c r="I642" s="115"/>
      <c r="J642" s="115"/>
      <c r="K642" s="115"/>
      <c r="L642" s="115"/>
      <c r="M642" s="87">
        <v>0</v>
      </c>
      <c r="N642" s="87">
        <v>0</v>
      </c>
    </row>
    <row r="643" spans="1:14" ht="15" x14ac:dyDescent="0.2">
      <c r="A643" s="41"/>
      <c r="B643" s="105" t="s">
        <v>11</v>
      </c>
      <c r="C643" s="53">
        <f t="shared" si="195"/>
        <v>0</v>
      </c>
      <c r="D643" s="91">
        <f>SUM(D582+D592+D623+D628+D632)</f>
        <v>0</v>
      </c>
      <c r="E643" s="91">
        <f t="shared" ref="E643:N643" si="214">SUM(E582+E592+E623+E628+E632)</f>
        <v>0</v>
      </c>
      <c r="F643" s="91">
        <f t="shared" si="214"/>
        <v>0</v>
      </c>
      <c r="G643" s="91">
        <f t="shared" si="214"/>
        <v>0</v>
      </c>
      <c r="H643" s="91">
        <f t="shared" si="214"/>
        <v>0</v>
      </c>
      <c r="I643" s="91">
        <f t="shared" si="214"/>
        <v>0</v>
      </c>
      <c r="J643" s="91">
        <f t="shared" si="214"/>
        <v>0</v>
      </c>
      <c r="K643" s="91">
        <f t="shared" si="214"/>
        <v>0</v>
      </c>
      <c r="L643" s="91">
        <f t="shared" si="214"/>
        <v>0</v>
      </c>
      <c r="M643" s="91">
        <f t="shared" si="214"/>
        <v>0</v>
      </c>
      <c r="N643" s="91">
        <f t="shared" si="214"/>
        <v>0</v>
      </c>
    </row>
  </sheetData>
  <mergeCells count="52">
    <mergeCell ref="A1:N1"/>
    <mergeCell ref="A546:N546"/>
    <mergeCell ref="A541:N541"/>
    <mergeCell ref="A542:N542"/>
    <mergeCell ref="A170:N170"/>
    <mergeCell ref="A188:N188"/>
    <mergeCell ref="A189:N189"/>
    <mergeCell ref="A368:N368"/>
    <mergeCell ref="A543:N543"/>
    <mergeCell ref="A448:N448"/>
    <mergeCell ref="A449:N449"/>
    <mergeCell ref="A367:N367"/>
    <mergeCell ref="A545:N545"/>
    <mergeCell ref="A524:N524"/>
    <mergeCell ref="A525:N525"/>
    <mergeCell ref="A266:N266"/>
    <mergeCell ref="A461:N461"/>
    <mergeCell ref="A410:N410"/>
    <mergeCell ref="A460:N460"/>
    <mergeCell ref="A409:N409"/>
    <mergeCell ref="A511:N511"/>
    <mergeCell ref="A512:N512"/>
    <mergeCell ref="A310:N310"/>
    <mergeCell ref="A311:N311"/>
    <mergeCell ref="A23:N23"/>
    <mergeCell ref="A24:N24"/>
    <mergeCell ref="A98:N98"/>
    <mergeCell ref="A99:N99"/>
    <mergeCell ref="A117:N117"/>
    <mergeCell ref="A142:N142"/>
    <mergeCell ref="A265:N265"/>
    <mergeCell ref="A169:N169"/>
    <mergeCell ref="A155:N155"/>
    <mergeCell ref="A203:N203"/>
    <mergeCell ref="A204:N204"/>
    <mergeCell ref="A156:N156"/>
    <mergeCell ref="A235:N235"/>
    <mergeCell ref="D2:H2"/>
    <mergeCell ref="A13:C13"/>
    <mergeCell ref="A14:C14"/>
    <mergeCell ref="A8:C8"/>
    <mergeCell ref="A9:C9"/>
    <mergeCell ref="A10:C10"/>
    <mergeCell ref="A11:C11"/>
    <mergeCell ref="A12:C12"/>
    <mergeCell ref="A388:N388"/>
    <mergeCell ref="A389:N389"/>
    <mergeCell ref="A236:N236"/>
    <mergeCell ref="A79:N79"/>
    <mergeCell ref="A80:N80"/>
    <mergeCell ref="A118:N118"/>
    <mergeCell ref="A141:N141"/>
  </mergeCells>
  <phoneticPr fontId="0" type="noConversion"/>
  <pageMargins left="0.59055118110236227" right="0.19685039370078741" top="0.55118110236220474" bottom="0.51181102362204722" header="0.70866141732283472" footer="0.19685039370078741"/>
  <pageSetup paperSize="9" scale="57" fitToHeight="0" orientation="landscape" r:id="rId1"/>
  <headerFooter alignWithMargins="0"/>
  <rowBreaks count="6" manualBreakCount="6">
    <brk id="78" max="13" man="1"/>
    <brk id="167" max="13" man="1"/>
    <brk id="262" max="13" man="1"/>
    <brk id="386" max="13" man="1"/>
    <brk id="459" max="13" man="1"/>
    <brk id="57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6"/>
  <sheetViews>
    <sheetView zoomScaleNormal="100" workbookViewId="0">
      <selection activeCell="B26" sqref="B26"/>
    </sheetView>
  </sheetViews>
  <sheetFormatPr defaultColWidth="11.42578125" defaultRowHeight="12.75" x14ac:dyDescent="0.2"/>
  <cols>
    <col min="1" max="1" width="16" style="158" customWidth="1"/>
    <col min="2" max="3" width="17.5703125" style="158" customWidth="1"/>
    <col min="4" max="4" width="17.5703125" style="189" customWidth="1"/>
    <col min="5" max="8" width="17.5703125" style="153" customWidth="1"/>
    <col min="9" max="9" width="8" style="153" customWidth="1"/>
    <col min="10" max="10" width="7.85546875" style="153" customWidth="1"/>
    <col min="11" max="11" width="14.28515625" style="153" customWidth="1"/>
    <col min="12" max="12" width="7.85546875" style="153" customWidth="1"/>
    <col min="13" max="16384" width="11.42578125" style="153"/>
  </cols>
  <sheetData>
    <row r="1" spans="1:15" ht="13.5" customHeight="1" x14ac:dyDescent="0.2">
      <c r="A1" s="210" t="s">
        <v>136</v>
      </c>
      <c r="B1"/>
      <c r="C1"/>
      <c r="D1"/>
      <c r="E1"/>
      <c r="F1"/>
      <c r="G1"/>
      <c r="H1" s="19" t="s">
        <v>12</v>
      </c>
      <c r="I1"/>
      <c r="J1"/>
      <c r="K1"/>
      <c r="L1"/>
      <c r="M1"/>
      <c r="N1"/>
      <c r="O1"/>
    </row>
    <row r="2" spans="1:15" ht="13.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28.5" customHeight="1" x14ac:dyDescent="0.3">
      <c r="A3" s="315" t="s">
        <v>221</v>
      </c>
      <c r="B3" s="315"/>
      <c r="C3" s="315"/>
      <c r="D3" s="315"/>
      <c r="E3" s="315"/>
      <c r="F3" s="315"/>
      <c r="G3" s="315"/>
      <c r="H3" s="315"/>
      <c r="I3" s="3"/>
      <c r="J3" s="3"/>
      <c r="K3" s="3"/>
      <c r="L3" s="3"/>
      <c r="M3" s="3"/>
      <c r="N3" s="3"/>
      <c r="O3" s="3"/>
    </row>
    <row r="4" spans="1:15" ht="13.5" customHeight="1" x14ac:dyDescent="0.25">
      <c r="A4" s="316" t="s">
        <v>230</v>
      </c>
      <c r="B4" s="317"/>
      <c r="C4" s="317"/>
      <c r="D4" s="317"/>
      <c r="E4" s="317"/>
      <c r="F4" s="317"/>
      <c r="G4" s="317"/>
      <c r="H4" s="317"/>
      <c r="I4" s="206"/>
      <c r="J4" s="3"/>
      <c r="K4" s="3"/>
      <c r="L4" s="3"/>
      <c r="M4" s="3"/>
      <c r="N4" s="3"/>
      <c r="O4" s="3"/>
    </row>
    <row r="5" spans="1:15" ht="7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3.5" customHeight="1" thickBot="1" x14ac:dyDescent="0.25">
      <c r="A6" s="3"/>
      <c r="B6" s="3"/>
      <c r="C6" s="3"/>
      <c r="D6" s="3"/>
      <c r="E6" s="3"/>
      <c r="F6" s="3"/>
      <c r="G6" s="3"/>
      <c r="H6" s="12" t="s">
        <v>1</v>
      </c>
      <c r="I6" s="3"/>
      <c r="J6" s="3"/>
      <c r="K6" s="3"/>
      <c r="L6" s="3"/>
      <c r="M6" s="3"/>
      <c r="N6" s="3"/>
      <c r="O6" s="3"/>
    </row>
    <row r="7" spans="1:15" ht="15" customHeight="1" thickBot="1" x14ac:dyDescent="0.3">
      <c r="A7" s="5" t="s">
        <v>3</v>
      </c>
      <c r="B7" s="337">
        <v>2022</v>
      </c>
      <c r="C7" s="338"/>
      <c r="D7" s="338"/>
      <c r="E7" s="338"/>
      <c r="F7" s="338"/>
      <c r="G7" s="338"/>
      <c r="H7" s="339"/>
      <c r="I7" s="3"/>
      <c r="J7" s="3"/>
      <c r="K7" s="3"/>
      <c r="L7" s="3"/>
      <c r="M7" s="3"/>
      <c r="N7" s="3"/>
      <c r="O7" s="3"/>
    </row>
    <row r="8" spans="1:15" ht="22.5" customHeight="1" x14ac:dyDescent="0.2">
      <c r="A8" s="6" t="s">
        <v>135</v>
      </c>
      <c r="B8" s="358" t="s">
        <v>4</v>
      </c>
      <c r="C8" s="332" t="s">
        <v>5</v>
      </c>
      <c r="D8" s="332" t="s">
        <v>6</v>
      </c>
      <c r="E8" s="361" t="s">
        <v>7</v>
      </c>
      <c r="F8" s="361" t="s">
        <v>0</v>
      </c>
      <c r="G8" s="363" t="s">
        <v>191</v>
      </c>
      <c r="H8" s="365" t="s">
        <v>17</v>
      </c>
      <c r="I8" s="3"/>
      <c r="J8" s="3"/>
      <c r="K8" s="3"/>
      <c r="L8" s="3"/>
      <c r="M8" s="3"/>
      <c r="N8" s="3"/>
      <c r="O8" s="3"/>
    </row>
    <row r="9" spans="1:15" ht="45.75" customHeight="1" thickBot="1" x14ac:dyDescent="0.3">
      <c r="A9" s="7" t="s">
        <v>18</v>
      </c>
      <c r="B9" s="359"/>
      <c r="C9" s="360"/>
      <c r="D9" s="360"/>
      <c r="E9" s="362"/>
      <c r="F9" s="362"/>
      <c r="G9" s="364"/>
      <c r="H9" s="366"/>
      <c r="I9" s="3"/>
      <c r="J9" s="3"/>
      <c r="K9" s="3"/>
      <c r="L9" s="3"/>
      <c r="M9" s="3"/>
      <c r="N9" s="3"/>
      <c r="O9" s="3"/>
    </row>
    <row r="10" spans="1:15" ht="18" customHeight="1" x14ac:dyDescent="0.2">
      <c r="A10" s="293">
        <v>63414</v>
      </c>
      <c r="B10" s="295"/>
      <c r="C10" s="295"/>
      <c r="D10" s="295"/>
      <c r="E10" s="295"/>
      <c r="F10" s="295"/>
      <c r="G10" s="298"/>
      <c r="H10" s="300"/>
      <c r="I10" s="3"/>
      <c r="J10" s="3"/>
      <c r="K10" s="3"/>
      <c r="L10" s="3"/>
      <c r="M10" s="3"/>
      <c r="N10" s="3"/>
      <c r="O10" s="3"/>
    </row>
    <row r="11" spans="1:15" ht="18" customHeight="1" x14ac:dyDescent="0.2">
      <c r="A11" s="238">
        <v>63612</v>
      </c>
      <c r="B11" s="243"/>
      <c r="C11" s="243"/>
      <c r="D11" s="243"/>
      <c r="E11" s="286">
        <v>895300</v>
      </c>
      <c r="F11" s="243"/>
      <c r="G11" s="244"/>
      <c r="H11" s="245"/>
      <c r="I11" s="3"/>
      <c r="J11" s="3"/>
      <c r="K11" s="3"/>
      <c r="L11" s="3"/>
      <c r="M11" s="3"/>
      <c r="N11" s="3"/>
      <c r="O11" s="3"/>
    </row>
    <row r="12" spans="1:15" ht="18" customHeight="1" x14ac:dyDescent="0.2">
      <c r="A12" s="223" t="s">
        <v>192</v>
      </c>
      <c r="B12" s="57"/>
      <c r="C12" s="57"/>
      <c r="D12" s="57"/>
      <c r="E12" s="286">
        <v>6959500</v>
      </c>
      <c r="F12" s="57"/>
      <c r="G12" s="58"/>
      <c r="H12" s="59"/>
      <c r="I12" s="3"/>
      <c r="J12" s="3"/>
      <c r="K12" s="3"/>
      <c r="L12" s="3"/>
      <c r="M12" s="3"/>
      <c r="N12" s="3"/>
      <c r="O12" s="3"/>
    </row>
    <row r="13" spans="1:15" ht="18" customHeight="1" x14ac:dyDescent="0.2">
      <c r="A13" s="238">
        <v>63613</v>
      </c>
      <c r="B13" s="243"/>
      <c r="C13" s="243"/>
      <c r="D13" s="243"/>
      <c r="E13" s="286">
        <v>1000</v>
      </c>
      <c r="F13" s="57"/>
      <c r="G13" s="58"/>
      <c r="H13" s="59"/>
      <c r="I13" s="3"/>
      <c r="J13" s="3"/>
      <c r="K13" s="3"/>
      <c r="L13" s="3"/>
      <c r="M13" s="3"/>
      <c r="N13" s="3"/>
      <c r="O13" s="3"/>
    </row>
    <row r="14" spans="1:15" ht="18" customHeight="1" x14ac:dyDescent="0.2">
      <c r="A14" s="238">
        <v>63622</v>
      </c>
      <c r="B14" s="243"/>
      <c r="C14" s="243"/>
      <c r="D14" s="243"/>
      <c r="E14" s="286"/>
      <c r="F14" s="243"/>
      <c r="G14" s="244"/>
      <c r="H14" s="245"/>
      <c r="I14" s="3"/>
      <c r="J14" s="3"/>
      <c r="K14" s="3"/>
      <c r="L14" s="3"/>
      <c r="M14" s="3"/>
      <c r="N14" s="3"/>
      <c r="O14" s="3"/>
    </row>
    <row r="15" spans="1:15" ht="18" customHeight="1" x14ac:dyDescent="0.2">
      <c r="A15" s="223">
        <v>63811</v>
      </c>
      <c r="B15" s="57"/>
      <c r="C15" s="57"/>
      <c r="D15" s="57"/>
      <c r="E15" s="286">
        <v>8000</v>
      </c>
      <c r="F15" s="57"/>
      <c r="G15" s="58"/>
      <c r="H15" s="59"/>
      <c r="I15" s="3"/>
      <c r="J15" s="3"/>
      <c r="K15" s="3"/>
      <c r="L15" s="3"/>
      <c r="M15" s="3"/>
      <c r="N15" s="3"/>
      <c r="O15" s="3"/>
    </row>
    <row r="16" spans="1:15" ht="18" customHeight="1" x14ac:dyDescent="0.2">
      <c r="A16" s="294">
        <v>65264</v>
      </c>
      <c r="B16" s="296"/>
      <c r="C16" s="297"/>
      <c r="D16" s="297">
        <v>47000</v>
      </c>
      <c r="E16" s="296"/>
      <c r="F16" s="296"/>
      <c r="G16" s="299"/>
      <c r="H16" s="301"/>
      <c r="I16" s="3"/>
      <c r="J16" s="3"/>
      <c r="K16" s="3"/>
      <c r="L16" s="3"/>
      <c r="M16" s="3"/>
      <c r="N16" s="3"/>
      <c r="O16" s="3"/>
    </row>
    <row r="17" spans="1:15" ht="18" customHeight="1" x14ac:dyDescent="0.2">
      <c r="A17" s="238">
        <v>65267</v>
      </c>
      <c r="B17" s="243"/>
      <c r="C17" s="243"/>
      <c r="D17" s="243">
        <v>593000</v>
      </c>
      <c r="E17" s="243"/>
      <c r="F17" s="243"/>
      <c r="G17" s="244"/>
      <c r="H17" s="245"/>
      <c r="I17" s="3"/>
      <c r="J17" s="3"/>
      <c r="K17" s="3"/>
      <c r="L17" s="3"/>
      <c r="M17" s="3"/>
      <c r="N17" s="3"/>
      <c r="O17" s="3"/>
    </row>
    <row r="18" spans="1:15" ht="18" customHeight="1" x14ac:dyDescent="0.2">
      <c r="A18" s="238">
        <v>65269</v>
      </c>
      <c r="B18" s="243"/>
      <c r="C18" s="243"/>
      <c r="D18" s="243"/>
      <c r="E18" s="243"/>
      <c r="F18" s="243"/>
      <c r="G18" s="244"/>
      <c r="H18" s="245"/>
      <c r="I18" s="3"/>
      <c r="J18" s="3"/>
      <c r="K18" s="3"/>
      <c r="L18" s="3"/>
      <c r="M18" s="3"/>
      <c r="N18" s="3"/>
      <c r="O18" s="3"/>
    </row>
    <row r="19" spans="1:15" ht="18" customHeight="1" x14ac:dyDescent="0.2">
      <c r="A19" s="238">
        <v>66313</v>
      </c>
      <c r="B19" s="243"/>
      <c r="C19" s="243"/>
      <c r="D19" s="243"/>
      <c r="E19" s="243"/>
      <c r="F19" s="243">
        <v>2000</v>
      </c>
      <c r="G19" s="244"/>
      <c r="H19" s="245"/>
      <c r="I19" s="3"/>
      <c r="J19" s="3"/>
      <c r="K19" s="3"/>
      <c r="L19" s="3"/>
      <c r="M19" s="3"/>
      <c r="N19" s="3"/>
      <c r="O19" s="3"/>
    </row>
    <row r="20" spans="1:15" ht="18" customHeight="1" x14ac:dyDescent="0.2">
      <c r="A20" s="302">
        <v>67111</v>
      </c>
      <c r="B20" s="303">
        <v>101488</v>
      </c>
      <c r="C20" s="303"/>
      <c r="D20" s="303"/>
      <c r="E20" s="303">
        <v>614452</v>
      </c>
      <c r="F20" s="303"/>
      <c r="G20" s="304"/>
      <c r="H20" s="305"/>
      <c r="I20" s="3"/>
      <c r="J20" s="3"/>
      <c r="K20" s="3"/>
      <c r="L20" s="3"/>
      <c r="M20" s="3"/>
      <c r="N20" s="3"/>
      <c r="O20" s="3"/>
    </row>
    <row r="21" spans="1:15" ht="18" customHeight="1" x14ac:dyDescent="0.2">
      <c r="A21" s="302">
        <v>67121</v>
      </c>
      <c r="B21" s="303">
        <v>0</v>
      </c>
      <c r="C21" s="303"/>
      <c r="D21" s="303"/>
      <c r="E21" s="303">
        <v>241000</v>
      </c>
      <c r="F21" s="303"/>
      <c r="G21" s="304"/>
      <c r="H21" s="305"/>
      <c r="I21" s="3"/>
      <c r="J21" s="3"/>
      <c r="K21" s="3"/>
      <c r="L21" s="3"/>
      <c r="M21" s="3"/>
      <c r="N21" s="3"/>
      <c r="O21" s="3"/>
    </row>
    <row r="22" spans="1:15" ht="18" customHeight="1" x14ac:dyDescent="0.2">
      <c r="A22" s="238">
        <v>68311</v>
      </c>
      <c r="B22" s="243"/>
      <c r="C22" s="243"/>
      <c r="D22" s="243">
        <v>1000</v>
      </c>
      <c r="E22" s="243"/>
      <c r="F22" s="243"/>
      <c r="G22" s="244"/>
      <c r="H22" s="245"/>
      <c r="I22" s="3"/>
      <c r="J22" s="3"/>
      <c r="K22" s="3"/>
      <c r="L22" s="3"/>
      <c r="M22" s="3"/>
      <c r="N22" s="3"/>
      <c r="O22" s="3"/>
    </row>
    <row r="23" spans="1:15" ht="18" customHeight="1" thickBot="1" x14ac:dyDescent="0.25">
      <c r="A23" s="238">
        <v>72111</v>
      </c>
      <c r="B23" s="243"/>
      <c r="C23" s="243"/>
      <c r="D23" s="243"/>
      <c r="E23" s="243"/>
      <c r="F23" s="243"/>
      <c r="G23" s="244">
        <v>4000</v>
      </c>
      <c r="H23" s="245"/>
      <c r="I23" s="3"/>
      <c r="J23" s="3"/>
      <c r="K23" s="3"/>
      <c r="L23" s="3"/>
      <c r="M23" s="3"/>
      <c r="N23" s="3"/>
      <c r="O23" s="3"/>
    </row>
    <row r="24" spans="1:15" ht="19.5" customHeight="1" thickBot="1" x14ac:dyDescent="0.25">
      <c r="A24" s="237" t="s">
        <v>2</v>
      </c>
      <c r="B24" s="60">
        <f t="shared" ref="B24:H24" si="0">SUM(B10:B23)</f>
        <v>101488</v>
      </c>
      <c r="C24" s="60">
        <f t="shared" si="0"/>
        <v>0</v>
      </c>
      <c r="D24" s="60">
        <f t="shared" si="0"/>
        <v>641000</v>
      </c>
      <c r="E24" s="60">
        <f t="shared" si="0"/>
        <v>8719252</v>
      </c>
      <c r="F24" s="60">
        <f t="shared" si="0"/>
        <v>2000</v>
      </c>
      <c r="G24" s="60">
        <f t="shared" si="0"/>
        <v>4000</v>
      </c>
      <c r="H24" s="60">
        <f t="shared" si="0"/>
        <v>0</v>
      </c>
      <c r="I24" s="3"/>
      <c r="J24" s="3"/>
      <c r="K24" s="3"/>
      <c r="L24" s="3"/>
      <c r="M24" s="3"/>
      <c r="N24" s="3"/>
      <c r="O24" s="3"/>
    </row>
    <row r="25" spans="1:15" ht="28.5" customHeight="1" thickBot="1" x14ac:dyDescent="0.3">
      <c r="A25" s="209" t="s">
        <v>229</v>
      </c>
      <c r="B25" s="355">
        <f>SUM(B24:H24)</f>
        <v>9467740</v>
      </c>
      <c r="C25" s="356"/>
      <c r="D25" s="356"/>
      <c r="E25" s="356"/>
      <c r="F25" s="356"/>
      <c r="G25" s="356"/>
      <c r="H25" s="357"/>
      <c r="I25" s="3"/>
      <c r="J25" s="3"/>
      <c r="K25" s="3"/>
      <c r="L25" s="3"/>
      <c r="M25" s="3"/>
      <c r="N25" s="3"/>
      <c r="O25" s="3"/>
    </row>
    <row r="26" spans="1:15" ht="28.5" customHeight="1" x14ac:dyDescent="0.25">
      <c r="A26" s="207"/>
      <c r="B26" s="208"/>
      <c r="C26" s="208"/>
      <c r="D26" s="208"/>
      <c r="E26" s="208"/>
      <c r="F26" s="208"/>
      <c r="G26" s="208" t="s">
        <v>134</v>
      </c>
      <c r="H26" s="208"/>
      <c r="I26" s="3"/>
      <c r="J26" s="3"/>
      <c r="K26" s="3"/>
      <c r="L26" s="3"/>
      <c r="M26" s="3"/>
      <c r="N26" s="3"/>
      <c r="O26" s="3"/>
    </row>
    <row r="27" spans="1:15" ht="13.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3.5" customHeight="1" x14ac:dyDescent="0.25">
      <c r="A28" s="2"/>
      <c r="B28" s="3"/>
      <c r="C28" s="3"/>
      <c r="D28" s="3"/>
      <c r="E28" s="3"/>
      <c r="F28" s="3"/>
      <c r="G28" s="20" t="s">
        <v>133</v>
      </c>
      <c r="H28" s="20"/>
      <c r="I28" s="20"/>
      <c r="J28"/>
      <c r="K28"/>
      <c r="L28"/>
      <c r="M28"/>
      <c r="N28"/>
      <c r="O28"/>
    </row>
    <row r="29" spans="1:15" ht="13.5" customHeight="1" x14ac:dyDescent="0.2">
      <c r="A29" s="18"/>
      <c r="B29" s="3"/>
      <c r="C29" s="3"/>
      <c r="D29" s="3"/>
      <c r="E29" s="3"/>
      <c r="F29" s="3"/>
      <c r="G29" s="3"/>
      <c r="H29" s="3"/>
      <c r="I29"/>
      <c r="J29"/>
      <c r="K29"/>
      <c r="L29"/>
      <c r="M29"/>
      <c r="N29"/>
      <c r="O29"/>
    </row>
    <row r="30" spans="1:15" ht="13.5" customHeight="1" x14ac:dyDescent="0.2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</row>
    <row r="31" spans="1:15" ht="13.5" customHeight="1" x14ac:dyDescent="0.2">
      <c r="B31" s="161"/>
      <c r="C31" s="161"/>
      <c r="D31" s="166"/>
      <c r="E31" s="167"/>
      <c r="F31" s="167"/>
    </row>
    <row r="32" spans="1:15" x14ac:dyDescent="0.2">
      <c r="D32" s="159"/>
      <c r="E32" s="160"/>
      <c r="F32" s="160"/>
    </row>
    <row r="33" spans="2:6" x14ac:dyDescent="0.2">
      <c r="B33" s="161"/>
      <c r="D33" s="159"/>
      <c r="E33" s="170"/>
      <c r="F33" s="170"/>
    </row>
    <row r="34" spans="2:6" x14ac:dyDescent="0.2">
      <c r="C34" s="161"/>
      <c r="D34" s="159"/>
      <c r="E34" s="162"/>
      <c r="F34" s="162"/>
    </row>
    <row r="35" spans="2:6" x14ac:dyDescent="0.2">
      <c r="C35" s="161"/>
      <c r="D35" s="166"/>
      <c r="E35" s="164"/>
      <c r="F35" s="164"/>
    </row>
    <row r="36" spans="2:6" x14ac:dyDescent="0.2">
      <c r="D36" s="159"/>
      <c r="E36" s="160"/>
      <c r="F36" s="160"/>
    </row>
    <row r="37" spans="2:6" x14ac:dyDescent="0.2">
      <c r="D37" s="159"/>
      <c r="E37" s="160"/>
      <c r="F37" s="160"/>
    </row>
    <row r="38" spans="2:6" x14ac:dyDescent="0.2">
      <c r="D38" s="173"/>
      <c r="E38" s="174"/>
      <c r="F38" s="174"/>
    </row>
    <row r="39" spans="2:6" x14ac:dyDescent="0.2">
      <c r="D39" s="159"/>
      <c r="E39" s="160"/>
      <c r="F39" s="160"/>
    </row>
    <row r="40" spans="2:6" x14ac:dyDescent="0.2">
      <c r="D40" s="159"/>
      <c r="E40" s="160"/>
      <c r="F40" s="160"/>
    </row>
    <row r="41" spans="2:6" x14ac:dyDescent="0.2">
      <c r="D41" s="159"/>
      <c r="E41" s="160"/>
      <c r="F41" s="160"/>
    </row>
    <row r="42" spans="2:6" x14ac:dyDescent="0.2">
      <c r="D42" s="166"/>
      <c r="E42" s="164"/>
      <c r="F42" s="164"/>
    </row>
    <row r="43" spans="2:6" x14ac:dyDescent="0.2">
      <c r="D43" s="159"/>
      <c r="E43" s="160"/>
      <c r="F43" s="160"/>
    </row>
    <row r="44" spans="2:6" x14ac:dyDescent="0.2">
      <c r="D44" s="166"/>
      <c r="E44" s="164"/>
      <c r="F44" s="164"/>
    </row>
    <row r="45" spans="2:6" x14ac:dyDescent="0.2">
      <c r="D45" s="159"/>
      <c r="E45" s="160"/>
      <c r="F45" s="160"/>
    </row>
    <row r="46" spans="2:6" x14ac:dyDescent="0.2">
      <c r="D46" s="159"/>
      <c r="E46" s="160"/>
      <c r="F46" s="160"/>
    </row>
    <row r="47" spans="2:6" x14ac:dyDescent="0.2">
      <c r="D47" s="159"/>
      <c r="E47" s="160"/>
      <c r="F47" s="160"/>
    </row>
    <row r="48" spans="2:6" x14ac:dyDescent="0.2">
      <c r="D48" s="159"/>
      <c r="E48" s="160"/>
      <c r="F48" s="160"/>
    </row>
    <row r="49" spans="1:6" ht="28.5" customHeight="1" x14ac:dyDescent="0.2">
      <c r="A49" s="175"/>
      <c r="B49" s="175"/>
      <c r="C49" s="175"/>
      <c r="D49" s="176"/>
      <c r="E49" s="177"/>
      <c r="F49" s="191"/>
    </row>
    <row r="50" spans="1:6" x14ac:dyDescent="0.2">
      <c r="C50" s="161"/>
      <c r="D50" s="159"/>
      <c r="E50" s="162"/>
      <c r="F50" s="162"/>
    </row>
    <row r="51" spans="1:6" x14ac:dyDescent="0.2">
      <c r="D51" s="178"/>
      <c r="E51" s="179"/>
      <c r="F51" s="179"/>
    </row>
    <row r="52" spans="1:6" x14ac:dyDescent="0.2">
      <c r="D52" s="159"/>
      <c r="E52" s="160"/>
      <c r="F52" s="160"/>
    </row>
    <row r="53" spans="1:6" x14ac:dyDescent="0.2">
      <c r="D53" s="173"/>
      <c r="E53" s="174"/>
      <c r="F53" s="174"/>
    </row>
    <row r="54" spans="1:6" x14ac:dyDescent="0.2">
      <c r="D54" s="173"/>
      <c r="E54" s="174"/>
      <c r="F54" s="174"/>
    </row>
    <row r="55" spans="1:6" x14ac:dyDescent="0.2">
      <c r="D55" s="159"/>
      <c r="E55" s="160"/>
      <c r="F55" s="160"/>
    </row>
    <row r="56" spans="1:6" x14ac:dyDescent="0.2">
      <c r="D56" s="166"/>
      <c r="E56" s="164"/>
      <c r="F56" s="164"/>
    </row>
    <row r="57" spans="1:6" x14ac:dyDescent="0.2">
      <c r="D57" s="159"/>
      <c r="E57" s="160"/>
      <c r="F57" s="160"/>
    </row>
    <row r="58" spans="1:6" x14ac:dyDescent="0.2">
      <c r="D58" s="159"/>
      <c r="E58" s="160"/>
      <c r="F58" s="160"/>
    </row>
    <row r="59" spans="1:6" x14ac:dyDescent="0.2">
      <c r="D59" s="166"/>
      <c r="E59" s="164"/>
      <c r="F59" s="164"/>
    </row>
    <row r="60" spans="1:6" x14ac:dyDescent="0.2">
      <c r="D60" s="159"/>
      <c r="E60" s="160"/>
      <c r="F60" s="160"/>
    </row>
    <row r="61" spans="1:6" x14ac:dyDescent="0.2">
      <c r="D61" s="173"/>
      <c r="E61" s="174"/>
      <c r="F61" s="174"/>
    </row>
    <row r="62" spans="1:6" x14ac:dyDescent="0.2">
      <c r="D62" s="166"/>
      <c r="E62" s="179"/>
      <c r="F62" s="179"/>
    </row>
    <row r="63" spans="1:6" x14ac:dyDescent="0.2">
      <c r="D63" s="165"/>
      <c r="E63" s="174"/>
      <c r="F63" s="174"/>
    </row>
    <row r="64" spans="1:6" x14ac:dyDescent="0.2">
      <c r="D64" s="166"/>
      <c r="E64" s="164"/>
      <c r="F64" s="164"/>
    </row>
    <row r="65" spans="2:6" x14ac:dyDescent="0.2">
      <c r="D65" s="159"/>
      <c r="E65" s="160"/>
      <c r="F65" s="160"/>
    </row>
    <row r="66" spans="2:6" x14ac:dyDescent="0.2">
      <c r="C66" s="161"/>
      <c r="D66" s="159"/>
      <c r="E66" s="162"/>
      <c r="F66" s="162"/>
    </row>
    <row r="67" spans="2:6" x14ac:dyDescent="0.2">
      <c r="D67" s="165"/>
      <c r="E67" s="164"/>
      <c r="F67" s="164"/>
    </row>
    <row r="68" spans="2:6" x14ac:dyDescent="0.2">
      <c r="D68" s="165"/>
      <c r="E68" s="174"/>
      <c r="F68" s="174"/>
    </row>
    <row r="69" spans="2:6" x14ac:dyDescent="0.2">
      <c r="C69" s="161"/>
      <c r="D69" s="165"/>
      <c r="E69" s="180"/>
      <c r="F69" s="180"/>
    </row>
    <row r="70" spans="2:6" x14ac:dyDescent="0.2">
      <c r="C70" s="161"/>
      <c r="D70" s="166"/>
      <c r="E70" s="167"/>
      <c r="F70" s="167"/>
    </row>
    <row r="71" spans="2:6" x14ac:dyDescent="0.2">
      <c r="D71" s="159"/>
      <c r="E71" s="160"/>
      <c r="F71" s="160"/>
    </row>
    <row r="72" spans="2:6" x14ac:dyDescent="0.2">
      <c r="D72" s="178"/>
      <c r="E72" s="181"/>
      <c r="F72" s="181"/>
    </row>
    <row r="73" spans="2:6" ht="11.25" customHeight="1" x14ac:dyDescent="0.2">
      <c r="D73" s="173"/>
      <c r="E73" s="174"/>
      <c r="F73" s="174"/>
    </row>
    <row r="74" spans="2:6" ht="24" customHeight="1" x14ac:dyDescent="0.2">
      <c r="B74" s="161"/>
      <c r="D74" s="173"/>
      <c r="E74" s="182"/>
      <c r="F74" s="182"/>
    </row>
    <row r="75" spans="2:6" ht="15" customHeight="1" x14ac:dyDescent="0.2">
      <c r="C75" s="161"/>
      <c r="D75" s="173"/>
      <c r="E75" s="182"/>
      <c r="F75" s="182"/>
    </row>
    <row r="76" spans="2:6" ht="11.25" customHeight="1" x14ac:dyDescent="0.2">
      <c r="D76" s="178"/>
      <c r="E76" s="179"/>
      <c r="F76" s="179"/>
    </row>
    <row r="77" spans="2:6" x14ac:dyDescent="0.2">
      <c r="D77" s="173"/>
      <c r="E77" s="174"/>
      <c r="F77" s="174"/>
    </row>
    <row r="78" spans="2:6" ht="13.5" customHeight="1" x14ac:dyDescent="0.2">
      <c r="B78" s="161"/>
      <c r="D78" s="173"/>
      <c r="E78" s="183"/>
      <c r="F78" s="183"/>
    </row>
    <row r="79" spans="2:6" ht="12.75" customHeight="1" x14ac:dyDescent="0.2">
      <c r="C79" s="161"/>
      <c r="D79" s="173"/>
      <c r="E79" s="162"/>
      <c r="F79" s="162"/>
    </row>
    <row r="80" spans="2:6" ht="12.75" customHeight="1" x14ac:dyDescent="0.2">
      <c r="C80" s="161"/>
      <c r="D80" s="166"/>
      <c r="E80" s="167"/>
      <c r="F80" s="167"/>
    </row>
    <row r="81" spans="1:6" x14ac:dyDescent="0.2">
      <c r="D81" s="159"/>
      <c r="E81" s="160"/>
      <c r="F81" s="160"/>
    </row>
    <row r="82" spans="1:6" x14ac:dyDescent="0.2">
      <c r="C82" s="161"/>
      <c r="D82" s="159"/>
      <c r="E82" s="180"/>
      <c r="F82" s="180"/>
    </row>
    <row r="83" spans="1:6" x14ac:dyDescent="0.2">
      <c r="D83" s="178"/>
      <c r="E83" s="179"/>
      <c r="F83" s="179"/>
    </row>
    <row r="84" spans="1:6" x14ac:dyDescent="0.2">
      <c r="D84" s="173"/>
      <c r="E84" s="174"/>
      <c r="F84" s="174"/>
    </row>
    <row r="85" spans="1:6" x14ac:dyDescent="0.2">
      <c r="D85" s="159"/>
      <c r="E85" s="160"/>
      <c r="F85" s="160"/>
    </row>
    <row r="86" spans="1:6" ht="19.5" customHeight="1" x14ac:dyDescent="0.2">
      <c r="A86" s="184"/>
      <c r="B86" s="157"/>
      <c r="C86" s="157"/>
      <c r="D86" s="157"/>
      <c r="E86" s="170"/>
      <c r="F86" s="170"/>
    </row>
    <row r="87" spans="1:6" ht="15" customHeight="1" x14ac:dyDescent="0.2">
      <c r="A87" s="161"/>
      <c r="D87" s="172"/>
      <c r="E87" s="170"/>
      <c r="F87" s="170"/>
    </row>
    <row r="88" spans="1:6" x14ac:dyDescent="0.2">
      <c r="A88" s="161"/>
      <c r="B88" s="161"/>
      <c r="D88" s="172"/>
      <c r="E88" s="162"/>
      <c r="F88" s="162"/>
    </row>
    <row r="89" spans="1:6" x14ac:dyDescent="0.2">
      <c r="C89" s="161"/>
      <c r="D89" s="159"/>
      <c r="E89" s="170"/>
      <c r="F89" s="170"/>
    </row>
    <row r="90" spans="1:6" x14ac:dyDescent="0.2">
      <c r="D90" s="163"/>
      <c r="E90" s="164"/>
      <c r="F90" s="164"/>
    </row>
    <row r="91" spans="1:6" x14ac:dyDescent="0.2">
      <c r="B91" s="161"/>
      <c r="D91" s="159"/>
      <c r="E91" s="162"/>
      <c r="F91" s="162"/>
    </row>
    <row r="92" spans="1:6" x14ac:dyDescent="0.2">
      <c r="C92" s="161"/>
      <c r="D92" s="159"/>
      <c r="E92" s="162"/>
      <c r="F92" s="162"/>
    </row>
    <row r="93" spans="1:6" x14ac:dyDescent="0.2">
      <c r="D93" s="166"/>
      <c r="E93" s="167"/>
      <c r="F93" s="167"/>
    </row>
    <row r="94" spans="1:6" ht="22.5" customHeight="1" x14ac:dyDescent="0.2">
      <c r="C94" s="161"/>
      <c r="D94" s="159"/>
      <c r="E94" s="168"/>
      <c r="F94" s="168"/>
    </row>
    <row r="95" spans="1:6" x14ac:dyDescent="0.2">
      <c r="D95" s="159"/>
      <c r="E95" s="167"/>
      <c r="F95" s="167"/>
    </row>
    <row r="96" spans="1:6" x14ac:dyDescent="0.2">
      <c r="B96" s="161"/>
      <c r="D96" s="165"/>
      <c r="E96" s="170"/>
      <c r="F96" s="170"/>
    </row>
    <row r="97" spans="1:6" x14ac:dyDescent="0.2">
      <c r="C97" s="161"/>
      <c r="D97" s="165"/>
      <c r="E97" s="171"/>
      <c r="F97" s="171"/>
    </row>
    <row r="98" spans="1:6" x14ac:dyDescent="0.2">
      <c r="D98" s="166"/>
      <c r="E98" s="164"/>
      <c r="F98" s="164"/>
    </row>
    <row r="99" spans="1:6" ht="13.5" customHeight="1" x14ac:dyDescent="0.2">
      <c r="A99" s="161"/>
      <c r="D99" s="172"/>
      <c r="E99" s="170"/>
      <c r="F99" s="170"/>
    </row>
    <row r="100" spans="1:6" ht="13.5" customHeight="1" x14ac:dyDescent="0.2">
      <c r="B100" s="161"/>
      <c r="D100" s="159"/>
      <c r="E100" s="170"/>
      <c r="F100" s="170"/>
    </row>
    <row r="101" spans="1:6" ht="13.5" customHeight="1" x14ac:dyDescent="0.2">
      <c r="C101" s="161"/>
      <c r="D101" s="159"/>
      <c r="E101" s="162"/>
      <c r="F101" s="162"/>
    </row>
    <row r="102" spans="1:6" x14ac:dyDescent="0.2">
      <c r="C102" s="161"/>
      <c r="D102" s="166"/>
      <c r="E102" s="164"/>
      <c r="F102" s="164"/>
    </row>
    <row r="103" spans="1:6" x14ac:dyDescent="0.2">
      <c r="C103" s="161"/>
      <c r="D103" s="159"/>
      <c r="E103" s="162"/>
      <c r="F103" s="162"/>
    </row>
    <row r="104" spans="1:6" x14ac:dyDescent="0.2">
      <c r="D104" s="178"/>
      <c r="E104" s="179"/>
      <c r="F104" s="179"/>
    </row>
    <row r="105" spans="1:6" x14ac:dyDescent="0.2">
      <c r="C105" s="161"/>
      <c r="D105" s="165"/>
      <c r="E105" s="180"/>
      <c r="F105" s="180"/>
    </row>
    <row r="106" spans="1:6" x14ac:dyDescent="0.2">
      <c r="C106" s="161"/>
      <c r="D106" s="166"/>
      <c r="E106" s="167"/>
      <c r="F106" s="167"/>
    </row>
    <row r="107" spans="1:6" x14ac:dyDescent="0.2">
      <c r="D107" s="178"/>
      <c r="E107" s="185"/>
      <c r="F107" s="185"/>
    </row>
    <row r="108" spans="1:6" x14ac:dyDescent="0.2">
      <c r="B108" s="161"/>
      <c r="D108" s="173"/>
      <c r="E108" s="183"/>
      <c r="F108" s="183"/>
    </row>
    <row r="109" spans="1:6" x14ac:dyDescent="0.2">
      <c r="C109" s="161"/>
      <c r="D109" s="173"/>
      <c r="E109" s="162"/>
      <c r="F109" s="162"/>
    </row>
    <row r="110" spans="1:6" x14ac:dyDescent="0.2">
      <c r="C110" s="161"/>
      <c r="D110" s="166"/>
      <c r="E110" s="167"/>
      <c r="F110" s="167"/>
    </row>
    <row r="111" spans="1:6" x14ac:dyDescent="0.2">
      <c r="C111" s="161"/>
      <c r="D111" s="166"/>
      <c r="E111" s="167"/>
      <c r="F111" s="167"/>
    </row>
    <row r="112" spans="1:6" x14ac:dyDescent="0.2">
      <c r="D112" s="159"/>
      <c r="E112" s="160"/>
      <c r="F112" s="160"/>
    </row>
    <row r="113" spans="1:6" s="155" customFormat="1" ht="18" customHeight="1" x14ac:dyDescent="0.25">
      <c r="A113" s="353"/>
      <c r="B113" s="354"/>
      <c r="C113" s="354"/>
      <c r="D113" s="354"/>
      <c r="E113" s="354"/>
      <c r="F113" s="154"/>
    </row>
    <row r="114" spans="1:6" ht="28.5" customHeight="1" x14ac:dyDescent="0.2">
      <c r="A114" s="175"/>
      <c r="B114" s="175"/>
      <c r="C114" s="175"/>
      <c r="D114" s="176"/>
      <c r="E114" s="177"/>
      <c r="F114" s="191"/>
    </row>
    <row r="116" spans="1:6" ht="15.75" x14ac:dyDescent="0.2">
      <c r="A116" s="186"/>
      <c r="B116" s="161"/>
      <c r="C116" s="161"/>
      <c r="D116" s="187"/>
      <c r="E116" s="188"/>
      <c r="F116" s="188"/>
    </row>
    <row r="117" spans="1:6" x14ac:dyDescent="0.2">
      <c r="A117" s="161"/>
      <c r="B117" s="161"/>
      <c r="C117" s="161"/>
      <c r="D117" s="187"/>
      <c r="E117" s="188"/>
      <c r="F117" s="188"/>
    </row>
    <row r="118" spans="1:6" ht="17.25" customHeight="1" x14ac:dyDescent="0.2">
      <c r="A118" s="161"/>
      <c r="B118" s="161"/>
      <c r="C118" s="161"/>
      <c r="D118" s="187"/>
      <c r="E118" s="188"/>
      <c r="F118" s="188"/>
    </row>
    <row r="119" spans="1:6" ht="13.5" customHeight="1" x14ac:dyDescent="0.2">
      <c r="A119" s="161"/>
      <c r="B119" s="161"/>
      <c r="C119" s="161"/>
      <c r="D119" s="187"/>
      <c r="E119" s="188"/>
      <c r="F119" s="188"/>
    </row>
    <row r="120" spans="1:6" x14ac:dyDescent="0.2">
      <c r="A120" s="161"/>
      <c r="B120" s="161"/>
      <c r="C120" s="161"/>
      <c r="D120" s="187"/>
      <c r="E120" s="188"/>
      <c r="F120" s="188"/>
    </row>
    <row r="121" spans="1:6" x14ac:dyDescent="0.2">
      <c r="A121" s="161"/>
      <c r="B121" s="161"/>
      <c r="C121" s="161"/>
    </row>
    <row r="122" spans="1:6" x14ac:dyDescent="0.2">
      <c r="A122" s="161"/>
      <c r="B122" s="161"/>
      <c r="C122" s="161"/>
      <c r="D122" s="187"/>
      <c r="E122" s="188"/>
      <c r="F122" s="188"/>
    </row>
    <row r="123" spans="1:6" x14ac:dyDescent="0.2">
      <c r="A123" s="161"/>
      <c r="B123" s="161"/>
      <c r="C123" s="161"/>
      <c r="D123" s="187"/>
      <c r="E123" s="190"/>
      <c r="F123" s="190"/>
    </row>
    <row r="124" spans="1:6" x14ac:dyDescent="0.2">
      <c r="A124" s="161"/>
      <c r="B124" s="161"/>
      <c r="C124" s="161"/>
      <c r="D124" s="187"/>
      <c r="E124" s="188"/>
      <c r="F124" s="188"/>
    </row>
    <row r="125" spans="1:6" ht="22.5" customHeight="1" x14ac:dyDescent="0.2">
      <c r="A125" s="161"/>
      <c r="B125" s="161"/>
      <c r="C125" s="161"/>
      <c r="D125" s="187"/>
      <c r="E125" s="168"/>
      <c r="F125" s="168"/>
    </row>
    <row r="126" spans="1:6" ht="22.5" customHeight="1" x14ac:dyDescent="0.2">
      <c r="D126" s="166"/>
      <c r="E126" s="169"/>
      <c r="F126" s="169"/>
    </row>
  </sheetData>
  <sortState ref="A10:H23">
    <sortCondition ref="A10:A23"/>
  </sortState>
  <mergeCells count="13">
    <mergeCell ref="A113:E113"/>
    <mergeCell ref="A3:H3"/>
    <mergeCell ref="A4:H4"/>
    <mergeCell ref="B25:H25"/>
    <mergeCell ref="A30:O30"/>
    <mergeCell ref="B7:H7"/>
    <mergeCell ref="B8:B9"/>
    <mergeCell ref="C8:C9"/>
    <mergeCell ref="D8:D9"/>
    <mergeCell ref="E8:E9"/>
    <mergeCell ref="F8:F9"/>
    <mergeCell ref="G8:G9"/>
    <mergeCell ref="H8:H9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2" manualBreakCount="2">
    <brk id="47" max="9" man="1"/>
    <brk id="11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zoomScaleNormal="100" workbookViewId="0">
      <selection activeCell="A24" sqref="A24"/>
    </sheetView>
  </sheetViews>
  <sheetFormatPr defaultRowHeight="12.75" x14ac:dyDescent="0.2"/>
  <cols>
    <col min="1" max="1" width="21" customWidth="1"/>
    <col min="2" max="2" width="11.28515625" bestFit="1" customWidth="1"/>
    <col min="3" max="3" width="7.7109375" customWidth="1"/>
    <col min="4" max="4" width="9.140625" customWidth="1"/>
    <col min="5" max="5" width="10.7109375" customWidth="1"/>
    <col min="6" max="6" width="9.140625" customWidth="1"/>
    <col min="7" max="7" width="16.140625" customWidth="1"/>
    <col min="8" max="8" width="8.140625" customWidth="1"/>
    <col min="9" max="9" width="9.28515625" bestFit="1" customWidth="1"/>
    <col min="10" max="10" width="7.140625" customWidth="1"/>
    <col min="11" max="11" width="9.85546875" customWidth="1"/>
    <col min="12" max="12" width="10.85546875" customWidth="1"/>
    <col min="13" max="13" width="9.28515625" bestFit="1" customWidth="1"/>
    <col min="14" max="14" width="15.85546875" customWidth="1"/>
    <col min="15" max="15" width="8.140625" customWidth="1"/>
  </cols>
  <sheetData>
    <row r="1" spans="1:15" x14ac:dyDescent="0.2">
      <c r="N1" s="19" t="s">
        <v>13</v>
      </c>
    </row>
    <row r="2" spans="1:15" ht="20.25" x14ac:dyDescent="0.3">
      <c r="A2" s="315" t="s">
        <v>222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ht="15.75" x14ac:dyDescent="0.25">
      <c r="A3" s="316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</row>
    <row r="4" spans="1:15" ht="13.5" thickBot="1" x14ac:dyDescent="0.25">
      <c r="O4" s="4" t="s">
        <v>1</v>
      </c>
    </row>
    <row r="5" spans="1:15" ht="15.75" thickBot="1" x14ac:dyDescent="0.3">
      <c r="A5" s="236" t="s">
        <v>3</v>
      </c>
      <c r="B5" s="337" t="s">
        <v>193</v>
      </c>
      <c r="C5" s="338"/>
      <c r="D5" s="338"/>
      <c r="E5" s="338"/>
      <c r="F5" s="338"/>
      <c r="G5" s="338"/>
      <c r="H5" s="339"/>
      <c r="I5" s="337" t="s">
        <v>223</v>
      </c>
      <c r="J5" s="338"/>
      <c r="K5" s="338"/>
      <c r="L5" s="338"/>
      <c r="M5" s="338"/>
      <c r="N5" s="338"/>
      <c r="O5" s="339"/>
    </row>
    <row r="6" spans="1:15" x14ac:dyDescent="0.2">
      <c r="A6" s="234" t="s">
        <v>143</v>
      </c>
      <c r="B6" s="369" t="s">
        <v>4</v>
      </c>
      <c r="C6" s="371" t="s">
        <v>5</v>
      </c>
      <c r="D6" s="371" t="s">
        <v>6</v>
      </c>
      <c r="E6" s="373" t="s">
        <v>7</v>
      </c>
      <c r="F6" s="373" t="s">
        <v>0</v>
      </c>
      <c r="G6" s="363" t="s">
        <v>16</v>
      </c>
      <c r="H6" s="367" t="s">
        <v>17</v>
      </c>
      <c r="I6" s="369" t="s">
        <v>4</v>
      </c>
      <c r="J6" s="371" t="s">
        <v>5</v>
      </c>
      <c r="K6" s="371" t="s">
        <v>6</v>
      </c>
      <c r="L6" s="373" t="s">
        <v>7</v>
      </c>
      <c r="M6" s="373" t="s">
        <v>0</v>
      </c>
      <c r="N6" s="363" t="s">
        <v>16</v>
      </c>
      <c r="O6" s="367" t="s">
        <v>17</v>
      </c>
    </row>
    <row r="7" spans="1:15" ht="69.75" customHeight="1" thickBot="1" x14ac:dyDescent="0.25">
      <c r="A7" s="235" t="s">
        <v>142</v>
      </c>
      <c r="B7" s="370"/>
      <c r="C7" s="372"/>
      <c r="D7" s="372"/>
      <c r="E7" s="374"/>
      <c r="F7" s="374"/>
      <c r="G7" s="364"/>
      <c r="H7" s="368"/>
      <c r="I7" s="370"/>
      <c r="J7" s="372"/>
      <c r="K7" s="372"/>
      <c r="L7" s="374"/>
      <c r="M7" s="374"/>
      <c r="N7" s="364"/>
      <c r="O7" s="368"/>
    </row>
    <row r="8" spans="1:15" ht="17.100000000000001" customHeight="1" thickBot="1" x14ac:dyDescent="0.25">
      <c r="A8" s="222" t="s">
        <v>162</v>
      </c>
      <c r="B8" s="239"/>
      <c r="C8" s="240"/>
      <c r="D8" s="240"/>
      <c r="E8" s="239"/>
      <c r="F8" s="239"/>
      <c r="G8" s="241"/>
      <c r="H8" s="242"/>
      <c r="I8" s="239"/>
      <c r="J8" s="240"/>
      <c r="K8" s="240"/>
      <c r="L8" s="239"/>
      <c r="M8" s="239"/>
      <c r="N8" s="241"/>
      <c r="O8" s="242"/>
    </row>
    <row r="9" spans="1:15" ht="17.100000000000001" customHeight="1" x14ac:dyDescent="0.2">
      <c r="A9" s="273" t="s">
        <v>144</v>
      </c>
      <c r="B9" s="243"/>
      <c r="C9" s="243"/>
      <c r="D9" s="243"/>
      <c r="E9" s="239">
        <v>7855800</v>
      </c>
      <c r="F9" s="243"/>
      <c r="G9" s="244"/>
      <c r="H9" s="245"/>
      <c r="I9" s="243"/>
      <c r="J9" s="243"/>
      <c r="K9" s="243"/>
      <c r="L9" s="239">
        <v>7855800</v>
      </c>
      <c r="M9" s="243"/>
      <c r="N9" s="244"/>
      <c r="O9" s="245"/>
    </row>
    <row r="10" spans="1:15" ht="17.100000000000001" customHeight="1" x14ac:dyDescent="0.2">
      <c r="A10" s="273" t="s">
        <v>164</v>
      </c>
      <c r="B10" s="243"/>
      <c r="C10" s="243"/>
      <c r="D10" s="243"/>
      <c r="E10" s="243">
        <v>8000</v>
      </c>
      <c r="F10" s="243"/>
      <c r="G10" s="244"/>
      <c r="H10" s="245"/>
      <c r="I10" s="243"/>
      <c r="J10" s="243"/>
      <c r="K10" s="243"/>
      <c r="L10" s="243">
        <v>8000</v>
      </c>
      <c r="M10" s="243"/>
      <c r="N10" s="244"/>
      <c r="O10" s="245"/>
    </row>
    <row r="11" spans="1:15" ht="17.100000000000001" customHeight="1" x14ac:dyDescent="0.2">
      <c r="A11" s="11" t="s">
        <v>145</v>
      </c>
      <c r="B11" s="243"/>
      <c r="C11" s="243"/>
      <c r="D11" s="243">
        <v>47000</v>
      </c>
      <c r="E11" s="243"/>
      <c r="F11" s="243"/>
      <c r="G11" s="244"/>
      <c r="H11" s="245"/>
      <c r="I11" s="243"/>
      <c r="J11" s="243"/>
      <c r="K11" s="243">
        <v>47000</v>
      </c>
      <c r="L11" s="243"/>
      <c r="M11" s="243"/>
      <c r="N11" s="244"/>
      <c r="O11" s="245"/>
    </row>
    <row r="12" spans="1:15" ht="17.100000000000001" customHeight="1" x14ac:dyDescent="0.2">
      <c r="A12" s="11" t="s">
        <v>150</v>
      </c>
      <c r="B12" s="243"/>
      <c r="C12" s="243"/>
      <c r="D12" s="243"/>
      <c r="E12" s="243"/>
      <c r="F12" s="243">
        <v>2000</v>
      </c>
      <c r="G12" s="244"/>
      <c r="H12" s="245"/>
      <c r="I12" s="243"/>
      <c r="J12" s="243"/>
      <c r="K12" s="243"/>
      <c r="L12" s="243"/>
      <c r="M12" s="243">
        <v>2000</v>
      </c>
      <c r="N12" s="244"/>
      <c r="O12" s="245"/>
    </row>
    <row r="13" spans="1:15" ht="17.100000000000001" customHeight="1" x14ac:dyDescent="0.2">
      <c r="A13" s="11" t="s">
        <v>146</v>
      </c>
      <c r="B13" s="243">
        <v>87013</v>
      </c>
      <c r="C13" s="243"/>
      <c r="D13" s="243"/>
      <c r="E13" s="243">
        <v>501407</v>
      </c>
      <c r="F13" s="243"/>
      <c r="G13" s="244"/>
      <c r="H13" s="245"/>
      <c r="I13" s="243">
        <v>87013</v>
      </c>
      <c r="J13" s="243"/>
      <c r="K13" s="243"/>
      <c r="L13" s="243">
        <v>501407</v>
      </c>
      <c r="M13" s="243"/>
      <c r="N13" s="244"/>
      <c r="O13" s="245"/>
    </row>
    <row r="14" spans="1:15" ht="17.100000000000001" customHeight="1" x14ac:dyDescent="0.2">
      <c r="A14" s="11" t="s">
        <v>147</v>
      </c>
      <c r="B14" s="243"/>
      <c r="C14" s="243"/>
      <c r="D14" s="243">
        <v>1000</v>
      </c>
      <c r="E14" s="243"/>
      <c r="F14" s="243"/>
      <c r="G14" s="244"/>
      <c r="H14" s="245"/>
      <c r="I14" s="243"/>
      <c r="J14" s="243"/>
      <c r="K14" s="243">
        <v>1000</v>
      </c>
      <c r="L14" s="243"/>
      <c r="M14" s="243"/>
      <c r="N14" s="244"/>
      <c r="O14" s="245"/>
    </row>
    <row r="15" spans="1:15" ht="17.100000000000001" customHeight="1" x14ac:dyDescent="0.2">
      <c r="A15" s="11" t="s">
        <v>148</v>
      </c>
      <c r="B15" s="243"/>
      <c r="C15" s="243"/>
      <c r="D15" s="243"/>
      <c r="E15" s="243"/>
      <c r="F15" s="243"/>
      <c r="G15" s="244">
        <v>4000</v>
      </c>
      <c r="H15" s="245"/>
      <c r="I15" s="243"/>
      <c r="J15" s="243"/>
      <c r="K15" s="243"/>
      <c r="L15" s="243"/>
      <c r="M15" s="243"/>
      <c r="N15" s="244">
        <v>4000</v>
      </c>
      <c r="O15" s="245"/>
    </row>
    <row r="16" spans="1:15" ht="17.100000000000001" customHeight="1" x14ac:dyDescent="0.2">
      <c r="A16" s="246" t="s">
        <v>149</v>
      </c>
      <c r="B16" s="243"/>
      <c r="C16" s="243"/>
      <c r="D16" s="243"/>
      <c r="E16" s="243"/>
      <c r="F16" s="243"/>
      <c r="G16" s="244"/>
      <c r="H16" s="245"/>
      <c r="I16" s="243"/>
      <c r="J16" s="243"/>
      <c r="K16" s="243"/>
      <c r="L16" s="243"/>
      <c r="M16" s="243"/>
      <c r="N16" s="244"/>
      <c r="O16" s="245"/>
    </row>
    <row r="17" spans="1:15" ht="17.100000000000001" customHeight="1" x14ac:dyDescent="0.2">
      <c r="A17" s="9"/>
      <c r="B17" s="243"/>
      <c r="C17" s="243"/>
      <c r="D17" s="243"/>
      <c r="E17" s="286"/>
      <c r="F17" s="243"/>
      <c r="G17" s="244"/>
      <c r="H17" s="245"/>
      <c r="I17" s="232"/>
      <c r="J17" s="226"/>
      <c r="K17" s="226"/>
      <c r="L17" s="226"/>
      <c r="M17" s="226"/>
      <c r="N17" s="228"/>
      <c r="O17" s="230"/>
    </row>
    <row r="18" spans="1:15" ht="17.100000000000001" customHeight="1" x14ac:dyDescent="0.2">
      <c r="A18" s="9"/>
      <c r="B18" s="243"/>
      <c r="C18" s="243"/>
      <c r="D18" s="243"/>
      <c r="E18" s="286"/>
      <c r="F18" s="243"/>
      <c r="G18" s="244"/>
      <c r="H18" s="245"/>
      <c r="I18" s="232"/>
      <c r="J18" s="226"/>
      <c r="K18" s="226"/>
      <c r="L18" s="226"/>
      <c r="M18" s="226"/>
      <c r="N18" s="228"/>
      <c r="O18" s="230"/>
    </row>
    <row r="19" spans="1:15" ht="17.100000000000001" customHeight="1" x14ac:dyDescent="0.2">
      <c r="A19" s="9"/>
      <c r="B19" s="57"/>
      <c r="C19" s="57"/>
      <c r="D19" s="57"/>
      <c r="E19" s="286"/>
      <c r="F19" s="57"/>
      <c r="G19" s="58"/>
      <c r="H19" s="59"/>
      <c r="I19" s="232"/>
      <c r="J19" s="226"/>
      <c r="K19" s="226"/>
      <c r="L19" s="226"/>
      <c r="M19" s="226"/>
      <c r="N19" s="228"/>
      <c r="O19" s="230"/>
    </row>
    <row r="20" spans="1:15" ht="17.100000000000001" customHeight="1" x14ac:dyDescent="0.2">
      <c r="A20" s="9"/>
      <c r="B20" s="57"/>
      <c r="C20" s="57"/>
      <c r="D20" s="57"/>
      <c r="E20" s="286"/>
      <c r="F20" s="57"/>
      <c r="G20" s="58"/>
      <c r="H20" s="59"/>
      <c r="I20" s="232"/>
      <c r="J20" s="226"/>
      <c r="K20" s="226"/>
      <c r="L20" s="226"/>
      <c r="M20" s="226"/>
      <c r="N20" s="228"/>
      <c r="O20" s="230"/>
    </row>
    <row r="21" spans="1:15" ht="17.100000000000001" customHeight="1" x14ac:dyDescent="0.2">
      <c r="A21" s="9"/>
      <c r="B21" s="243"/>
      <c r="C21" s="243"/>
      <c r="D21" s="243"/>
      <c r="E21" s="286"/>
      <c r="F21" s="57"/>
      <c r="G21" s="58"/>
      <c r="H21" s="59"/>
      <c r="I21" s="232"/>
      <c r="J21" s="226"/>
      <c r="K21" s="226"/>
      <c r="L21" s="226"/>
      <c r="M21" s="226"/>
      <c r="N21" s="228"/>
      <c r="O21" s="230"/>
    </row>
    <row r="22" spans="1:15" ht="17.100000000000001" customHeight="1" x14ac:dyDescent="0.2">
      <c r="A22" s="9"/>
      <c r="B22" s="224"/>
      <c r="C22" s="226"/>
      <c r="D22" s="226"/>
      <c r="E22" s="226"/>
      <c r="F22" s="226"/>
      <c r="G22" s="228"/>
      <c r="H22" s="230"/>
      <c r="I22" s="232"/>
      <c r="J22" s="226"/>
      <c r="K22" s="226"/>
      <c r="L22" s="226"/>
      <c r="M22" s="226"/>
      <c r="N22" s="228"/>
      <c r="O22" s="230"/>
    </row>
    <row r="23" spans="1:15" ht="17.100000000000001" customHeight="1" thickBot="1" x14ac:dyDescent="0.25">
      <c r="A23" s="10"/>
      <c r="B23" s="225"/>
      <c r="C23" s="227"/>
      <c r="D23" s="227"/>
      <c r="E23" s="227"/>
      <c r="F23" s="227"/>
      <c r="G23" s="229"/>
      <c r="H23" s="231"/>
      <c r="I23" s="233"/>
      <c r="J23" s="227"/>
      <c r="K23" s="227"/>
      <c r="L23" s="227"/>
      <c r="M23" s="227"/>
      <c r="N23" s="229"/>
      <c r="O23" s="231"/>
    </row>
    <row r="24" spans="1:15" ht="17.100000000000001" customHeight="1" thickBot="1" x14ac:dyDescent="0.25">
      <c r="A24" s="1" t="s">
        <v>2</v>
      </c>
      <c r="B24" s="83">
        <f t="shared" ref="B24:O24" si="0">SUM(B8:B23)</f>
        <v>87013</v>
      </c>
      <c r="C24" s="83">
        <f t="shared" si="0"/>
        <v>0</v>
      </c>
      <c r="D24" s="83">
        <f t="shared" si="0"/>
        <v>48000</v>
      </c>
      <c r="E24" s="83">
        <f t="shared" si="0"/>
        <v>8365207</v>
      </c>
      <c r="F24" s="83">
        <f t="shared" si="0"/>
        <v>2000</v>
      </c>
      <c r="G24" s="83">
        <f t="shared" si="0"/>
        <v>4000</v>
      </c>
      <c r="H24" s="83">
        <f t="shared" si="0"/>
        <v>0</v>
      </c>
      <c r="I24" s="83">
        <f t="shared" si="0"/>
        <v>87013</v>
      </c>
      <c r="J24" s="83">
        <f t="shared" si="0"/>
        <v>0</v>
      </c>
      <c r="K24" s="83">
        <f t="shared" si="0"/>
        <v>48000</v>
      </c>
      <c r="L24" s="83">
        <f t="shared" si="0"/>
        <v>8365207</v>
      </c>
      <c r="M24" s="83">
        <f t="shared" si="0"/>
        <v>2000</v>
      </c>
      <c r="N24" s="83">
        <f t="shared" si="0"/>
        <v>4000</v>
      </c>
      <c r="O24" s="83">
        <f t="shared" si="0"/>
        <v>0</v>
      </c>
    </row>
    <row r="25" spans="1:15" ht="17.100000000000001" customHeight="1" thickBot="1" x14ac:dyDescent="0.25">
      <c r="A25" s="1" t="s">
        <v>190</v>
      </c>
      <c r="B25" s="334">
        <f>SUM(B24:H24)</f>
        <v>8506220</v>
      </c>
      <c r="C25" s="335"/>
      <c r="D25" s="335"/>
      <c r="E25" s="335"/>
      <c r="F25" s="335"/>
      <c r="G25" s="335"/>
      <c r="H25" s="336"/>
      <c r="I25" s="334">
        <f>SUM(I24:O24)</f>
        <v>8506220</v>
      </c>
      <c r="J25" s="335"/>
      <c r="K25" s="335"/>
      <c r="L25" s="335"/>
      <c r="M25" s="335"/>
      <c r="N25" s="335"/>
      <c r="O25" s="336"/>
    </row>
    <row r="27" spans="1:15" ht="15.75" x14ac:dyDescent="0.25">
      <c r="A27" s="2"/>
      <c r="B27" s="3"/>
      <c r="C27" s="3"/>
      <c r="D27" s="3"/>
      <c r="E27" s="3"/>
      <c r="F27" s="3"/>
      <c r="G27" s="20"/>
      <c r="H27" s="20"/>
      <c r="I27" s="20"/>
      <c r="M27" t="s">
        <v>83</v>
      </c>
    </row>
    <row r="28" spans="1:15" ht="15" x14ac:dyDescent="0.2">
      <c r="A28" s="18"/>
      <c r="B28" s="3"/>
      <c r="C28" s="3"/>
      <c r="D28" s="3"/>
      <c r="E28" s="3"/>
      <c r="F28" s="3"/>
      <c r="G28" s="3"/>
      <c r="H28" s="3"/>
      <c r="M28" t="s">
        <v>157</v>
      </c>
    </row>
    <row r="29" spans="1:15" ht="15" x14ac:dyDescent="0.2">
      <c r="A29" s="313"/>
      <c r="B29" s="314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</row>
  </sheetData>
  <mergeCells count="21">
    <mergeCell ref="A2:O2"/>
    <mergeCell ref="A3:O3"/>
    <mergeCell ref="B5:H5"/>
    <mergeCell ref="I5:O5"/>
    <mergeCell ref="B6:B7"/>
    <mergeCell ref="C6:C7"/>
    <mergeCell ref="D6:D7"/>
    <mergeCell ref="E6:E7"/>
    <mergeCell ref="F6:F7"/>
    <mergeCell ref="G6:G7"/>
    <mergeCell ref="N6:N7"/>
    <mergeCell ref="O6:O7"/>
    <mergeCell ref="B25:H25"/>
    <mergeCell ref="I25:O25"/>
    <mergeCell ref="A29:O29"/>
    <mergeCell ref="H6:H7"/>
    <mergeCell ref="I6:I7"/>
    <mergeCell ref="J6:J7"/>
    <mergeCell ref="K6:K7"/>
    <mergeCell ref="L6:L7"/>
    <mergeCell ref="M6:M7"/>
  </mergeCells>
  <pageMargins left="0.11811023622047245" right="0.11811023622047245" top="0.74803149606299213" bottom="0.74803149606299213" header="0" footer="0"/>
  <pageSetup paperSize="9" scale="9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5</vt:i4>
      </vt:variant>
    </vt:vector>
  </HeadingPairs>
  <TitlesOfParts>
    <vt:vector size="11" baseType="lpstr">
      <vt:lpstr>FP PiP 1</vt:lpstr>
      <vt:lpstr>FP PiP 2</vt:lpstr>
      <vt:lpstr>Poč.stranica</vt:lpstr>
      <vt:lpstr>FP Ril</vt:lpstr>
      <vt:lpstr>FP PiP- 1</vt:lpstr>
      <vt:lpstr>FP PIP-2</vt:lpstr>
      <vt:lpstr>'FP Ril'!Ispis_naslova</vt:lpstr>
      <vt:lpstr>'FP PiP 1'!Podrucje_ispisa</vt:lpstr>
      <vt:lpstr>'FP PiP- 1'!Podrucje_ispisa</vt:lpstr>
      <vt:lpstr>'FP Ril'!Podrucje_ispisa</vt:lpstr>
      <vt:lpstr>Poč.stranica!Podrucje_ispisa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Drazenka Krajacic</cp:lastModifiedBy>
  <cp:lastPrinted>2022-08-08T09:03:36Z</cp:lastPrinted>
  <dcterms:created xsi:type="dcterms:W3CDTF">1996-10-14T23:33:28Z</dcterms:created>
  <dcterms:modified xsi:type="dcterms:W3CDTF">2022-08-08T09:03:40Z</dcterms:modified>
</cp:coreProperties>
</file>