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nja Klaric\Desktop\Izvješće o izvršenju plana\"/>
    </mc:Choice>
  </mc:AlternateContent>
  <bookViews>
    <workbookView xWindow="0" yWindow="0" windowWidth="28800" windowHeight="12435" activeTab="4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</sheets>
  <definedNames>
    <definedName name="_xlnm.Print_Area" localSheetId="1">' Račun prihoda i rashoda'!$B$1:$I$86</definedName>
    <definedName name="_xlnm.Print_Area" localSheetId="0">SAŽETAK!$B$1:$L$27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2" i="7" l="1"/>
  <c r="H51" i="7" s="1"/>
  <c r="J36" i="3" l="1"/>
  <c r="J35" i="3" s="1"/>
  <c r="J34" i="3" s="1"/>
  <c r="H35" i="5"/>
  <c r="G35" i="5"/>
  <c r="G34" i="5"/>
  <c r="H32" i="5"/>
  <c r="H31" i="5"/>
  <c r="G32" i="5"/>
  <c r="G31" i="5"/>
  <c r="H25" i="5"/>
  <c r="G25" i="5"/>
  <c r="H19" i="5"/>
  <c r="H18" i="5"/>
  <c r="G19" i="5"/>
  <c r="G18" i="5"/>
  <c r="H16" i="5"/>
  <c r="G16" i="5"/>
  <c r="G14" i="5"/>
  <c r="H12" i="5"/>
  <c r="H11" i="5"/>
  <c r="G12" i="5"/>
  <c r="G11" i="5"/>
  <c r="H9" i="5"/>
  <c r="G9" i="5"/>
  <c r="G7" i="5"/>
  <c r="C6" i="5"/>
  <c r="C8" i="5"/>
  <c r="C15" i="5"/>
  <c r="C30" i="5"/>
  <c r="I66" i="7"/>
  <c r="I79" i="7"/>
  <c r="I92" i="7"/>
  <c r="I96" i="7"/>
  <c r="I116" i="7"/>
  <c r="I121" i="7"/>
  <c r="I122" i="7"/>
  <c r="I128" i="7"/>
  <c r="I127" i="7"/>
  <c r="I126" i="7"/>
  <c r="I138" i="7"/>
  <c r="H134" i="7"/>
  <c r="I134" i="7" s="1"/>
  <c r="H120" i="7"/>
  <c r="H119" i="7" s="1"/>
  <c r="H112" i="7"/>
  <c r="H111" i="7" s="1"/>
  <c r="H103" i="7"/>
  <c r="I103" i="7" s="1"/>
  <c r="H107" i="7"/>
  <c r="I107" i="7" s="1"/>
  <c r="I95" i="7"/>
  <c r="H97" i="7"/>
  <c r="I97" i="7" s="1"/>
  <c r="I91" i="7"/>
  <c r="I90" i="7"/>
  <c r="I74" i="7"/>
  <c r="I73" i="7"/>
  <c r="I72" i="7"/>
  <c r="H69" i="7"/>
  <c r="I69" i="7" s="1"/>
  <c r="I65" i="7"/>
  <c r="I52" i="7"/>
  <c r="H43" i="7"/>
  <c r="H42" i="7"/>
  <c r="I42" i="7" s="1"/>
  <c r="I37" i="7"/>
  <c r="I36" i="7"/>
  <c r="I35" i="7"/>
  <c r="H14" i="7"/>
  <c r="I14" i="7" s="1"/>
  <c r="F6" i="5"/>
  <c r="F15" i="5"/>
  <c r="H15" i="5" s="1"/>
  <c r="F8" i="5"/>
  <c r="H8" i="5" s="1"/>
  <c r="F30" i="5"/>
  <c r="G30" i="5" s="1"/>
  <c r="H8" i="8"/>
  <c r="H7" i="8"/>
  <c r="H6" i="8"/>
  <c r="G8" i="8"/>
  <c r="G7" i="8"/>
  <c r="G6" i="8"/>
  <c r="K37" i="3"/>
  <c r="K39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1" i="3"/>
  <c r="K62" i="3"/>
  <c r="K63" i="3"/>
  <c r="K64" i="3"/>
  <c r="K65" i="3"/>
  <c r="K66" i="3"/>
  <c r="L69" i="3"/>
  <c r="K69" i="3"/>
  <c r="K70" i="3"/>
  <c r="K71" i="3"/>
  <c r="L72" i="3"/>
  <c r="K72" i="3"/>
  <c r="K73" i="3"/>
  <c r="K74" i="3"/>
  <c r="L75" i="3"/>
  <c r="K75" i="3"/>
  <c r="L76" i="3"/>
  <c r="K77" i="3"/>
  <c r="K78" i="3"/>
  <c r="K80" i="3"/>
  <c r="K85" i="3"/>
  <c r="K84" i="3"/>
  <c r="K19" i="3"/>
  <c r="K23" i="3"/>
  <c r="L21" i="3"/>
  <c r="K27" i="3"/>
  <c r="H11" i="3"/>
  <c r="H10" i="3" s="1"/>
  <c r="J26" i="3"/>
  <c r="J25" i="3" s="1"/>
  <c r="L25" i="3" s="1"/>
  <c r="H34" i="3"/>
  <c r="H33" i="3" s="1"/>
  <c r="H102" i="7" l="1"/>
  <c r="G8" i="5"/>
  <c r="G15" i="5"/>
  <c r="G6" i="5"/>
  <c r="I51" i="7"/>
  <c r="K34" i="3"/>
  <c r="J33" i="3"/>
  <c r="H110" i="7"/>
  <c r="I112" i="7"/>
  <c r="H101" i="7"/>
  <c r="H13" i="7"/>
  <c r="H68" i="7"/>
  <c r="I68" i="7" s="1"/>
  <c r="G76" i="3"/>
  <c r="K76" i="3" s="1"/>
  <c r="G36" i="3"/>
  <c r="G40" i="3"/>
  <c r="K40" i="3" s="1"/>
  <c r="F11" i="7"/>
  <c r="F41" i="7"/>
  <c r="F102" i="7"/>
  <c r="F101" i="7" s="1"/>
  <c r="F111" i="7"/>
  <c r="F110" i="7" s="1"/>
  <c r="F120" i="7"/>
  <c r="F133" i="7"/>
  <c r="H15" i="1"/>
  <c r="D7" i="5"/>
  <c r="D14" i="5"/>
  <c r="H14" i="5" s="1"/>
  <c r="D34" i="5"/>
  <c r="H34" i="5" s="1"/>
  <c r="D23" i="5"/>
  <c r="D30" i="5"/>
  <c r="H30" i="5" s="1"/>
  <c r="D22" i="5" l="1"/>
  <c r="D6" i="5"/>
  <c r="H6" i="5" s="1"/>
  <c r="H7" i="5"/>
  <c r="I111" i="7"/>
  <c r="H41" i="7"/>
  <c r="H40" i="7" s="1"/>
  <c r="I110" i="7"/>
  <c r="I102" i="7"/>
  <c r="F119" i="7"/>
  <c r="I119" i="7" s="1"/>
  <c r="I120" i="7"/>
  <c r="I13" i="7"/>
  <c r="H12" i="7"/>
  <c r="H11" i="7" s="1"/>
  <c r="F132" i="7"/>
  <c r="I133" i="7"/>
  <c r="I101" i="7"/>
  <c r="F40" i="7"/>
  <c r="G35" i="3"/>
  <c r="G34" i="3" s="1"/>
  <c r="G33" i="3" s="1"/>
  <c r="K36" i="3"/>
  <c r="J18" i="3"/>
  <c r="J17" i="3" s="1"/>
  <c r="J13" i="3"/>
  <c r="G26" i="3"/>
  <c r="G22" i="3"/>
  <c r="G13" i="3"/>
  <c r="G12" i="3" s="1"/>
  <c r="J15" i="1"/>
  <c r="J16" i="1" s="1"/>
  <c r="G15" i="1"/>
  <c r="G16" i="1" s="1"/>
  <c r="J12" i="1"/>
  <c r="G12" i="1"/>
  <c r="H10" i="7" l="1"/>
  <c r="F131" i="7"/>
  <c r="I131" i="7" s="1"/>
  <c r="I132" i="7"/>
  <c r="G21" i="3"/>
  <c r="K21" i="3" s="1"/>
  <c r="K22" i="3"/>
  <c r="G25" i="3"/>
  <c r="K26" i="3"/>
  <c r="J12" i="3"/>
  <c r="J11" i="3" s="1"/>
  <c r="J10" i="3" s="1"/>
  <c r="K17" i="3"/>
  <c r="I43" i="7"/>
  <c r="F10" i="7" l="1"/>
  <c r="F9" i="7" s="1"/>
  <c r="F8" i="7" s="1"/>
  <c r="G11" i="3"/>
  <c r="G10" i="3" s="1"/>
  <c r="L12" i="3"/>
  <c r="K12" i="3"/>
  <c r="L11" i="3"/>
  <c r="K11" i="3" l="1"/>
  <c r="L10" i="3"/>
  <c r="K10" i="3"/>
  <c r="I41" i="7"/>
  <c r="I77" i="7" l="1"/>
  <c r="H9" i="7"/>
  <c r="H8" i="7" s="1"/>
  <c r="I40" i="7" l="1"/>
  <c r="H16" i="1"/>
  <c r="K33" i="3" l="1"/>
  <c r="H28" i="5" l="1"/>
  <c r="H27" i="5"/>
  <c r="L35" i="3"/>
  <c r="L42" i="3"/>
  <c r="L34" i="3"/>
  <c r="L33" i="3" l="1"/>
  <c r="L14" i="1"/>
  <c r="L13" i="1"/>
  <c r="L12" i="1"/>
  <c r="L10" i="1"/>
  <c r="K38" i="3" l="1"/>
  <c r="K35" i="3"/>
  <c r="K14" i="1"/>
  <c r="K13" i="1"/>
  <c r="K10" i="1"/>
  <c r="I12" i="7" l="1"/>
  <c r="L15" i="1"/>
  <c r="K15" i="1"/>
  <c r="I10" i="7" l="1"/>
  <c r="I78" i="7"/>
  <c r="I9" i="7" l="1"/>
  <c r="K14" i="3"/>
  <c r="I8" i="7" l="1"/>
  <c r="K18" i="3"/>
  <c r="K13" i="3"/>
  <c r="L17" i="3"/>
  <c r="K25" i="3" l="1"/>
  <c r="H22" i="5"/>
  <c r="G22" i="5"/>
  <c r="H23" i="5"/>
  <c r="G23" i="5"/>
  <c r="H24" i="5"/>
  <c r="G24" i="5"/>
  <c r="F22" i="5"/>
  <c r="F24" i="5"/>
  <c r="F23" i="5"/>
  <c r="C24" i="5"/>
  <c r="C23" i="5"/>
  <c r="C22" i="5"/>
</calcChain>
</file>

<file path=xl/sharedStrings.xml><?xml version="1.0" encoding="utf-8"?>
<sst xmlns="http://schemas.openxmlformats.org/spreadsheetml/2006/main" count="417" uniqueCount="204">
  <si>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</si>
  <si>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</si>
  <si>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</si>
  <si>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</si>
  <si>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</si>
  <si>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</si>
  <si>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</si>
  <si>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</si>
  <si>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</si>
  <si>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II. POSEBNI DIO</t>
  </si>
  <si>
    <t>I. OPĆI DIO</t>
  </si>
  <si>
    <t>Materijalni rashodi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</si>
  <si>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</si>
  <si>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</si>
  <si>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</si>
  <si>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</si>
  <si>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</si>
  <si>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….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</si>
  <si>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</si>
  <si>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</si>
  <si>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</si>
  <si>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</si>
  <si>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</si>
  <si>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</si>
  <si>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</si>
  <si>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</si>
  <si>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</si>
  <si>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</si>
  <si>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</si>
  <si>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</si>
  <si>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</si>
  <si>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</si>
  <si>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</si>
  <si>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</si>
  <si>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</si>
  <si>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</si>
  <si>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</si>
  <si>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</si>
  <si>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</si>
  <si>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</si>
  <si>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</si>
  <si>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</si>
  <si>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</si>
  <si>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</si>
  <si>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</si>
  <si>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</si>
  <si>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</si>
  <si>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</si>
  <si>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</si>
  <si>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</si>
  <si>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</si>
  <si>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</si>
  <si>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</si>
  <si>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 xml:space="preserve">OSTVARENJE/IZVRŠENJE 
1.-12.2022. </t>
  </si>
  <si>
    <t xml:space="preserve">OSTVARENJE/IZVRŠENJE 
1.-12.2023. </t>
  </si>
  <si>
    <t xml:space="preserve"> </t>
  </si>
  <si>
    <t>Prihodi iz nadležnog proračuna i od HZZO-a temeljem ugovorenih obveza</t>
  </si>
  <si>
    <t xml:space="preserve">Prihodi iz nadležnog proračuna za financiranje redovne djelatnosti proračunskih korisnika  </t>
  </si>
  <si>
    <t xml:space="preserve">Prihodi iz nadležnog proračuna za financiranje rashoda poslovanja  </t>
  </si>
  <si>
    <t xml:space="preserve">Prihodi od imovine  </t>
  </si>
  <si>
    <t xml:space="preserve">Prihodi od financijske imovine  </t>
  </si>
  <si>
    <t xml:space="preserve">Kamate na oročena sredstva i depozite po viđenju </t>
  </si>
  <si>
    <t xml:space="preserve">Tekuće donacije </t>
  </si>
  <si>
    <t xml:space="preserve">OSTVARENJE/ IZVRŠENJE 
1.-12.2022. </t>
  </si>
  <si>
    <t xml:space="preserve">OSTVARENJE/ IZVRŠENJE 
1.-12.2023. </t>
  </si>
  <si>
    <t xml:space="preserve">Ostali rashodi za zaposlene </t>
  </si>
  <si>
    <t xml:space="preserve">Doprinos na plaće </t>
  </si>
  <si>
    <t xml:space="preserve">Doprinos za obvezno zdravstveno osiguranje </t>
  </si>
  <si>
    <t xml:space="preserve">Naknade troškova zaposlenima </t>
  </si>
  <si>
    <t xml:space="preserve">Službena putovanja </t>
  </si>
  <si>
    <t xml:space="preserve">Naknade za prijevoz, za rad na terenu i odvojeni život </t>
  </si>
  <si>
    <t xml:space="preserve">Stručno usavršavanje zaposlenih </t>
  </si>
  <si>
    <t>Rashodi za materijal i energiju</t>
  </si>
  <si>
    <t>Uredski materijal i ostali materijalni rashodi</t>
  </si>
  <si>
    <t xml:space="preserve">Materijal i sirovine </t>
  </si>
  <si>
    <t xml:space="preserve">Energija </t>
  </si>
  <si>
    <t xml:space="preserve">Materijal i dijelovi za tekuće investicijsko održavanje </t>
  </si>
  <si>
    <t xml:space="preserve">Sitan inventar i auto gume </t>
  </si>
  <si>
    <t xml:space="preserve">Službena , radna i zaštitna odjeća </t>
  </si>
  <si>
    <t>Rashodi za usluge</t>
  </si>
  <si>
    <t>Usluge telefona, poštei prijevoza</t>
  </si>
  <si>
    <t xml:space="preserve">Usluge tekućeg investicijskog održavanja </t>
  </si>
  <si>
    <t xml:space="preserve">Usluge promidžbe i informiranja </t>
  </si>
  <si>
    <t xml:space="preserve">Komunalne usluge </t>
  </si>
  <si>
    <t xml:space="preserve">Zdravstvene i veterinarske usluge </t>
  </si>
  <si>
    <t xml:space="preserve">Intelektualne i osoben usluge </t>
  </si>
  <si>
    <t>Računalne usluge</t>
  </si>
  <si>
    <t xml:space="preserve">Ostale usluge </t>
  </si>
  <si>
    <t xml:space="preserve">Ostali nespomenuti rashodi poslovanja </t>
  </si>
  <si>
    <t>Financijski rashodi</t>
  </si>
  <si>
    <t>Ostali financijski rashodi</t>
  </si>
  <si>
    <t xml:space="preserve">Bankarske usluge i usluge platnog prometa </t>
  </si>
  <si>
    <t xml:space="preserve">Rashodi za nabavu proizvedene dugotrajne imovine </t>
  </si>
  <si>
    <t xml:space="preserve">Računala i računalna oprema </t>
  </si>
  <si>
    <t xml:space="preserve">Pomoći proračunskim korisnicima iz proračuna koji im nije nadležan </t>
  </si>
  <si>
    <t xml:space="preserve">Tekuće pomoći proračunskim korisnicima iz proračuna koji im nije nadležan </t>
  </si>
  <si>
    <t xml:space="preserve">Pristojbe i naknade </t>
  </si>
  <si>
    <t xml:space="preserve">Troškovi sudskih postupaka </t>
  </si>
  <si>
    <t xml:space="preserve">Oprema za održavanje i zaštitu </t>
  </si>
  <si>
    <t xml:space="preserve">Uređaji, strojevi i oprema za ostale namjene </t>
  </si>
  <si>
    <t xml:space="preserve">Knjige </t>
  </si>
  <si>
    <t>5 Pomoći</t>
  </si>
  <si>
    <t xml:space="preserve">09 Obrazovanje </t>
  </si>
  <si>
    <t xml:space="preserve">Materijalni rashodi </t>
  </si>
  <si>
    <t xml:space="preserve">Stručno usavršavanje zaposlenika </t>
  </si>
  <si>
    <t xml:space="preserve">Ostale naknade troškova zaposlenima </t>
  </si>
  <si>
    <t xml:space="preserve">Računalne usluge </t>
  </si>
  <si>
    <t xml:space="preserve">Financijski rashodi </t>
  </si>
  <si>
    <t xml:space="preserve">Uredski materijal i ostali materijalni rashodi </t>
  </si>
  <si>
    <t xml:space="preserve">Pomoći </t>
  </si>
  <si>
    <t xml:space="preserve"> IZVRŠENJE 
1.-12.2023. </t>
  </si>
  <si>
    <t xml:space="preserve"> IZVRŠENJE 
1.-12.2022. </t>
  </si>
  <si>
    <t xml:space="preserve">Članarine i norme </t>
  </si>
  <si>
    <t>7=5/3*100</t>
  </si>
  <si>
    <t>5=4/2*100</t>
  </si>
  <si>
    <t xml:space="preserve">Intelektualne i osobne usluge </t>
  </si>
  <si>
    <t>Izvor 5.1.</t>
  </si>
  <si>
    <t>Izvor 1.1.</t>
  </si>
  <si>
    <t xml:space="preserve">Naknade građanima i kućanstvima na zemelju osiguranja i druge naknade štete </t>
  </si>
  <si>
    <t xml:space="preserve">Ostale naknade građanima i kućanstvima iz proračuna </t>
  </si>
  <si>
    <t>Naknade građanima i kućanstvima u naravi</t>
  </si>
  <si>
    <t xml:space="preserve">Komunikacijska oprema </t>
  </si>
  <si>
    <t xml:space="preserve">Sportska i glazbena oprema </t>
  </si>
  <si>
    <t xml:space="preserve">Instrumenti uređaji i strojevi </t>
  </si>
  <si>
    <t xml:space="preserve">091 Predškolsko i osnovno obrazovanje </t>
  </si>
  <si>
    <t>Redovana programska djelatnost OŠ</t>
  </si>
  <si>
    <t>Izvor 1.2.</t>
  </si>
  <si>
    <t xml:space="preserve">Prihod za decentralizirane funkcije </t>
  </si>
  <si>
    <t xml:space="preserve">KAPITALNA ULAGANJA U OPREMU -DECENTRALIZIRANA SREDSTVA </t>
  </si>
  <si>
    <t>PROGRAM 3201</t>
  </si>
  <si>
    <t xml:space="preserve">ŠIRE JAVNE POTREBE - IZNAD MINIMALNOG STANDARDA </t>
  </si>
  <si>
    <t xml:space="preserve">Prihod od grada </t>
  </si>
  <si>
    <t xml:space="preserve"> Aktivnost A320102</t>
  </si>
  <si>
    <t>Izvor 5.3.</t>
  </si>
  <si>
    <t>Pomoć iz državnog proračuna PK</t>
  </si>
  <si>
    <t>Izvor 5.4</t>
  </si>
  <si>
    <t xml:space="preserve">Pomoći iz Županijskog proračuna PK  </t>
  </si>
  <si>
    <t xml:space="preserve">NABAVA UDŽBENIK I PRIBORA </t>
  </si>
  <si>
    <t xml:space="preserve"> Aktivnost A320104</t>
  </si>
  <si>
    <t xml:space="preserve">PROJEKT E ŠKOLE </t>
  </si>
  <si>
    <t>Izvor 3.1</t>
  </si>
  <si>
    <t>Tekući projekat T320105</t>
  </si>
  <si>
    <t>EU PROJEKAT S POMOĆNIKOM MOGU BOLJE 5</t>
  </si>
  <si>
    <t>EU PROJEKAT S POMOĆNIKOM MOGU BOLJE 6</t>
  </si>
  <si>
    <t xml:space="preserve">PROGRAM 3202 </t>
  </si>
  <si>
    <t xml:space="preserve">KAPITALNA ULAGANJA NA OBJETIMA </t>
  </si>
  <si>
    <t>Kapitalni projekat T320201</t>
  </si>
  <si>
    <t xml:space="preserve">KUPNJA OPREME ZA OSNOVNE ŠKOLE </t>
  </si>
  <si>
    <t>Kapitalni projekat K320250</t>
  </si>
  <si>
    <t>NABAVA ŠKOLSKE LEKTIRE</t>
  </si>
  <si>
    <t>RASHODI ZA ZAPOSLENE U OŠ</t>
  </si>
  <si>
    <t>PROGRAM 3203</t>
  </si>
  <si>
    <t>Aktivnost A320301</t>
  </si>
  <si>
    <t xml:space="preserve">53 Pomoći iz državnog proračuna </t>
  </si>
  <si>
    <t>12 Porezni prihodi za decentr.prihode</t>
  </si>
  <si>
    <t xml:space="preserve">6 Donacije </t>
  </si>
  <si>
    <t xml:space="preserve">61 Donacije </t>
  </si>
  <si>
    <t xml:space="preserve">Usluge telefona, pošte i prijevoza </t>
  </si>
  <si>
    <t xml:space="preserve">Rashodi za zaposlene </t>
  </si>
  <si>
    <t xml:space="preserve">Naknade za prijevoz, za rad naterenu i odvojeni život </t>
  </si>
  <si>
    <t xml:space="preserve">Rashodi za nabavu proizvedene dugotrajne imovine  </t>
  </si>
  <si>
    <t xml:space="preserve">Naknade građanima i kućanstvima na temelju osiguranja i druge naknade </t>
  </si>
  <si>
    <t>Knjige</t>
  </si>
  <si>
    <t>Uredska oprema i namještaj</t>
  </si>
  <si>
    <t xml:space="preserve">Donacije </t>
  </si>
  <si>
    <t>Izvor 6.1</t>
  </si>
  <si>
    <t xml:space="preserve">Plaće za redovan rad </t>
  </si>
  <si>
    <t xml:space="preserve">Doprinosi na plaće </t>
  </si>
  <si>
    <t>Pomoći iz državnog proračuna  PK</t>
  </si>
  <si>
    <t>Materijal i dijelovi za tekuće inves.održ.</t>
  </si>
  <si>
    <t xml:space="preserve">Službena, radna i zaštitna odjeća i obuća </t>
  </si>
  <si>
    <t>Usluge telefona, pošte i prijevoza</t>
  </si>
  <si>
    <t xml:space="preserve">'Prihodi iz nadležnog proračuna za financiranje rashoda za nabavu nefinancijske imovine </t>
  </si>
  <si>
    <t xml:space="preserve">Kapitalne  pomoći proračunskim korisnicima iz proračuna koji im nije nadležan </t>
  </si>
  <si>
    <t>Aktivnost A320001</t>
  </si>
  <si>
    <t>Aktivnost K320001</t>
  </si>
  <si>
    <t xml:space="preserve">IZVANNASTAVNE I IZVANŠKOLSKE AKTIVNOSTI </t>
  </si>
  <si>
    <t>Tekući projekat T320111</t>
  </si>
  <si>
    <t>IZVRŠENJE FINANCIJSKOG PLANA PRORAČUNSKOG KORISNIKA - CENTAR ZA AUTIZAM SPLIT
ZA  2023. GODINE</t>
  </si>
  <si>
    <t xml:space="preserve">54 Pomoći iz županijskog proračuna </t>
  </si>
  <si>
    <t>CENTAR ZA AUTIZAM SPLIT</t>
  </si>
  <si>
    <t>ODSJEK ZA ODGOJ, OBRAZOVANJE, ZNANOST I TEHNIČKU KULTURU</t>
  </si>
  <si>
    <t>Glava  10301</t>
  </si>
  <si>
    <t xml:space="preserve"> DECENTRALIZIRANE FUNKCIJE - MINIMALNI FINANCIJSKI </t>
  </si>
  <si>
    <t>OSNOVNO ŠKOLSKO OBRAZOVANJE</t>
  </si>
  <si>
    <t>Program 3200</t>
  </si>
  <si>
    <t>Glavni program S02</t>
  </si>
  <si>
    <t>MANIFESTACIJE ODGOJA I ŠKOLSTVA</t>
  </si>
  <si>
    <t>Aktivnost  A320103</t>
  </si>
  <si>
    <t xml:space="preserve">SUSTAV VIDEO NADZORA </t>
  </si>
  <si>
    <t xml:space="preserve">HITNE INTERVENCIJE </t>
  </si>
  <si>
    <t>Aktivnost  A320110</t>
  </si>
  <si>
    <t>POMOĆNICI U NASTAVI</t>
  </si>
  <si>
    <t xml:space="preserve">Aktivnost  A320115 </t>
  </si>
  <si>
    <t>Aktivnost  A320113</t>
  </si>
  <si>
    <t xml:space="preserve">Aktivnost  A320111 </t>
  </si>
  <si>
    <t>Vlastiti prihodi</t>
  </si>
  <si>
    <t xml:space="preserve">Premije osiguranja </t>
  </si>
  <si>
    <t>Donacije od pravnih i fizičkih osoba izvan općeg proračuna i povrat donacija po protesnim jamstvima</t>
  </si>
  <si>
    <t>Oprema za održavanje i zaštitu</t>
  </si>
  <si>
    <t xml:space="preserve">Intelektualne i osbne usluge </t>
  </si>
  <si>
    <t xml:space="preserve">Usluge tekućeg i investicijskog održavanja </t>
  </si>
  <si>
    <t>Doprinos za obvezno zdravstveno osiguranje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</si>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</sst>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Times New Roman"/>
      <family val="1"/>
      <charset val="238"/>
    </font>
    <font>
      <b/>
      <sz val="8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2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7" fillId="3" borderId="2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 applyProtection="1">
      <alignment vertical="center" wrapText="1"/>
    </xf>
    <xf numFmtId="4" fontId="5" fillId="2" borderId="3" xfId="0" applyNumberFormat="1" applyFont="1" applyFill="1" applyBorder="1" applyAlignment="1">
      <alignment horizontal="right"/>
    </xf>
    <xf numFmtId="0" fontId="21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4" fontId="22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1" fillId="0" borderId="3" xfId="0" applyNumberFormat="1" applyFont="1" applyBorder="1"/>
    <xf numFmtId="0" fontId="20" fillId="0" borderId="3" xfId="0" applyFont="1" applyBorder="1"/>
    <xf numFmtId="4" fontId="9" fillId="2" borderId="3" xfId="0" applyNumberFormat="1" applyFont="1" applyFill="1" applyBorder="1" applyAlignment="1">
      <alignment horizontal="right"/>
    </xf>
    <xf numFmtId="4" fontId="23" fillId="0" borderId="3" xfId="0" applyNumberFormat="1" applyFont="1" applyBorder="1"/>
    <xf numFmtId="4" fontId="7" fillId="2" borderId="3" xfId="0" applyNumberFormat="1" applyFont="1" applyFill="1" applyBorder="1" applyAlignment="1">
      <alignment horizontal="right"/>
    </xf>
    <xf numFmtId="4" fontId="24" fillId="0" borderId="3" xfId="0" applyNumberFormat="1" applyFont="1" applyBorder="1"/>
    <xf numFmtId="4" fontId="3" fillId="2" borderId="3" xfId="0" applyNumberFormat="1" applyFont="1" applyFill="1" applyBorder="1" applyAlignment="1" applyProtection="1">
      <alignment horizontal="right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4" fontId="0" fillId="0" borderId="3" xfId="0" applyNumberFormat="1" applyFont="1" applyBorder="1"/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4" fontId="7" fillId="2" borderId="3" xfId="0" applyNumberFormat="1" applyFont="1" applyFill="1" applyBorder="1" applyAlignment="1" applyProtection="1">
      <alignment horizontal="right" wrapText="1"/>
    </xf>
    <xf numFmtId="4" fontId="9" fillId="2" borderId="3" xfId="0" applyNumberFormat="1" applyFont="1" applyFill="1" applyBorder="1" applyAlignment="1" applyProtection="1">
      <alignment horizontal="right" wrapText="1"/>
    </xf>
    <xf numFmtId="0" fontId="24" fillId="0" borderId="3" xfId="0" applyFont="1" applyBorder="1"/>
    <xf numFmtId="0" fontId="5" fillId="2" borderId="4" xfId="0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vertical="center" wrapText="1"/>
    </xf>
    <xf numFmtId="1" fontId="7" fillId="2" borderId="2" xfId="0" applyNumberFormat="1" applyFont="1" applyFill="1" applyBorder="1" applyAlignment="1">
      <alignment horizontal="left" vertical="center" wrapText="1"/>
    </xf>
    <xf numFmtId="1" fontId="7" fillId="2" borderId="4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25" fillId="2" borderId="3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 applyProtection="1">
      <alignment horizontal="left" vertical="center" wrapText="1"/>
    </xf>
    <xf numFmtId="4" fontId="7" fillId="0" borderId="3" xfId="0" applyNumberFormat="1" applyFont="1" applyFill="1" applyBorder="1" applyAlignment="1" applyProtection="1">
      <alignment vertical="center" wrapText="1"/>
    </xf>
    <xf numFmtId="4" fontId="5" fillId="3" borderId="3" xfId="0" quotePrefix="1" applyNumberFormat="1" applyFont="1" applyFill="1" applyBorder="1" applyAlignment="1">
      <alignment horizontal="left" wrapText="1"/>
    </xf>
    <xf numFmtId="4" fontId="5" fillId="3" borderId="3" xfId="0" applyNumberFormat="1" applyFont="1" applyFill="1" applyBorder="1" applyAlignment="1" applyProtection="1">
      <alignment horizontal="center" vertical="center" wrapText="1"/>
    </xf>
    <xf numFmtId="4" fontId="5" fillId="3" borderId="3" xfId="0" applyNumberFormat="1" applyFont="1" applyFill="1" applyBorder="1" applyAlignment="1" applyProtection="1">
      <alignment horizontal="left" vertical="center" wrapText="1"/>
    </xf>
    <xf numFmtId="4" fontId="6" fillId="3" borderId="3" xfId="0" applyNumberFormat="1" applyFont="1" applyFill="1" applyBorder="1" applyAlignment="1" applyProtection="1">
      <alignment wrapText="1"/>
    </xf>
    <xf numFmtId="4" fontId="4" fillId="3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/>
    <xf numFmtId="4" fontId="9" fillId="0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 applyProtection="1">
      <alignment horizontal="right" wrapText="1"/>
    </xf>
    <xf numFmtId="4" fontId="9" fillId="0" borderId="3" xfId="0" applyNumberFormat="1" applyFont="1" applyBorder="1" applyAlignment="1">
      <alignment horizontal="right"/>
    </xf>
    <xf numFmtId="4" fontId="9" fillId="3" borderId="3" xfId="0" applyNumberFormat="1" applyFont="1" applyFill="1" applyBorder="1" applyAlignment="1" applyProtection="1">
      <alignment horizontal="right" wrapText="1"/>
    </xf>
    <xf numFmtId="0" fontId="19" fillId="2" borderId="3" xfId="0" applyFont="1" applyFill="1" applyBorder="1" applyAlignment="1">
      <alignment horizontal="left" vertical="center" wrapText="1"/>
    </xf>
    <xf numFmtId="4" fontId="0" fillId="0" borderId="0" xfId="0" applyNumberFormat="1"/>
    <xf numFmtId="4" fontId="20" fillId="0" borderId="3" xfId="0" applyNumberFormat="1" applyFont="1" applyBorder="1"/>
    <xf numFmtId="0" fontId="20" fillId="0" borderId="0" xfId="0" applyFont="1"/>
    <xf numFmtId="0" fontId="1" fillId="0" borderId="0" xfId="0" applyFont="1"/>
    <xf numFmtId="0" fontId="9" fillId="2" borderId="3" xfId="0" applyFont="1" applyFill="1" applyBorder="1" applyAlignment="1">
      <alignment horizontal="left" vertical="center" wrapText="1" indent="1"/>
    </xf>
    <xf numFmtId="3" fontId="22" fillId="2" borderId="3" xfId="0" applyNumberFormat="1" applyFont="1" applyFill="1" applyBorder="1" applyAlignment="1">
      <alignment horizontal="right"/>
    </xf>
    <xf numFmtId="4" fontId="22" fillId="2" borderId="4" xfId="0" applyNumberFormat="1" applyFont="1" applyFill="1" applyBorder="1" applyAlignment="1">
      <alignment horizontal="right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7" fillId="0" borderId="3" xfId="0" quotePrefix="1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27" fillId="3" borderId="3" xfId="0" applyNumberFormat="1" applyFont="1" applyFill="1" applyBorder="1" applyAlignment="1" applyProtection="1">
      <alignment horizontal="center" vertical="center" wrapText="1"/>
    </xf>
    <xf numFmtId="4" fontId="28" fillId="2" borderId="3" xfId="0" applyNumberFormat="1" applyFont="1" applyFill="1" applyBorder="1" applyAlignment="1" applyProtection="1">
      <alignment vertical="center" wrapText="1"/>
    </xf>
    <xf numFmtId="4" fontId="9" fillId="2" borderId="3" xfId="0" applyNumberFormat="1" applyFont="1" applyFill="1" applyBorder="1" applyAlignment="1" applyProtection="1">
      <alignment vertical="center" wrapText="1"/>
    </xf>
    <xf numFmtId="2" fontId="24" fillId="0" borderId="3" xfId="0" applyNumberFormat="1" applyFont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1" fontId="5" fillId="2" borderId="4" xfId="0" applyNumberFormat="1" applyFont="1" applyFill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left" vertical="center" wrapText="1"/>
    </xf>
    <xf numFmtId="1" fontId="9" fillId="2" borderId="4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9" fillId="2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wrapText="1"/>
    </xf>
    <xf numFmtId="0" fontId="25" fillId="2" borderId="4" xfId="0" applyFont="1" applyFill="1" applyBorder="1" applyAlignment="1">
      <alignment horizontal="left" vertical="center" wrapText="1"/>
    </xf>
    <xf numFmtId="4" fontId="9" fillId="0" borderId="3" xfId="0" applyNumberFormat="1" applyFont="1" applyBorder="1"/>
    <xf numFmtId="2" fontId="7" fillId="2" borderId="3" xfId="0" applyNumberFormat="1" applyFont="1" applyFill="1" applyBorder="1" applyAlignment="1">
      <alignment horizontal="right"/>
    </xf>
    <xf numFmtId="4" fontId="24" fillId="0" borderId="0" xfId="0" applyNumberFormat="1" applyFont="1"/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 applyProtection="1">
      <alignment vertical="center"/>
    </xf>
    <xf numFmtId="4" fontId="9" fillId="3" borderId="3" xfId="0" applyNumberFormat="1" applyFont="1" applyFill="1" applyBorder="1" applyAlignment="1" applyProtection="1">
      <alignment vertical="center"/>
    </xf>
    <xf numFmtId="4" fontId="9" fillId="0" borderId="3" xfId="0" applyNumberFormat="1" applyFont="1" applyFill="1" applyBorder="1" applyAlignment="1" applyProtection="1">
      <alignment vertical="center" wrapText="1"/>
    </xf>
    <xf numFmtId="4" fontId="9" fillId="3" borderId="3" xfId="0" applyNumberFormat="1" applyFont="1" applyFill="1" applyBorder="1" applyAlignment="1" applyProtection="1">
      <alignment vertical="center" wrapText="1"/>
    </xf>
    <xf numFmtId="0" fontId="30" fillId="2" borderId="3" xfId="0" applyFont="1" applyFill="1" applyBorder="1" applyAlignment="1">
      <alignment wrapText="1"/>
    </xf>
    <xf numFmtId="0" fontId="26" fillId="2" borderId="4" xfId="0" applyFont="1" applyFill="1" applyBorder="1" applyAlignment="1">
      <alignment horizontal="left" vertical="center" wrapText="1"/>
    </xf>
    <xf numFmtId="4" fontId="26" fillId="2" borderId="4" xfId="0" applyNumberFormat="1" applyFont="1" applyFill="1" applyBorder="1" applyAlignment="1">
      <alignment horizontal="right"/>
    </xf>
    <xf numFmtId="4" fontId="26" fillId="2" borderId="3" xfId="0" applyNumberFormat="1" applyFont="1" applyFill="1" applyBorder="1" applyAlignment="1">
      <alignment horizontal="right"/>
    </xf>
    <xf numFmtId="0" fontId="0" fillId="2" borderId="0" xfId="0" applyFill="1"/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2" borderId="5" xfId="0" applyNumberFormat="1" applyFont="1" applyFill="1" applyBorder="1" applyAlignment="1" applyProtection="1">
      <alignment horizontal="left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1" fontId="5" fillId="2" borderId="4" xfId="0" applyNumberFormat="1" applyFont="1" applyFill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left" vertical="center" wrapText="1"/>
    </xf>
    <xf numFmtId="1" fontId="9" fillId="2" borderId="4" xfId="0" applyNumberFormat="1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1" fontId="25" fillId="2" borderId="1" xfId="0" applyNumberFormat="1" applyFont="1" applyFill="1" applyBorder="1" applyAlignment="1">
      <alignment horizontal="left" vertical="center" wrapText="1"/>
    </xf>
    <xf numFmtId="1" fontId="25" fillId="2" borderId="2" xfId="0" applyNumberFormat="1" applyFont="1" applyFill="1" applyBorder="1" applyAlignment="1">
      <alignment horizontal="left" vertical="center" wrapText="1"/>
    </xf>
    <xf numFmtId="1" fontId="25" fillId="2" borderId="4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"/>
  <sheetViews>
    <sheetView topLeftCell="B1" zoomScaleNormal="100" workbookViewId="0">
      <selection activeCell="J9" sqref="J9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45" t="s">
        <v>178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22"/>
    </row>
    <row r="2" spans="2:13" ht="18" customHeight="1" x14ac:dyDescent="0.25"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3"/>
    </row>
    <row r="3" spans="2:13" ht="15.75" customHeight="1" x14ac:dyDescent="0.25">
      <c r="B3" s="145" t="s">
        <v>10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21"/>
    </row>
    <row r="4" spans="2:13" ht="18" x14ac:dyDescent="0.25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4"/>
    </row>
    <row r="5" spans="2:13" ht="18" customHeight="1" x14ac:dyDescent="0.25">
      <c r="B5" s="145" t="s">
        <v>41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20"/>
    </row>
    <row r="6" spans="2:13" ht="18" customHeight="1" x14ac:dyDescent="0.25"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20"/>
    </row>
    <row r="7" spans="2:13" ht="18" customHeight="1" x14ac:dyDescent="0.25">
      <c r="B7" s="163" t="s">
        <v>52</v>
      </c>
      <c r="C7" s="163"/>
      <c r="D7" s="163"/>
      <c r="E7" s="163"/>
      <c r="F7" s="163"/>
      <c r="G7" s="42"/>
      <c r="H7" s="38"/>
      <c r="I7" s="38"/>
      <c r="J7" s="38"/>
      <c r="K7" s="39"/>
      <c r="L7" s="39"/>
    </row>
    <row r="8" spans="2:13" ht="25.5" x14ac:dyDescent="0.25">
      <c r="B8" s="156" t="s">
        <v>8</v>
      </c>
      <c r="C8" s="156"/>
      <c r="D8" s="156"/>
      <c r="E8" s="156"/>
      <c r="F8" s="156"/>
      <c r="G8" s="23" t="s">
        <v>53</v>
      </c>
      <c r="H8" s="23" t="s">
        <v>40</v>
      </c>
      <c r="I8" s="23" t="s">
        <v>37</v>
      </c>
      <c r="J8" s="23" t="s">
        <v>54</v>
      </c>
      <c r="K8" s="23" t="s">
        <v>20</v>
      </c>
      <c r="L8" s="23" t="s">
        <v>38</v>
      </c>
    </row>
    <row r="9" spans="2:13" x14ac:dyDescent="0.25">
      <c r="B9" s="157">
        <v>1</v>
      </c>
      <c r="C9" s="157"/>
      <c r="D9" s="157"/>
      <c r="E9" s="157"/>
      <c r="F9" s="158"/>
      <c r="G9" s="107">
        <v>2</v>
      </c>
      <c r="H9" s="123">
        <v>3</v>
      </c>
      <c r="I9" s="108">
        <v>4</v>
      </c>
      <c r="J9" s="108">
        <v>5</v>
      </c>
      <c r="K9" s="27" t="s">
        <v>29</v>
      </c>
      <c r="L9" s="27" t="s">
        <v>113</v>
      </c>
    </row>
    <row r="10" spans="2:13" x14ac:dyDescent="0.25">
      <c r="B10" s="152" t="s">
        <v>22</v>
      </c>
      <c r="C10" s="153"/>
      <c r="D10" s="153"/>
      <c r="E10" s="153"/>
      <c r="F10" s="154"/>
      <c r="G10" s="135">
        <v>1275782.2</v>
      </c>
      <c r="H10" s="87">
        <v>1355553</v>
      </c>
      <c r="I10" s="87">
        <v>0</v>
      </c>
      <c r="J10" s="87">
        <v>1710546.61</v>
      </c>
      <c r="K10" s="87">
        <f>J10/G10*100</f>
        <v>134.07826273167944</v>
      </c>
      <c r="L10" s="87">
        <f>J10/H10*100</f>
        <v>126.18810256773436</v>
      </c>
    </row>
    <row r="11" spans="2:13" x14ac:dyDescent="0.25">
      <c r="B11" s="155" t="s">
        <v>21</v>
      </c>
      <c r="C11" s="154"/>
      <c r="D11" s="154"/>
      <c r="E11" s="154"/>
      <c r="F11" s="154"/>
      <c r="G11" s="135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</row>
    <row r="12" spans="2:13" x14ac:dyDescent="0.25">
      <c r="B12" s="149" t="s">
        <v>0</v>
      </c>
      <c r="C12" s="150"/>
      <c r="D12" s="150"/>
      <c r="E12" s="150"/>
      <c r="F12" s="151"/>
      <c r="G12" s="136">
        <f>G10</f>
        <v>1275782.2</v>
      </c>
      <c r="H12" s="88">
        <v>1355553</v>
      </c>
      <c r="I12" s="88">
        <v>0</v>
      </c>
      <c r="J12" s="88">
        <f>J10</f>
        <v>1710546.61</v>
      </c>
      <c r="K12" s="88">
        <v>0</v>
      </c>
      <c r="L12" s="88">
        <f>J12/H12*100</f>
        <v>126.18810256773436</v>
      </c>
    </row>
    <row r="13" spans="2:13" x14ac:dyDescent="0.25">
      <c r="B13" s="162" t="s">
        <v>23</v>
      </c>
      <c r="C13" s="153"/>
      <c r="D13" s="153"/>
      <c r="E13" s="153"/>
      <c r="F13" s="153"/>
      <c r="G13" s="137">
        <v>1265926.6299999999</v>
      </c>
      <c r="H13" s="87">
        <v>1342460</v>
      </c>
      <c r="I13" s="87">
        <v>0</v>
      </c>
      <c r="J13" s="87">
        <v>1672833.91</v>
      </c>
      <c r="K13" s="89">
        <f>J13/G13*100</f>
        <v>132.14303817907677</v>
      </c>
      <c r="L13" s="89">
        <f>J13/H13*100</f>
        <v>124.60959060232706</v>
      </c>
    </row>
    <row r="14" spans="2:13" x14ac:dyDescent="0.25">
      <c r="B14" s="160" t="s">
        <v>24</v>
      </c>
      <c r="C14" s="154"/>
      <c r="D14" s="154"/>
      <c r="E14" s="154"/>
      <c r="F14" s="154"/>
      <c r="G14" s="135">
        <v>19032.89</v>
      </c>
      <c r="H14" s="90">
        <v>13093</v>
      </c>
      <c r="I14" s="90">
        <v>0</v>
      </c>
      <c r="J14" s="90">
        <v>10997</v>
      </c>
      <c r="K14" s="89">
        <f>J14/G14*100</f>
        <v>57.778929001323498</v>
      </c>
      <c r="L14" s="89">
        <f>J14/H14*100</f>
        <v>83.991445810738568</v>
      </c>
    </row>
    <row r="15" spans="2:13" x14ac:dyDescent="0.25">
      <c r="B15" s="16" t="s">
        <v>1</v>
      </c>
      <c r="C15" s="36"/>
      <c r="D15" s="36"/>
      <c r="E15" s="36"/>
      <c r="F15" s="36"/>
      <c r="G15" s="136">
        <f>G14+G13</f>
        <v>1284959.5199999998</v>
      </c>
      <c r="H15" s="88">
        <f>H14+H13</f>
        <v>1355553</v>
      </c>
      <c r="I15" s="88">
        <v>0</v>
      </c>
      <c r="J15" s="88">
        <f>J14+J13</f>
        <v>1683830.91</v>
      </c>
      <c r="K15" s="88">
        <f>J15/G15*100</f>
        <v>131.04155296658686</v>
      </c>
      <c r="L15" s="88">
        <f>J15/H15*100</f>
        <v>124.21726852435869</v>
      </c>
    </row>
    <row r="16" spans="2:13" x14ac:dyDescent="0.25">
      <c r="B16" s="161" t="s">
        <v>2</v>
      </c>
      <c r="C16" s="150"/>
      <c r="D16" s="150"/>
      <c r="E16" s="150"/>
      <c r="F16" s="150"/>
      <c r="G16" s="138">
        <f>G10-G15</f>
        <v>-9177.3199999998324</v>
      </c>
      <c r="H16" s="91">
        <f>H10-H15</f>
        <v>0</v>
      </c>
      <c r="I16" s="91">
        <v>0</v>
      </c>
      <c r="J16" s="91">
        <f>J10-J15</f>
        <v>26715.700000000186</v>
      </c>
      <c r="K16" s="91">
        <v>0</v>
      </c>
      <c r="L16" s="91">
        <v>0</v>
      </c>
    </row>
    <row r="17" spans="1:49" ht="18" x14ac:dyDescent="0.25"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"/>
    </row>
    <row r="18" spans="1:49" ht="18" customHeight="1" x14ac:dyDescent="0.25">
      <c r="B18" s="167" t="s">
        <v>46</v>
      </c>
      <c r="C18" s="167"/>
      <c r="D18" s="167"/>
      <c r="E18" s="167"/>
      <c r="F18" s="167"/>
      <c r="G18" s="37"/>
      <c r="H18" s="38"/>
      <c r="I18" s="38"/>
      <c r="J18" s="38"/>
      <c r="K18" s="39"/>
      <c r="L18" s="39"/>
      <c r="M18" s="1"/>
    </row>
    <row r="19" spans="1:49" ht="25.5" x14ac:dyDescent="0.25">
      <c r="B19" s="156" t="s">
        <v>8</v>
      </c>
      <c r="C19" s="156"/>
      <c r="D19" s="156"/>
      <c r="E19" s="156"/>
      <c r="F19" s="156"/>
      <c r="G19" s="23" t="s">
        <v>53</v>
      </c>
      <c r="H19" s="2" t="s">
        <v>40</v>
      </c>
      <c r="I19" s="2" t="s">
        <v>37</v>
      </c>
      <c r="J19" s="2" t="s">
        <v>54</v>
      </c>
      <c r="K19" s="2" t="s">
        <v>20</v>
      </c>
      <c r="L19" s="2" t="s">
        <v>38</v>
      </c>
    </row>
    <row r="20" spans="1:49" x14ac:dyDescent="0.25">
      <c r="B20" s="168">
        <v>1</v>
      </c>
      <c r="C20" s="169"/>
      <c r="D20" s="169"/>
      <c r="E20" s="169"/>
      <c r="F20" s="169"/>
      <c r="G20" s="28">
        <v>2</v>
      </c>
      <c r="H20" s="27">
        <v>3</v>
      </c>
      <c r="I20" s="27">
        <v>4</v>
      </c>
      <c r="J20" s="27">
        <v>5</v>
      </c>
      <c r="K20" s="27" t="s">
        <v>29</v>
      </c>
      <c r="L20" s="27" t="s">
        <v>30</v>
      </c>
    </row>
    <row r="21" spans="1:49" ht="15.75" customHeight="1" x14ac:dyDescent="0.25">
      <c r="B21" s="152" t="s">
        <v>25</v>
      </c>
      <c r="C21" s="170"/>
      <c r="D21" s="170"/>
      <c r="E21" s="170"/>
      <c r="F21" s="170"/>
      <c r="G21" s="79"/>
      <c r="H21" s="43"/>
      <c r="I21" s="43" t="s">
        <v>55</v>
      </c>
      <c r="J21" s="43"/>
      <c r="K21" s="43"/>
      <c r="L21" s="43"/>
    </row>
    <row r="22" spans="1:49" x14ac:dyDescent="0.25">
      <c r="B22" s="152" t="s">
        <v>26</v>
      </c>
      <c r="C22" s="153"/>
      <c r="D22" s="153"/>
      <c r="E22" s="153"/>
      <c r="F22" s="153"/>
      <c r="G22" s="80"/>
      <c r="H22" s="43"/>
      <c r="I22" s="43" t="s">
        <v>55</v>
      </c>
      <c r="J22" s="43"/>
      <c r="K22" s="43"/>
      <c r="L22" s="43"/>
    </row>
    <row r="23" spans="1:49" ht="15" customHeight="1" x14ac:dyDescent="0.25">
      <c r="B23" s="164" t="s">
        <v>39</v>
      </c>
      <c r="C23" s="165"/>
      <c r="D23" s="165"/>
      <c r="E23" s="165"/>
      <c r="F23" s="166"/>
      <c r="G23" s="81"/>
      <c r="H23" s="82"/>
      <c r="I23" s="82"/>
      <c r="J23" s="82"/>
      <c r="K23" s="82"/>
      <c r="L23" s="82"/>
    </row>
    <row r="24" spans="1:49" s="31" customFormat="1" ht="15" customHeight="1" x14ac:dyDescent="0.25">
      <c r="A24"/>
      <c r="B24" s="152" t="s">
        <v>13</v>
      </c>
      <c r="C24" s="153"/>
      <c r="D24" s="153"/>
      <c r="E24" s="153"/>
      <c r="F24" s="153"/>
      <c r="G24" s="80"/>
      <c r="H24" s="43"/>
      <c r="I24" s="43"/>
      <c r="J24" s="43"/>
      <c r="K24" s="43"/>
      <c r="L24" s="4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1" customFormat="1" ht="15" customHeight="1" x14ac:dyDescent="0.25">
      <c r="A25"/>
      <c r="B25" s="152" t="s">
        <v>45</v>
      </c>
      <c r="C25" s="153"/>
      <c r="D25" s="153"/>
      <c r="E25" s="153"/>
      <c r="F25" s="153"/>
      <c r="G25" s="80"/>
      <c r="H25" s="43"/>
      <c r="I25" s="43"/>
      <c r="J25" s="43"/>
      <c r="K25" s="43"/>
      <c r="L25" s="4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5" customFormat="1" x14ac:dyDescent="0.25">
      <c r="A26" s="34"/>
      <c r="B26" s="164" t="s">
        <v>47</v>
      </c>
      <c r="C26" s="165"/>
      <c r="D26" s="165"/>
      <c r="E26" s="165"/>
      <c r="F26" s="166"/>
      <c r="G26" s="81"/>
      <c r="H26" s="83"/>
      <c r="I26" s="83"/>
      <c r="J26" s="83"/>
      <c r="K26" s="83"/>
      <c r="L26" s="83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</row>
    <row r="27" spans="1:49" ht="15.75" x14ac:dyDescent="0.25">
      <c r="B27" s="159" t="s">
        <v>48</v>
      </c>
      <c r="C27" s="159"/>
      <c r="D27" s="159"/>
      <c r="E27" s="159"/>
      <c r="F27" s="159"/>
      <c r="G27" s="84"/>
      <c r="H27" s="85"/>
      <c r="I27" s="85"/>
      <c r="J27" s="85"/>
      <c r="K27" s="85"/>
      <c r="L27" s="85"/>
    </row>
    <row r="29" spans="1:49" x14ac:dyDescent="0.25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9"/>
    </row>
    <row r="30" spans="1:49" x14ac:dyDescent="0.25">
      <c r="B30" s="147" t="s">
        <v>49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</row>
    <row r="31" spans="1:49" ht="15" customHeight="1" x14ac:dyDescent="0.25">
      <c r="B31" s="147" t="s">
        <v>50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</row>
    <row r="32" spans="1:49" ht="15" customHeight="1" x14ac:dyDescent="0.25">
      <c r="B32" s="147" t="s">
        <v>43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</row>
    <row r="33" spans="2:12" ht="36.75" customHeight="1" x14ac:dyDescent="0.25"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</row>
    <row r="34" spans="2:12" ht="15" customHeight="1" x14ac:dyDescent="0.25">
      <c r="B34" s="148" t="s">
        <v>51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</row>
    <row r="35" spans="2:12" x14ac:dyDescent="0.25"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</row>
  </sheetData>
  <mergeCells count="30">
    <mergeCell ref="B26:F26"/>
    <mergeCell ref="B23:F23"/>
    <mergeCell ref="B18:F18"/>
    <mergeCell ref="B24:F24"/>
    <mergeCell ref="B25:F25"/>
    <mergeCell ref="B19:F19"/>
    <mergeCell ref="B20:F20"/>
    <mergeCell ref="B21:F21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2:L2"/>
    <mergeCell ref="B4:L4"/>
    <mergeCell ref="B6:L6"/>
    <mergeCell ref="B17:L17"/>
    <mergeCell ref="B5:L5"/>
    <mergeCell ref="B3:L3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1"/>
  <sheetViews>
    <sheetView topLeftCell="B1" zoomScale="91" zoomScaleNormal="91" workbookViewId="0">
      <selection activeCell="F70" sqref="F7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8" width="25.28515625" customWidth="1"/>
    <col min="9" max="9" width="17.28515625" customWidth="1"/>
    <col min="10" max="10" width="25.28515625" customWidth="1"/>
    <col min="11" max="12" width="15.7109375" customWidth="1"/>
  </cols>
  <sheetData>
    <row r="1" spans="2:12" ht="18" x14ac:dyDescent="0.25"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2:12" ht="15.75" customHeight="1" x14ac:dyDescent="0.25">
      <c r="B2" s="145" t="s">
        <v>10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ht="18" x14ac:dyDescent="0.25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2:12" ht="15.75" customHeight="1" x14ac:dyDescent="0.25">
      <c r="B4" s="145" t="s">
        <v>42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2:12" ht="18" x14ac:dyDescent="0.25"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2:12" ht="15.75" customHeight="1" x14ac:dyDescent="0.25">
      <c r="B6" s="145" t="s">
        <v>31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</row>
    <row r="7" spans="2:12" ht="18" x14ac:dyDescent="0.25"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</row>
    <row r="8" spans="2:12" ht="45" customHeight="1" x14ac:dyDescent="0.25">
      <c r="B8" s="174" t="s">
        <v>8</v>
      </c>
      <c r="C8" s="175"/>
      <c r="D8" s="175"/>
      <c r="E8" s="175"/>
      <c r="F8" s="176"/>
      <c r="G8" s="30" t="s">
        <v>63</v>
      </c>
      <c r="H8" s="30" t="s">
        <v>40</v>
      </c>
      <c r="I8" s="30" t="s">
        <v>37</v>
      </c>
      <c r="J8" s="30" t="s">
        <v>64</v>
      </c>
      <c r="K8" s="30" t="s">
        <v>20</v>
      </c>
      <c r="L8" s="30" t="s">
        <v>38</v>
      </c>
    </row>
    <row r="9" spans="2:12" x14ac:dyDescent="0.25">
      <c r="B9" s="171">
        <v>1</v>
      </c>
      <c r="C9" s="172"/>
      <c r="D9" s="172"/>
      <c r="E9" s="172"/>
      <c r="F9" s="173"/>
      <c r="G9" s="32">
        <v>2</v>
      </c>
      <c r="H9" s="32">
        <v>3</v>
      </c>
      <c r="I9" s="32">
        <v>4</v>
      </c>
      <c r="J9" s="32">
        <v>5</v>
      </c>
      <c r="K9" s="32" t="s">
        <v>29</v>
      </c>
      <c r="L9" s="32" t="s">
        <v>113</v>
      </c>
    </row>
    <row r="10" spans="2:12" x14ac:dyDescent="0.25">
      <c r="B10" s="6"/>
      <c r="C10" s="6"/>
      <c r="D10" s="6"/>
      <c r="E10" s="6"/>
      <c r="F10" s="6" t="s">
        <v>36</v>
      </c>
      <c r="G10" s="56">
        <f>G11</f>
        <v>1275782.2</v>
      </c>
      <c r="H10" s="56">
        <f>H11</f>
        <v>1355553</v>
      </c>
      <c r="I10" s="56">
        <v>0</v>
      </c>
      <c r="J10" s="126">
        <f>J11</f>
        <v>1710546.6100000003</v>
      </c>
      <c r="K10" s="57">
        <f>J10/G10*100</f>
        <v>134.07826273167947</v>
      </c>
      <c r="L10" s="57">
        <f>J10/H10*100</f>
        <v>126.18810256773439</v>
      </c>
    </row>
    <row r="11" spans="2:12" x14ac:dyDescent="0.25">
      <c r="B11" s="6">
        <v>6</v>
      </c>
      <c r="C11" s="6"/>
      <c r="D11" s="6"/>
      <c r="E11" s="6"/>
      <c r="F11" s="6" t="s">
        <v>3</v>
      </c>
      <c r="G11" s="86">
        <f>G12+G17+G21+G25</f>
        <v>1275782.2</v>
      </c>
      <c r="H11" s="86">
        <f>H12+H17+H21+H25</f>
        <v>1355553</v>
      </c>
      <c r="I11" s="86">
        <v>0</v>
      </c>
      <c r="J11" s="86">
        <f>J12+J17+J21+J25</f>
        <v>1710546.6100000003</v>
      </c>
      <c r="K11" s="57">
        <f>J11/G11*100</f>
        <v>134.07826273167947</v>
      </c>
      <c r="L11" s="57">
        <f>J11/H11*100</f>
        <v>126.18810256773439</v>
      </c>
    </row>
    <row r="12" spans="2:12" ht="25.5" x14ac:dyDescent="0.25">
      <c r="B12" s="6"/>
      <c r="C12" s="6">
        <v>63</v>
      </c>
      <c r="D12" s="6"/>
      <c r="E12" s="6"/>
      <c r="F12" s="6" t="s">
        <v>94</v>
      </c>
      <c r="G12" s="56">
        <f>G13</f>
        <v>1107245.17</v>
      </c>
      <c r="H12" s="56">
        <v>1092000</v>
      </c>
      <c r="I12" s="56">
        <v>0</v>
      </c>
      <c r="J12" s="57">
        <f>J13</f>
        <v>1458720.37</v>
      </c>
      <c r="K12" s="57">
        <f>J12/G12*100</f>
        <v>131.7432136552016</v>
      </c>
      <c r="L12" s="57">
        <f>J12/H12*100</f>
        <v>133.58245146520147</v>
      </c>
    </row>
    <row r="13" spans="2:12" ht="28.9" customHeight="1" x14ac:dyDescent="0.25">
      <c r="B13" s="7"/>
      <c r="C13" s="7"/>
      <c r="D13" s="7">
        <v>636</v>
      </c>
      <c r="E13" s="7"/>
      <c r="F13" s="19" t="s">
        <v>94</v>
      </c>
      <c r="G13" s="58">
        <f>G14</f>
        <v>1107245.17</v>
      </c>
      <c r="H13" s="56">
        <v>0</v>
      </c>
      <c r="I13" s="58">
        <v>0</v>
      </c>
      <c r="J13" s="59">
        <f>J14</f>
        <v>1458720.37</v>
      </c>
      <c r="K13" s="59">
        <f>J13/G13*100</f>
        <v>131.7432136552016</v>
      </c>
      <c r="L13" s="59">
        <v>0</v>
      </c>
    </row>
    <row r="14" spans="2:12" ht="25.5" x14ac:dyDescent="0.25">
      <c r="B14" s="7"/>
      <c r="C14" s="7"/>
      <c r="D14" s="7"/>
      <c r="E14" s="7">
        <v>6361</v>
      </c>
      <c r="F14" s="19" t="s">
        <v>95</v>
      </c>
      <c r="G14" s="58">
        <v>1107245.17</v>
      </c>
      <c r="H14" s="56">
        <v>0</v>
      </c>
      <c r="I14" s="58">
        <v>0</v>
      </c>
      <c r="J14" s="59">
        <v>1458720.37</v>
      </c>
      <c r="K14" s="59">
        <f>J14/G14*100</f>
        <v>131.7432136552016</v>
      </c>
      <c r="L14" s="59">
        <v>0</v>
      </c>
    </row>
    <row r="15" spans="2:12" ht="25.5" x14ac:dyDescent="0.25">
      <c r="B15" s="7"/>
      <c r="C15" s="7"/>
      <c r="D15" s="7"/>
      <c r="E15" s="7">
        <v>6362</v>
      </c>
      <c r="F15" s="19" t="s">
        <v>173</v>
      </c>
      <c r="G15" s="58">
        <v>0</v>
      </c>
      <c r="H15" s="58"/>
      <c r="I15" s="58"/>
      <c r="J15" s="59">
        <v>0</v>
      </c>
      <c r="K15" s="59"/>
      <c r="L15" s="59"/>
    </row>
    <row r="16" spans="2:12" x14ac:dyDescent="0.25">
      <c r="B16" s="7"/>
      <c r="C16" s="7"/>
      <c r="D16" s="8"/>
      <c r="E16" s="8" t="s">
        <v>12</v>
      </c>
      <c r="F16" s="8"/>
      <c r="G16" s="127"/>
      <c r="H16" s="58"/>
      <c r="I16" s="58">
        <v>0</v>
      </c>
      <c r="J16" s="59"/>
      <c r="K16" s="59"/>
      <c r="L16" s="59"/>
    </row>
    <row r="17" spans="2:12" x14ac:dyDescent="0.25">
      <c r="B17" s="15"/>
      <c r="C17" s="15">
        <v>64</v>
      </c>
      <c r="D17" s="47"/>
      <c r="E17" s="47"/>
      <c r="F17" s="47" t="s">
        <v>59</v>
      </c>
      <c r="G17" s="56">
        <v>0.11</v>
      </c>
      <c r="H17" s="56">
        <v>10</v>
      </c>
      <c r="I17" s="56">
        <v>0</v>
      </c>
      <c r="J17" s="57">
        <f>J18</f>
        <v>17.62</v>
      </c>
      <c r="K17" s="57">
        <f>J17/G17*100</f>
        <v>16018.181818181818</v>
      </c>
      <c r="L17" s="57">
        <f>J17/H17*100</f>
        <v>176.2</v>
      </c>
    </row>
    <row r="18" spans="2:12" x14ac:dyDescent="0.25">
      <c r="B18" s="7"/>
      <c r="C18" s="7"/>
      <c r="D18" s="8">
        <v>641</v>
      </c>
      <c r="E18" s="8"/>
      <c r="F18" s="8" t="s">
        <v>60</v>
      </c>
      <c r="G18" s="127">
        <v>0.11</v>
      </c>
      <c r="H18" s="58">
        <v>0</v>
      </c>
      <c r="I18" s="58">
        <v>0</v>
      </c>
      <c r="J18" s="59">
        <f>J19</f>
        <v>17.62</v>
      </c>
      <c r="K18" s="59">
        <f>J18/G18*100</f>
        <v>16018.181818181818</v>
      </c>
      <c r="L18" s="59">
        <v>0</v>
      </c>
    </row>
    <row r="19" spans="2:12" x14ac:dyDescent="0.25">
      <c r="B19" s="7"/>
      <c r="C19" s="7"/>
      <c r="D19" s="8"/>
      <c r="E19" s="8">
        <v>6413</v>
      </c>
      <c r="F19" s="8" t="s">
        <v>61</v>
      </c>
      <c r="G19" s="128">
        <v>0.11</v>
      </c>
      <c r="H19" s="58">
        <v>0</v>
      </c>
      <c r="I19" s="58">
        <v>0</v>
      </c>
      <c r="J19" s="59">
        <v>17.62</v>
      </c>
      <c r="K19" s="59">
        <f>J19/G19*100</f>
        <v>16018.181818181818</v>
      </c>
      <c r="L19" s="59">
        <v>0</v>
      </c>
    </row>
    <row r="20" spans="2:12" x14ac:dyDescent="0.25">
      <c r="B20" s="7"/>
      <c r="C20" s="7"/>
      <c r="D20" s="8"/>
      <c r="E20" s="8"/>
      <c r="F20" s="8"/>
      <c r="G20" s="58"/>
      <c r="H20" s="58"/>
      <c r="I20" s="58">
        <v>0</v>
      </c>
      <c r="J20" s="59"/>
      <c r="K20" s="59"/>
      <c r="L20" s="59"/>
    </row>
    <row r="21" spans="2:12" ht="25.5" x14ac:dyDescent="0.25">
      <c r="B21" s="15"/>
      <c r="C21" s="15">
        <v>66</v>
      </c>
      <c r="D21" s="47"/>
      <c r="E21" s="47"/>
      <c r="F21" s="6" t="s">
        <v>14</v>
      </c>
      <c r="G21" s="56">
        <f>G22</f>
        <v>2932.39</v>
      </c>
      <c r="H21" s="56">
        <v>1735</v>
      </c>
      <c r="I21" s="56">
        <v>0</v>
      </c>
      <c r="J21" s="57">
        <v>10465</v>
      </c>
      <c r="K21" s="57">
        <f>J21/G21*100</f>
        <v>356.87613175600791</v>
      </c>
      <c r="L21" s="57">
        <f>J21/H21*100</f>
        <v>603.17002881844383</v>
      </c>
    </row>
    <row r="22" spans="2:12" ht="25.5" x14ac:dyDescent="0.25">
      <c r="B22" s="7"/>
      <c r="C22" s="15"/>
      <c r="D22" s="8">
        <v>663</v>
      </c>
      <c r="E22" s="8"/>
      <c r="F22" s="10" t="s">
        <v>198</v>
      </c>
      <c r="G22" s="58">
        <f>G23</f>
        <v>2932.39</v>
      </c>
      <c r="H22" s="56">
        <v>0</v>
      </c>
      <c r="I22" s="58">
        <v>0</v>
      </c>
      <c r="J22" s="59">
        <v>10465</v>
      </c>
      <c r="K22" s="59">
        <f>J22/G22*100</f>
        <v>356.87613175600791</v>
      </c>
      <c r="L22" s="59">
        <v>0</v>
      </c>
    </row>
    <row r="23" spans="2:12" x14ac:dyDescent="0.25">
      <c r="B23" s="7"/>
      <c r="C23" s="15"/>
      <c r="D23" s="8"/>
      <c r="E23" s="8">
        <v>6631</v>
      </c>
      <c r="F23" s="10" t="s">
        <v>62</v>
      </c>
      <c r="G23" s="58">
        <v>2932.39</v>
      </c>
      <c r="H23" s="58">
        <v>0</v>
      </c>
      <c r="I23" s="58"/>
      <c r="J23" s="59">
        <v>10465</v>
      </c>
      <c r="K23" s="59">
        <f>J23/G23*100</f>
        <v>356.87613175600791</v>
      </c>
      <c r="L23" s="59">
        <v>0</v>
      </c>
    </row>
    <row r="24" spans="2:12" x14ac:dyDescent="0.25">
      <c r="B24" s="7"/>
      <c r="C24" s="7"/>
      <c r="D24" s="8"/>
      <c r="E24" s="8"/>
      <c r="F24" s="10" t="s">
        <v>17</v>
      </c>
      <c r="G24" s="58"/>
      <c r="H24" s="58"/>
      <c r="I24" s="58">
        <v>0</v>
      </c>
      <c r="J24" s="59"/>
      <c r="K24" s="59"/>
      <c r="L24" s="59"/>
    </row>
    <row r="25" spans="2:12" ht="30.75" customHeight="1" x14ac:dyDescent="0.25">
      <c r="B25" s="15"/>
      <c r="C25" s="15">
        <v>67</v>
      </c>
      <c r="D25" s="47"/>
      <c r="E25" s="47"/>
      <c r="F25" s="48" t="s">
        <v>56</v>
      </c>
      <c r="G25" s="56">
        <f>G26</f>
        <v>165604.53</v>
      </c>
      <c r="H25" s="56">
        <v>261808</v>
      </c>
      <c r="I25" s="56">
        <v>0</v>
      </c>
      <c r="J25" s="57">
        <f>J26</f>
        <v>241343.62</v>
      </c>
      <c r="K25" s="57">
        <f>J25/G25*100</f>
        <v>145.7349143770403</v>
      </c>
      <c r="L25" s="57">
        <f>J25/H25*100</f>
        <v>92.18343977265782</v>
      </c>
    </row>
    <row r="26" spans="2:12" ht="25.5" x14ac:dyDescent="0.25">
      <c r="B26" s="7"/>
      <c r="C26" s="7"/>
      <c r="D26" s="7">
        <v>671</v>
      </c>
      <c r="E26" s="7"/>
      <c r="F26" s="19" t="s">
        <v>57</v>
      </c>
      <c r="G26" s="58">
        <f>G27+G28</f>
        <v>165604.53</v>
      </c>
      <c r="H26" s="56">
        <v>0</v>
      </c>
      <c r="I26" s="58">
        <v>0</v>
      </c>
      <c r="J26" s="59">
        <f>J27+J28</f>
        <v>241343.62</v>
      </c>
      <c r="K26" s="59">
        <f>J26/G26*100</f>
        <v>145.7349143770403</v>
      </c>
      <c r="L26" s="59">
        <v>0</v>
      </c>
    </row>
    <row r="27" spans="2:12" ht="25.5" x14ac:dyDescent="0.25">
      <c r="B27" s="7"/>
      <c r="C27" s="7"/>
      <c r="D27" s="7"/>
      <c r="E27" s="7">
        <v>6711</v>
      </c>
      <c r="F27" s="19" t="s">
        <v>58</v>
      </c>
      <c r="G27" s="58">
        <v>149169.69</v>
      </c>
      <c r="H27" s="56">
        <v>0</v>
      </c>
      <c r="I27" s="58">
        <v>0</v>
      </c>
      <c r="J27" s="59">
        <v>228195.93</v>
      </c>
      <c r="K27" s="59">
        <f>J27/G27*100</f>
        <v>152.97741116174473</v>
      </c>
      <c r="L27" s="59">
        <v>0</v>
      </c>
    </row>
    <row r="28" spans="2:12" ht="26.45" customHeight="1" x14ac:dyDescent="0.25">
      <c r="B28" s="7"/>
      <c r="C28" s="7"/>
      <c r="D28" s="7"/>
      <c r="E28" s="7">
        <v>6712</v>
      </c>
      <c r="F28" s="19" t="s">
        <v>172</v>
      </c>
      <c r="G28" s="58">
        <v>16434.84</v>
      </c>
      <c r="H28" s="58">
        <v>0</v>
      </c>
      <c r="I28" s="58">
        <v>0</v>
      </c>
      <c r="J28" s="59">
        <v>13147.69</v>
      </c>
      <c r="K28" s="59">
        <v>0</v>
      </c>
      <c r="L28" s="59">
        <v>0</v>
      </c>
    </row>
    <row r="29" spans="2:12" x14ac:dyDescent="0.25">
      <c r="B29" s="7"/>
      <c r="C29" s="7"/>
      <c r="D29" s="7"/>
      <c r="E29" s="7" t="s">
        <v>12</v>
      </c>
      <c r="F29" s="19"/>
      <c r="G29" s="5"/>
      <c r="H29" s="98"/>
      <c r="I29" s="52"/>
      <c r="J29" s="55"/>
      <c r="K29" s="55"/>
      <c r="L29" s="24"/>
    </row>
    <row r="30" spans="2:12" ht="18" x14ac:dyDescent="0.25"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</row>
    <row r="31" spans="2:12" ht="36.75" customHeight="1" x14ac:dyDescent="0.25">
      <c r="B31" s="174" t="s">
        <v>8</v>
      </c>
      <c r="C31" s="175"/>
      <c r="D31" s="175"/>
      <c r="E31" s="175"/>
      <c r="F31" s="176"/>
      <c r="G31" s="30" t="s">
        <v>63</v>
      </c>
      <c r="H31" s="30" t="s">
        <v>40</v>
      </c>
      <c r="I31" s="30" t="s">
        <v>37</v>
      </c>
      <c r="J31" s="30" t="s">
        <v>64</v>
      </c>
      <c r="K31" s="30" t="s">
        <v>20</v>
      </c>
      <c r="L31" s="30" t="s">
        <v>38</v>
      </c>
    </row>
    <row r="32" spans="2:12" x14ac:dyDescent="0.25">
      <c r="B32" s="171">
        <v>1</v>
      </c>
      <c r="C32" s="172"/>
      <c r="D32" s="172"/>
      <c r="E32" s="172"/>
      <c r="F32" s="173"/>
      <c r="G32" s="109">
        <v>2</v>
      </c>
      <c r="H32" s="109">
        <v>3</v>
      </c>
      <c r="I32" s="109">
        <v>4</v>
      </c>
      <c r="J32" s="109">
        <v>5</v>
      </c>
      <c r="K32" s="32" t="s">
        <v>29</v>
      </c>
      <c r="L32" s="32" t="s">
        <v>30</v>
      </c>
    </row>
    <row r="33" spans="2:14" x14ac:dyDescent="0.25">
      <c r="B33" s="6"/>
      <c r="C33" s="6"/>
      <c r="D33" s="6"/>
      <c r="E33" s="6"/>
      <c r="F33" s="6" t="s">
        <v>35</v>
      </c>
      <c r="G33" s="56">
        <f>G34</f>
        <v>1265926.6299999999</v>
      </c>
      <c r="H33" s="56">
        <f>H34+H75</f>
        <v>1355553</v>
      </c>
      <c r="I33" s="58">
        <v>0</v>
      </c>
      <c r="J33" s="57">
        <f>J34+J75</f>
        <v>1683830.9100000001</v>
      </c>
      <c r="K33" s="54">
        <f>J33/H33*100</f>
        <v>124.2172685243587</v>
      </c>
      <c r="L33" s="54">
        <f>J33/H33*100</f>
        <v>124.2172685243587</v>
      </c>
    </row>
    <row r="34" spans="2:14" x14ac:dyDescent="0.25">
      <c r="B34" s="6">
        <v>3</v>
      </c>
      <c r="C34" s="6"/>
      <c r="D34" s="6"/>
      <c r="E34" s="6"/>
      <c r="F34" s="6" t="s">
        <v>4</v>
      </c>
      <c r="G34" s="56">
        <f>G35+G42+G69+G72</f>
        <v>1265926.6299999999</v>
      </c>
      <c r="H34" s="56">
        <f>H35+H42+H69+H72</f>
        <v>1342460</v>
      </c>
      <c r="I34" s="56">
        <v>0</v>
      </c>
      <c r="J34" s="57">
        <f>J35+J42+J69+J72</f>
        <v>1672833.9100000001</v>
      </c>
      <c r="K34" s="54">
        <f>J34/H34*100</f>
        <v>124.60959060232707</v>
      </c>
      <c r="L34" s="54">
        <f>J34/H34*100</f>
        <v>124.60959060232707</v>
      </c>
    </row>
    <row r="35" spans="2:14" x14ac:dyDescent="0.25">
      <c r="B35" s="6"/>
      <c r="C35" s="6">
        <v>31</v>
      </c>
      <c r="D35" s="6"/>
      <c r="E35" s="6"/>
      <c r="F35" s="6" t="s">
        <v>5</v>
      </c>
      <c r="G35" s="56">
        <f>G36+G38+G40</f>
        <v>1093811.47</v>
      </c>
      <c r="H35" s="56">
        <v>1131927</v>
      </c>
      <c r="I35" s="56">
        <v>0</v>
      </c>
      <c r="J35" s="57">
        <f>J36+J38+J40</f>
        <v>1434356.9500000002</v>
      </c>
      <c r="K35" s="54">
        <f t="shared" ref="K35:K38" si="0">J35/G35*100</f>
        <v>131.13383698563706</v>
      </c>
      <c r="L35" s="54">
        <f>J35/H35*100</f>
        <v>126.71814966866239</v>
      </c>
    </row>
    <row r="36" spans="2:14" x14ac:dyDescent="0.25">
      <c r="B36" s="15"/>
      <c r="C36" s="7"/>
      <c r="D36" s="7">
        <v>311</v>
      </c>
      <c r="E36" s="7"/>
      <c r="F36" s="7" t="s">
        <v>27</v>
      </c>
      <c r="G36" s="58">
        <f>G37</f>
        <v>906985.08</v>
      </c>
      <c r="H36" s="58">
        <v>0</v>
      </c>
      <c r="I36" s="58">
        <v>0</v>
      </c>
      <c r="J36" s="59">
        <f>J37</f>
        <v>1179547.5900000001</v>
      </c>
      <c r="K36" s="62">
        <f>J36/G36*100</f>
        <v>130.0514877267882</v>
      </c>
      <c r="L36" s="62">
        <v>0</v>
      </c>
    </row>
    <row r="37" spans="2:14" x14ac:dyDescent="0.25">
      <c r="B37" s="7"/>
      <c r="C37" s="7"/>
      <c r="D37" s="7"/>
      <c r="E37" s="7">
        <v>3111</v>
      </c>
      <c r="F37" s="7" t="s">
        <v>28</v>
      </c>
      <c r="G37" s="58">
        <v>906985.08</v>
      </c>
      <c r="H37" s="58">
        <v>0</v>
      </c>
      <c r="I37" s="58">
        <v>0</v>
      </c>
      <c r="J37" s="59">
        <v>1179547.5900000001</v>
      </c>
      <c r="K37" s="53">
        <f>J37/G37*100</f>
        <v>130.0514877267882</v>
      </c>
      <c r="L37" s="53">
        <v>0</v>
      </c>
    </row>
    <row r="38" spans="2:14" x14ac:dyDescent="0.25">
      <c r="B38" s="49"/>
      <c r="C38" s="50"/>
      <c r="D38" s="50">
        <v>312</v>
      </c>
      <c r="E38" s="50"/>
      <c r="F38" s="50" t="s">
        <v>65</v>
      </c>
      <c r="G38" s="58">
        <v>37302.120000000003</v>
      </c>
      <c r="H38" s="58">
        <v>0</v>
      </c>
      <c r="I38" s="58">
        <v>0</v>
      </c>
      <c r="J38" s="59">
        <v>60411.74</v>
      </c>
      <c r="K38" s="62">
        <f t="shared" si="0"/>
        <v>161.95256462635365</v>
      </c>
      <c r="L38" s="62">
        <v>0</v>
      </c>
      <c r="M38" s="96"/>
      <c r="N38" s="96"/>
    </row>
    <row r="39" spans="2:14" x14ac:dyDescent="0.25">
      <c r="B39" s="49"/>
      <c r="C39" s="50"/>
      <c r="D39" s="50"/>
      <c r="E39" s="50">
        <v>3121</v>
      </c>
      <c r="F39" s="50" t="s">
        <v>65</v>
      </c>
      <c r="G39" s="58">
        <v>37302.15</v>
      </c>
      <c r="H39" s="58">
        <v>0</v>
      </c>
      <c r="I39" s="58">
        <v>0</v>
      </c>
      <c r="J39" s="59">
        <v>60411.74</v>
      </c>
      <c r="K39" s="53">
        <f t="shared" ref="K39:K59" si="1">J39/G39*100</f>
        <v>161.95243437710693</v>
      </c>
      <c r="L39" s="53">
        <v>0</v>
      </c>
    </row>
    <row r="40" spans="2:14" x14ac:dyDescent="0.25">
      <c r="B40" s="49"/>
      <c r="C40" s="50"/>
      <c r="D40" s="50">
        <v>313</v>
      </c>
      <c r="E40" s="50"/>
      <c r="F40" s="50" t="s">
        <v>66</v>
      </c>
      <c r="G40" s="58">
        <f>G41</f>
        <v>149524.26999999999</v>
      </c>
      <c r="H40" s="58">
        <v>0</v>
      </c>
      <c r="I40" s="58">
        <v>0</v>
      </c>
      <c r="J40" s="59">
        <v>194397.62</v>
      </c>
      <c r="K40" s="62">
        <f t="shared" si="1"/>
        <v>130.0107467503436</v>
      </c>
      <c r="L40" s="62">
        <v>0</v>
      </c>
    </row>
    <row r="41" spans="2:14" x14ac:dyDescent="0.25">
      <c r="B41" s="49"/>
      <c r="C41" s="50"/>
      <c r="D41" s="50"/>
      <c r="E41" s="50">
        <v>3132</v>
      </c>
      <c r="F41" s="50" t="s">
        <v>67</v>
      </c>
      <c r="G41" s="58">
        <v>149524.26999999999</v>
      </c>
      <c r="H41" s="58">
        <v>0</v>
      </c>
      <c r="I41" s="58">
        <v>0</v>
      </c>
      <c r="J41" s="59">
        <v>194397.62</v>
      </c>
      <c r="K41" s="53">
        <f t="shared" si="1"/>
        <v>130.0107467503436</v>
      </c>
      <c r="L41" s="53">
        <v>0</v>
      </c>
    </row>
    <row r="42" spans="2:14" x14ac:dyDescent="0.25">
      <c r="B42" s="49"/>
      <c r="C42" s="49">
        <v>32</v>
      </c>
      <c r="D42" s="49"/>
      <c r="E42" s="49"/>
      <c r="F42" s="49" t="s">
        <v>11</v>
      </c>
      <c r="G42" s="56">
        <v>168234.28</v>
      </c>
      <c r="H42" s="56">
        <v>205783</v>
      </c>
      <c r="I42" s="56">
        <v>0</v>
      </c>
      <c r="J42" s="57">
        <v>233460.66</v>
      </c>
      <c r="K42" s="54">
        <f t="shared" si="1"/>
        <v>138.77115888628643</v>
      </c>
      <c r="L42" s="54">
        <f>J42/H42*100</f>
        <v>113.44992540686063</v>
      </c>
    </row>
    <row r="43" spans="2:14" x14ac:dyDescent="0.25">
      <c r="B43" s="49"/>
      <c r="C43" s="50"/>
      <c r="D43" s="50">
        <v>321</v>
      </c>
      <c r="E43" s="50"/>
      <c r="F43" s="50" t="s">
        <v>68</v>
      </c>
      <c r="G43" s="58">
        <v>36960.97</v>
      </c>
      <c r="H43" s="58">
        <v>0</v>
      </c>
      <c r="I43" s="58">
        <v>0</v>
      </c>
      <c r="J43" s="59">
        <v>48375.34</v>
      </c>
      <c r="K43" s="62">
        <f t="shared" si="1"/>
        <v>130.8822252229852</v>
      </c>
      <c r="L43" s="62">
        <v>0</v>
      </c>
    </row>
    <row r="44" spans="2:14" x14ac:dyDescent="0.25">
      <c r="B44" s="49"/>
      <c r="C44" s="50"/>
      <c r="D44" s="50"/>
      <c r="E44" s="50">
        <v>3211</v>
      </c>
      <c r="F44" s="50" t="s">
        <v>69</v>
      </c>
      <c r="G44" s="58">
        <v>1266.3800000000001</v>
      </c>
      <c r="H44" s="58">
        <v>0</v>
      </c>
      <c r="I44" s="58">
        <v>0</v>
      </c>
      <c r="J44" s="59">
        <v>1058.1400000000001</v>
      </c>
      <c r="K44" s="53">
        <f t="shared" si="1"/>
        <v>83.55627852619277</v>
      </c>
      <c r="L44" s="53">
        <v>0</v>
      </c>
    </row>
    <row r="45" spans="2:14" ht="25.5" x14ac:dyDescent="0.25">
      <c r="B45" s="49"/>
      <c r="C45" s="50"/>
      <c r="D45" s="50"/>
      <c r="E45" s="50">
        <v>3212</v>
      </c>
      <c r="F45" s="50" t="s">
        <v>70</v>
      </c>
      <c r="G45" s="58">
        <v>32262.5</v>
      </c>
      <c r="H45" s="58">
        <v>0</v>
      </c>
      <c r="I45" s="58">
        <v>0</v>
      </c>
      <c r="J45" s="59">
        <v>46179.09</v>
      </c>
      <c r="K45" s="53">
        <f t="shared" si="1"/>
        <v>143.13549786904301</v>
      </c>
      <c r="L45" s="53">
        <v>0</v>
      </c>
    </row>
    <row r="46" spans="2:14" x14ac:dyDescent="0.25">
      <c r="B46" s="49"/>
      <c r="C46" s="50"/>
      <c r="D46" s="50"/>
      <c r="E46" s="50">
        <v>3213</v>
      </c>
      <c r="F46" s="50" t="s">
        <v>71</v>
      </c>
      <c r="G46" s="58">
        <v>3432.09</v>
      </c>
      <c r="H46" s="58">
        <v>0</v>
      </c>
      <c r="I46" s="58">
        <v>0</v>
      </c>
      <c r="J46" s="59">
        <v>1138.1099999999999</v>
      </c>
      <c r="K46" s="53">
        <f t="shared" si="1"/>
        <v>33.160843684169116</v>
      </c>
      <c r="L46" s="53">
        <v>0</v>
      </c>
    </row>
    <row r="47" spans="2:14" x14ac:dyDescent="0.25">
      <c r="B47" s="7"/>
      <c r="C47" s="7"/>
      <c r="D47" s="7">
        <v>322</v>
      </c>
      <c r="E47" s="7"/>
      <c r="F47" s="7" t="s">
        <v>72</v>
      </c>
      <c r="G47" s="58">
        <v>63440.44</v>
      </c>
      <c r="H47" s="58">
        <v>0</v>
      </c>
      <c r="I47" s="58">
        <v>0</v>
      </c>
      <c r="J47" s="59">
        <v>68394.509999999995</v>
      </c>
      <c r="K47" s="62">
        <f t="shared" si="1"/>
        <v>107.80900952137154</v>
      </c>
      <c r="L47" s="62">
        <v>0</v>
      </c>
    </row>
    <row r="48" spans="2:14" x14ac:dyDescent="0.25">
      <c r="B48" s="7"/>
      <c r="C48" s="15"/>
      <c r="D48" s="7"/>
      <c r="E48" s="7">
        <v>3221</v>
      </c>
      <c r="F48" s="19" t="s">
        <v>73</v>
      </c>
      <c r="G48" s="58">
        <v>25493.53</v>
      </c>
      <c r="H48" s="58">
        <v>0</v>
      </c>
      <c r="I48" s="58">
        <v>0</v>
      </c>
      <c r="J48" s="59">
        <v>28148.27</v>
      </c>
      <c r="K48" s="53">
        <f t="shared" si="1"/>
        <v>110.41338723982123</v>
      </c>
      <c r="L48" s="53">
        <v>0</v>
      </c>
    </row>
    <row r="49" spans="2:12" x14ac:dyDescent="0.25">
      <c r="B49" s="7"/>
      <c r="C49" s="15"/>
      <c r="D49" s="7"/>
      <c r="E49" s="7">
        <v>3222</v>
      </c>
      <c r="F49" s="19" t="s">
        <v>74</v>
      </c>
      <c r="G49" s="58">
        <v>13310.89</v>
      </c>
      <c r="H49" s="58">
        <v>0</v>
      </c>
      <c r="I49" s="58">
        <v>0</v>
      </c>
      <c r="J49" s="59">
        <v>21679.14</v>
      </c>
      <c r="K49" s="53">
        <f t="shared" si="1"/>
        <v>162.86769705106121</v>
      </c>
      <c r="L49" s="53">
        <v>0</v>
      </c>
    </row>
    <row r="50" spans="2:12" x14ac:dyDescent="0.25">
      <c r="B50" s="7"/>
      <c r="C50" s="15"/>
      <c r="D50" s="7"/>
      <c r="E50" s="7">
        <v>3223</v>
      </c>
      <c r="F50" s="19" t="s">
        <v>75</v>
      </c>
      <c r="G50" s="58">
        <v>17312.57</v>
      </c>
      <c r="H50" s="58">
        <v>0</v>
      </c>
      <c r="I50" s="58">
        <v>0</v>
      </c>
      <c r="J50" s="59">
        <v>12773.4</v>
      </c>
      <c r="K50" s="53">
        <f t="shared" si="1"/>
        <v>73.781073520569166</v>
      </c>
      <c r="L50" s="53">
        <v>0</v>
      </c>
    </row>
    <row r="51" spans="2:12" x14ac:dyDescent="0.25">
      <c r="B51" s="7"/>
      <c r="C51" s="15"/>
      <c r="D51" s="7"/>
      <c r="E51" s="7">
        <v>3224</v>
      </c>
      <c r="F51" s="19" t="s">
        <v>76</v>
      </c>
      <c r="G51" s="58">
        <v>5409.84</v>
      </c>
      <c r="H51" s="58">
        <v>0</v>
      </c>
      <c r="I51" s="58">
        <v>0</v>
      </c>
      <c r="J51" s="59">
        <v>5415.27</v>
      </c>
      <c r="K51" s="53">
        <f t="shared" si="1"/>
        <v>100.10037265427442</v>
      </c>
      <c r="L51" s="53">
        <v>0</v>
      </c>
    </row>
    <row r="52" spans="2:12" x14ac:dyDescent="0.25">
      <c r="B52" s="7"/>
      <c r="C52" s="15"/>
      <c r="D52" s="7"/>
      <c r="E52" s="7">
        <v>3225</v>
      </c>
      <c r="F52" s="19" t="s">
        <v>77</v>
      </c>
      <c r="G52" s="58">
        <v>1748.54</v>
      </c>
      <c r="H52" s="58">
        <v>0</v>
      </c>
      <c r="I52" s="58">
        <v>0</v>
      </c>
      <c r="J52" s="59">
        <v>293.43</v>
      </c>
      <c r="K52" s="53">
        <f t="shared" si="1"/>
        <v>16.781429077973627</v>
      </c>
      <c r="L52" s="53">
        <v>0</v>
      </c>
    </row>
    <row r="53" spans="2:12" x14ac:dyDescent="0.25">
      <c r="B53" s="7"/>
      <c r="C53" s="15"/>
      <c r="D53" s="7"/>
      <c r="E53" s="7">
        <v>3227</v>
      </c>
      <c r="F53" s="19" t="s">
        <v>78</v>
      </c>
      <c r="G53" s="58">
        <v>165.07</v>
      </c>
      <c r="H53" s="58">
        <v>0</v>
      </c>
      <c r="I53" s="58">
        <v>0</v>
      </c>
      <c r="J53" s="59">
        <v>85</v>
      </c>
      <c r="K53" s="53">
        <f t="shared" si="1"/>
        <v>51.493305870236874</v>
      </c>
      <c r="L53" s="53">
        <v>0</v>
      </c>
    </row>
    <row r="54" spans="2:12" x14ac:dyDescent="0.25">
      <c r="B54" s="7"/>
      <c r="C54" s="7"/>
      <c r="D54" s="7">
        <v>323</v>
      </c>
      <c r="E54" s="7" t="s">
        <v>55</v>
      </c>
      <c r="F54" s="19" t="s">
        <v>79</v>
      </c>
      <c r="G54" s="58">
        <v>63827.25</v>
      </c>
      <c r="H54" s="58">
        <v>0</v>
      </c>
      <c r="I54" s="58">
        <v>0</v>
      </c>
      <c r="J54" s="59">
        <v>112744.45</v>
      </c>
      <c r="K54" s="62">
        <f t="shared" si="1"/>
        <v>176.63999310639264</v>
      </c>
      <c r="L54" s="62">
        <v>0</v>
      </c>
    </row>
    <row r="55" spans="2:12" x14ac:dyDescent="0.25">
      <c r="B55" s="49"/>
      <c r="C55" s="50" t="s">
        <v>55</v>
      </c>
      <c r="D55" s="50"/>
      <c r="E55" s="50">
        <v>3231</v>
      </c>
      <c r="F55" s="50" t="s">
        <v>80</v>
      </c>
      <c r="G55" s="58">
        <v>38871.269999999997</v>
      </c>
      <c r="H55" s="58">
        <v>0</v>
      </c>
      <c r="I55" s="58">
        <v>0</v>
      </c>
      <c r="J55" s="59">
        <v>82485.61</v>
      </c>
      <c r="K55" s="53">
        <f t="shared" si="1"/>
        <v>212.20199391478593</v>
      </c>
      <c r="L55" s="53">
        <v>0</v>
      </c>
    </row>
    <row r="56" spans="2:12" x14ac:dyDescent="0.25">
      <c r="B56" s="49"/>
      <c r="C56" s="50"/>
      <c r="D56" s="50"/>
      <c r="E56" s="50">
        <v>3232</v>
      </c>
      <c r="F56" s="50" t="s">
        <v>81</v>
      </c>
      <c r="G56" s="58">
        <v>3556.05</v>
      </c>
      <c r="H56" s="58">
        <v>0</v>
      </c>
      <c r="I56" s="58">
        <v>0</v>
      </c>
      <c r="J56" s="59">
        <v>1853.1</v>
      </c>
      <c r="K56" s="53">
        <f t="shared" si="1"/>
        <v>52.1111907875311</v>
      </c>
      <c r="L56" s="53">
        <v>0</v>
      </c>
    </row>
    <row r="57" spans="2:12" x14ac:dyDescent="0.25">
      <c r="B57" s="49"/>
      <c r="C57" s="50"/>
      <c r="D57" s="50"/>
      <c r="E57" s="50">
        <v>3233</v>
      </c>
      <c r="F57" s="50" t="s">
        <v>82</v>
      </c>
      <c r="G57" s="58">
        <v>1533.61</v>
      </c>
      <c r="H57" s="58">
        <v>0</v>
      </c>
      <c r="I57" s="58">
        <v>0</v>
      </c>
      <c r="J57" s="59">
        <v>639.01</v>
      </c>
      <c r="K57" s="53">
        <f t="shared" si="1"/>
        <v>41.667047032817997</v>
      </c>
      <c r="L57" s="53">
        <v>0</v>
      </c>
    </row>
    <row r="58" spans="2:12" x14ac:dyDescent="0.25">
      <c r="B58" s="49"/>
      <c r="C58" s="50"/>
      <c r="D58" s="50"/>
      <c r="E58" s="50">
        <v>3234</v>
      </c>
      <c r="F58" s="50" t="s">
        <v>83</v>
      </c>
      <c r="G58" s="58">
        <v>4970.76</v>
      </c>
      <c r="H58" s="58">
        <v>0</v>
      </c>
      <c r="I58" s="58">
        <v>0</v>
      </c>
      <c r="J58" s="59">
        <v>4502.72</v>
      </c>
      <c r="K58" s="53">
        <f t="shared" si="1"/>
        <v>90.584136027488753</v>
      </c>
      <c r="L58" s="53">
        <v>0</v>
      </c>
    </row>
    <row r="59" spans="2:12" x14ac:dyDescent="0.25">
      <c r="B59" s="49"/>
      <c r="C59" s="50"/>
      <c r="D59" s="50"/>
      <c r="E59" s="50">
        <v>3236</v>
      </c>
      <c r="F59" s="50" t="s">
        <v>84</v>
      </c>
      <c r="G59" s="58">
        <v>5613.84</v>
      </c>
      <c r="H59" s="58">
        <v>0</v>
      </c>
      <c r="I59" s="58">
        <v>0</v>
      </c>
      <c r="J59" s="59">
        <v>4834.26</v>
      </c>
      <c r="K59" s="53">
        <f t="shared" si="1"/>
        <v>86.113248685391824</v>
      </c>
      <c r="L59" s="53">
        <v>0</v>
      </c>
    </row>
    <row r="60" spans="2:12" x14ac:dyDescent="0.25">
      <c r="B60" s="49"/>
      <c r="C60" s="50" t="s">
        <v>55</v>
      </c>
      <c r="D60" s="50"/>
      <c r="E60" s="50">
        <v>3237</v>
      </c>
      <c r="F60" s="50" t="s">
        <v>85</v>
      </c>
      <c r="G60" s="58">
        <v>0</v>
      </c>
      <c r="H60" s="58">
        <v>0</v>
      </c>
      <c r="I60" s="58">
        <v>0</v>
      </c>
      <c r="J60" s="59">
        <v>5192.6400000000003</v>
      </c>
      <c r="K60" s="53">
        <v>0</v>
      </c>
      <c r="L60" s="53">
        <v>0</v>
      </c>
    </row>
    <row r="61" spans="2:12" x14ac:dyDescent="0.25">
      <c r="B61" s="7"/>
      <c r="C61" s="7"/>
      <c r="D61" s="7" t="s">
        <v>55</v>
      </c>
      <c r="E61" s="7">
        <v>3238</v>
      </c>
      <c r="F61" s="7" t="s">
        <v>86</v>
      </c>
      <c r="G61" s="58">
        <v>6217.21</v>
      </c>
      <c r="H61" s="58">
        <v>0</v>
      </c>
      <c r="I61" s="58">
        <v>0</v>
      </c>
      <c r="J61" s="59">
        <v>7738.13</v>
      </c>
      <c r="K61" s="53">
        <f t="shared" ref="K61:K66" si="2">J61/G61*100</f>
        <v>124.46306301379558</v>
      </c>
      <c r="L61" s="53">
        <v>0</v>
      </c>
    </row>
    <row r="62" spans="2:12" x14ac:dyDescent="0.25">
      <c r="B62" s="7"/>
      <c r="C62" s="7"/>
      <c r="D62" s="7"/>
      <c r="E62" s="7">
        <v>3239</v>
      </c>
      <c r="F62" s="7" t="s">
        <v>87</v>
      </c>
      <c r="G62" s="58">
        <v>3064.51</v>
      </c>
      <c r="H62" s="58">
        <v>0</v>
      </c>
      <c r="I62" s="58">
        <v>0</v>
      </c>
      <c r="J62" s="59">
        <v>5498.98</v>
      </c>
      <c r="K62" s="53">
        <f t="shared" si="2"/>
        <v>179.44075888151772</v>
      </c>
      <c r="L62" s="53">
        <v>0</v>
      </c>
    </row>
    <row r="63" spans="2:12" x14ac:dyDescent="0.25">
      <c r="B63" s="15"/>
      <c r="C63" s="7"/>
      <c r="D63" s="7">
        <v>329</v>
      </c>
      <c r="E63" s="7"/>
      <c r="F63" s="7" t="s">
        <v>88</v>
      </c>
      <c r="G63" s="58">
        <v>4005.82</v>
      </c>
      <c r="H63" s="58">
        <v>0</v>
      </c>
      <c r="I63" s="58">
        <v>0</v>
      </c>
      <c r="J63" s="59">
        <v>3946.36</v>
      </c>
      <c r="K63" s="62">
        <f t="shared" si="2"/>
        <v>98.515659715114509</v>
      </c>
      <c r="L63" s="62">
        <v>0</v>
      </c>
    </row>
    <row r="64" spans="2:12" x14ac:dyDescent="0.25">
      <c r="B64" s="7"/>
      <c r="C64" s="7"/>
      <c r="D64" s="7"/>
      <c r="E64" s="7">
        <v>3292</v>
      </c>
      <c r="F64" s="7" t="s">
        <v>197</v>
      </c>
      <c r="G64" s="58">
        <v>431.25</v>
      </c>
      <c r="H64" s="58">
        <v>0</v>
      </c>
      <c r="I64" s="58">
        <v>0</v>
      </c>
      <c r="J64" s="59">
        <v>462.27</v>
      </c>
      <c r="K64" s="62">
        <f t="shared" si="2"/>
        <v>107.19304347826086</v>
      </c>
      <c r="L64" s="62">
        <v>0</v>
      </c>
    </row>
    <row r="65" spans="2:12" x14ac:dyDescent="0.25">
      <c r="B65" s="7"/>
      <c r="C65" s="7"/>
      <c r="D65" s="7"/>
      <c r="E65" s="7">
        <v>3294</v>
      </c>
      <c r="F65" s="7" t="s">
        <v>112</v>
      </c>
      <c r="G65" s="58">
        <v>159.27000000000001</v>
      </c>
      <c r="H65" s="58">
        <v>0</v>
      </c>
      <c r="I65" s="58">
        <v>0</v>
      </c>
      <c r="J65" s="59">
        <v>400.09</v>
      </c>
      <c r="K65" s="62">
        <f t="shared" si="2"/>
        <v>251.20236077101774</v>
      </c>
      <c r="L65" s="62">
        <v>0</v>
      </c>
    </row>
    <row r="66" spans="2:12" x14ac:dyDescent="0.25">
      <c r="B66" s="7"/>
      <c r="C66" s="7"/>
      <c r="D66" s="7"/>
      <c r="E66" s="7">
        <v>3295</v>
      </c>
      <c r="F66" s="7" t="s">
        <v>96</v>
      </c>
      <c r="G66" s="58">
        <v>3036.03</v>
      </c>
      <c r="H66" s="58">
        <v>0</v>
      </c>
      <c r="I66" s="58">
        <v>0</v>
      </c>
      <c r="J66" s="59">
        <v>3084</v>
      </c>
      <c r="K66" s="53">
        <f t="shared" si="2"/>
        <v>101.58002391280718</v>
      </c>
      <c r="L66" s="53">
        <v>0</v>
      </c>
    </row>
    <row r="67" spans="2:12" x14ac:dyDescent="0.25">
      <c r="B67" s="7"/>
      <c r="C67" s="7"/>
      <c r="D67" s="7"/>
      <c r="E67" s="7">
        <v>3296</v>
      </c>
      <c r="F67" s="7" t="s">
        <v>97</v>
      </c>
      <c r="G67" s="58">
        <v>0</v>
      </c>
      <c r="H67" s="58">
        <v>0</v>
      </c>
      <c r="I67" s="58">
        <v>0</v>
      </c>
      <c r="J67" s="59">
        <v>0</v>
      </c>
      <c r="K67" s="53">
        <v>0</v>
      </c>
      <c r="L67" s="53">
        <v>0</v>
      </c>
    </row>
    <row r="68" spans="2:12" x14ac:dyDescent="0.25">
      <c r="B68" s="7"/>
      <c r="C68" s="7"/>
      <c r="D68" s="7"/>
      <c r="E68" s="7">
        <v>3299</v>
      </c>
      <c r="F68" s="7" t="s">
        <v>88</v>
      </c>
      <c r="G68" s="58">
        <v>379.07</v>
      </c>
      <c r="H68" s="58">
        <v>0</v>
      </c>
      <c r="I68" s="58">
        <v>0</v>
      </c>
      <c r="J68" s="59">
        <v>0</v>
      </c>
      <c r="K68" s="53">
        <v>0</v>
      </c>
      <c r="L68" s="53">
        <v>0</v>
      </c>
    </row>
    <row r="69" spans="2:12" x14ac:dyDescent="0.25">
      <c r="B69" s="15"/>
      <c r="C69" s="15">
        <v>34</v>
      </c>
      <c r="D69" s="15"/>
      <c r="E69" s="15" t="s">
        <v>55</v>
      </c>
      <c r="F69" s="48" t="s">
        <v>89</v>
      </c>
      <c r="G69" s="56">
        <v>737.13</v>
      </c>
      <c r="H69" s="56">
        <v>610</v>
      </c>
      <c r="I69" s="56">
        <v>0</v>
      </c>
      <c r="J69" s="57">
        <v>884.86</v>
      </c>
      <c r="K69" s="54">
        <f t="shared" ref="K69:K78" si="3">J69/G69*100</f>
        <v>120.0412410293978</v>
      </c>
      <c r="L69" s="54">
        <f>J69/H69*100</f>
        <v>145.05901639344262</v>
      </c>
    </row>
    <row r="70" spans="2:12" x14ac:dyDescent="0.25">
      <c r="B70" s="50"/>
      <c r="C70" s="50" t="s">
        <v>55</v>
      </c>
      <c r="D70" s="50">
        <v>343</v>
      </c>
      <c r="E70" s="50"/>
      <c r="F70" s="50" t="s">
        <v>90</v>
      </c>
      <c r="G70" s="58">
        <v>737.13</v>
      </c>
      <c r="H70" s="58">
        <v>0</v>
      </c>
      <c r="I70" s="58">
        <v>0</v>
      </c>
      <c r="J70" s="59">
        <v>884.86</v>
      </c>
      <c r="K70" s="62">
        <f t="shared" si="3"/>
        <v>120.0412410293978</v>
      </c>
      <c r="L70" s="62">
        <v>0</v>
      </c>
    </row>
    <row r="71" spans="2:12" x14ac:dyDescent="0.25">
      <c r="B71" s="7"/>
      <c r="C71" s="7"/>
      <c r="D71" s="7" t="s">
        <v>55</v>
      </c>
      <c r="E71" s="7">
        <v>3431</v>
      </c>
      <c r="F71" s="7" t="s">
        <v>91</v>
      </c>
      <c r="G71" s="58">
        <v>736.73</v>
      </c>
      <c r="H71" s="58">
        <v>0</v>
      </c>
      <c r="I71" s="58">
        <v>0</v>
      </c>
      <c r="J71" s="59">
        <v>884.86</v>
      </c>
      <c r="K71" s="53">
        <f t="shared" si="3"/>
        <v>120.10641619046328</v>
      </c>
      <c r="L71" s="53">
        <v>0</v>
      </c>
    </row>
    <row r="72" spans="2:12" ht="25.5" x14ac:dyDescent="0.25">
      <c r="B72" s="15"/>
      <c r="C72" s="15">
        <v>37</v>
      </c>
      <c r="D72" s="47"/>
      <c r="E72" s="47"/>
      <c r="F72" s="48" t="s">
        <v>118</v>
      </c>
      <c r="G72" s="56">
        <v>3143.75</v>
      </c>
      <c r="H72" s="56">
        <v>4140</v>
      </c>
      <c r="I72" s="56">
        <v>0</v>
      </c>
      <c r="J72" s="57">
        <v>4131.4399999999996</v>
      </c>
      <c r="K72" s="54">
        <f t="shared" si="3"/>
        <v>131.41757455268387</v>
      </c>
      <c r="L72" s="54">
        <f>J72/H72*100</f>
        <v>99.793236714975833</v>
      </c>
    </row>
    <row r="73" spans="2:12" x14ac:dyDescent="0.25">
      <c r="B73" s="7"/>
      <c r="C73" s="7"/>
      <c r="D73" s="8">
        <v>372</v>
      </c>
      <c r="E73" s="8"/>
      <c r="F73" s="7" t="s">
        <v>119</v>
      </c>
      <c r="G73" s="58">
        <v>3143.75</v>
      </c>
      <c r="H73" s="58">
        <v>0</v>
      </c>
      <c r="I73" s="58">
        <v>0</v>
      </c>
      <c r="J73" s="59">
        <v>4131.4399999999996</v>
      </c>
      <c r="K73" s="62">
        <f t="shared" si="3"/>
        <v>131.41757455268387</v>
      </c>
      <c r="L73" s="62">
        <v>0</v>
      </c>
    </row>
    <row r="74" spans="2:12" x14ac:dyDescent="0.25">
      <c r="B74" s="7"/>
      <c r="C74" s="7"/>
      <c r="D74" s="8"/>
      <c r="E74" s="8">
        <v>3722</v>
      </c>
      <c r="F74" s="7" t="s">
        <v>120</v>
      </c>
      <c r="G74" s="58">
        <v>3143.75</v>
      </c>
      <c r="H74" s="58">
        <v>0</v>
      </c>
      <c r="I74" s="58">
        <v>0</v>
      </c>
      <c r="J74" s="59">
        <v>4131.4399999999996</v>
      </c>
      <c r="K74" s="53">
        <f t="shared" si="3"/>
        <v>131.41757455268387</v>
      </c>
      <c r="L74" s="53">
        <v>0</v>
      </c>
    </row>
    <row r="75" spans="2:12" x14ac:dyDescent="0.25">
      <c r="B75" s="9">
        <v>4</v>
      </c>
      <c r="C75" s="9"/>
      <c r="D75" s="9"/>
      <c r="E75" s="9"/>
      <c r="F75" s="51" t="s">
        <v>6</v>
      </c>
      <c r="G75" s="56">
        <v>19032.89</v>
      </c>
      <c r="H75" s="56">
        <v>13093</v>
      </c>
      <c r="I75" s="56">
        <v>0</v>
      </c>
      <c r="J75" s="57">
        <v>10997</v>
      </c>
      <c r="K75" s="54">
        <f t="shared" si="3"/>
        <v>57.778929001323498</v>
      </c>
      <c r="L75" s="54">
        <f>J75/H75*100</f>
        <v>83.991445810738568</v>
      </c>
    </row>
    <row r="76" spans="2:12" ht="25.5" x14ac:dyDescent="0.25">
      <c r="B76" s="49"/>
      <c r="C76" s="49">
        <v>42</v>
      </c>
      <c r="D76" s="49"/>
      <c r="E76" s="49"/>
      <c r="F76" s="51" t="s">
        <v>7</v>
      </c>
      <c r="G76" s="56">
        <f>G77+G84</f>
        <v>19032.89</v>
      </c>
      <c r="H76" s="56">
        <v>13093</v>
      </c>
      <c r="I76" s="56">
        <v>0</v>
      </c>
      <c r="J76" s="57">
        <v>10997</v>
      </c>
      <c r="K76" s="54">
        <f t="shared" si="3"/>
        <v>57.778929001323498</v>
      </c>
      <c r="L76" s="54">
        <f>J76/H76*100</f>
        <v>83.991445810738568</v>
      </c>
    </row>
    <row r="77" spans="2:12" x14ac:dyDescent="0.25">
      <c r="B77" s="50"/>
      <c r="C77" s="50"/>
      <c r="D77" s="7">
        <v>422</v>
      </c>
      <c r="E77" s="7"/>
      <c r="F77" s="7" t="s">
        <v>92</v>
      </c>
      <c r="G77" s="58">
        <v>18867.7</v>
      </c>
      <c r="H77" s="58">
        <v>0</v>
      </c>
      <c r="I77" s="58">
        <v>0</v>
      </c>
      <c r="J77" s="59">
        <v>9654.5</v>
      </c>
      <c r="K77" s="62">
        <f t="shared" si="3"/>
        <v>51.169458916561105</v>
      </c>
      <c r="L77" s="62">
        <v>0</v>
      </c>
    </row>
    <row r="78" spans="2:12" x14ac:dyDescent="0.25">
      <c r="B78" s="50"/>
      <c r="C78" s="50" t="s">
        <v>12</v>
      </c>
      <c r="D78" s="7"/>
      <c r="E78" s="7">
        <v>4221</v>
      </c>
      <c r="F78" s="7" t="s">
        <v>93</v>
      </c>
      <c r="G78" s="58">
        <v>3897.51</v>
      </c>
      <c r="H78" s="58">
        <v>0</v>
      </c>
      <c r="I78" s="58">
        <v>0</v>
      </c>
      <c r="J78" s="59">
        <v>9071.2999999999993</v>
      </c>
      <c r="K78" s="53">
        <f t="shared" si="3"/>
        <v>232.74603528919741</v>
      </c>
      <c r="L78" s="53">
        <v>0</v>
      </c>
    </row>
    <row r="79" spans="2:12" x14ac:dyDescent="0.25">
      <c r="B79" s="50"/>
      <c r="C79" s="50"/>
      <c r="D79" s="7"/>
      <c r="E79" s="7">
        <v>4222</v>
      </c>
      <c r="F79" s="7" t="s">
        <v>121</v>
      </c>
      <c r="G79" s="58">
        <v>0</v>
      </c>
      <c r="H79" s="58">
        <v>0</v>
      </c>
      <c r="I79" s="58">
        <v>0</v>
      </c>
      <c r="J79" s="59">
        <v>0</v>
      </c>
      <c r="K79" s="53">
        <v>0</v>
      </c>
      <c r="L79" s="53">
        <v>0</v>
      </c>
    </row>
    <row r="80" spans="2:12" x14ac:dyDescent="0.25">
      <c r="B80" s="50"/>
      <c r="C80" s="50"/>
      <c r="D80" s="7"/>
      <c r="E80" s="7">
        <v>4223</v>
      </c>
      <c r="F80" s="7" t="s">
        <v>98</v>
      </c>
      <c r="G80" s="58">
        <v>4169.87</v>
      </c>
      <c r="H80" s="58">
        <v>0</v>
      </c>
      <c r="I80" s="58">
        <v>0</v>
      </c>
      <c r="J80" s="59">
        <v>583.20000000000005</v>
      </c>
      <c r="K80" s="53">
        <f>J80/G80*100</f>
        <v>13.986047526661505</v>
      </c>
      <c r="L80" s="53">
        <v>0</v>
      </c>
    </row>
    <row r="81" spans="2:12" x14ac:dyDescent="0.25">
      <c r="B81" s="50"/>
      <c r="C81" s="50"/>
      <c r="D81" s="7"/>
      <c r="E81" s="7">
        <v>4225</v>
      </c>
      <c r="F81" s="7" t="s">
        <v>123</v>
      </c>
      <c r="G81" s="58">
        <v>0</v>
      </c>
      <c r="H81" s="58">
        <v>0</v>
      </c>
      <c r="I81" s="58">
        <v>0</v>
      </c>
      <c r="J81" s="59">
        <v>0</v>
      </c>
      <c r="K81" s="53">
        <v>0</v>
      </c>
      <c r="L81" s="53">
        <v>0</v>
      </c>
    </row>
    <row r="82" spans="2:12" x14ac:dyDescent="0.25">
      <c r="B82" s="50"/>
      <c r="C82" s="50"/>
      <c r="D82" s="7"/>
      <c r="E82" s="7">
        <v>4226</v>
      </c>
      <c r="F82" s="7" t="s">
        <v>122</v>
      </c>
      <c r="G82" s="58">
        <v>0</v>
      </c>
      <c r="H82" s="58">
        <v>0</v>
      </c>
      <c r="I82" s="58">
        <v>0</v>
      </c>
      <c r="J82" s="59">
        <v>0</v>
      </c>
      <c r="K82" s="53">
        <v>0</v>
      </c>
      <c r="L82" s="53">
        <v>0</v>
      </c>
    </row>
    <row r="83" spans="2:12" x14ac:dyDescent="0.25">
      <c r="B83" s="50"/>
      <c r="C83" s="50"/>
      <c r="D83" s="7"/>
      <c r="E83" s="7">
        <v>4227</v>
      </c>
      <c r="F83" s="7" t="s">
        <v>99</v>
      </c>
      <c r="G83" s="58">
        <v>10800.32</v>
      </c>
      <c r="H83" s="58">
        <v>0</v>
      </c>
      <c r="I83" s="58">
        <v>0</v>
      </c>
      <c r="J83" s="59">
        <v>0</v>
      </c>
      <c r="K83" s="53">
        <v>0</v>
      </c>
      <c r="L83" s="53">
        <v>0</v>
      </c>
    </row>
    <row r="84" spans="2:12" x14ac:dyDescent="0.25">
      <c r="B84" s="11" t="s">
        <v>55</v>
      </c>
      <c r="C84" s="61"/>
      <c r="D84" s="61">
        <v>424</v>
      </c>
      <c r="E84" s="61"/>
      <c r="F84" s="14" t="s">
        <v>100</v>
      </c>
      <c r="G84" s="58">
        <v>165.19</v>
      </c>
      <c r="H84" s="58">
        <v>0</v>
      </c>
      <c r="I84" s="58">
        <v>0</v>
      </c>
      <c r="J84" s="59">
        <v>1342.5</v>
      </c>
      <c r="K84" s="62">
        <f>J84/G84*100</f>
        <v>812.70052666626304</v>
      </c>
      <c r="L84" s="62">
        <v>0</v>
      </c>
    </row>
    <row r="85" spans="2:12" x14ac:dyDescent="0.25">
      <c r="B85" s="10"/>
      <c r="C85" s="10" t="s">
        <v>55</v>
      </c>
      <c r="D85" s="10">
        <v>4241</v>
      </c>
      <c r="E85" s="10"/>
      <c r="F85" s="14" t="s">
        <v>100</v>
      </c>
      <c r="G85" s="58">
        <v>165.19</v>
      </c>
      <c r="H85" s="58">
        <v>0</v>
      </c>
      <c r="I85" s="65">
        <v>0</v>
      </c>
      <c r="J85" s="59">
        <v>1342.5</v>
      </c>
      <c r="K85" s="53">
        <f>J85/G85*100</f>
        <v>812.70052666626304</v>
      </c>
      <c r="L85" s="53">
        <v>0</v>
      </c>
    </row>
    <row r="86" spans="2:12" x14ac:dyDescent="0.25">
      <c r="B86" s="10"/>
      <c r="C86" s="10" t="s">
        <v>12</v>
      </c>
      <c r="D86" s="7"/>
      <c r="E86" s="7" t="s">
        <v>55</v>
      </c>
      <c r="F86" s="7" t="s">
        <v>55</v>
      </c>
      <c r="G86" s="58"/>
      <c r="H86" s="58"/>
      <c r="I86" s="60"/>
      <c r="J86" s="94"/>
      <c r="K86" s="53"/>
      <c r="L86" s="53"/>
    </row>
    <row r="87" spans="2:12" x14ac:dyDescent="0.25">
      <c r="G87" s="95"/>
    </row>
    <row r="89" spans="2:12" ht="15" customHeight="1" x14ac:dyDescent="0.25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</row>
    <row r="90" spans="2:12" x14ac:dyDescent="0.25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</row>
    <row r="91" spans="2:12" ht="4.5" customHeight="1" x14ac:dyDescent="0.25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</row>
  </sheetData>
  <mergeCells count="12">
    <mergeCell ref="B1:L1"/>
    <mergeCell ref="B2:L2"/>
    <mergeCell ref="B4:L4"/>
    <mergeCell ref="B6:L6"/>
    <mergeCell ref="B32:F32"/>
    <mergeCell ref="B9:F9"/>
    <mergeCell ref="B31:F31"/>
    <mergeCell ref="B8:F8"/>
    <mergeCell ref="B7:L7"/>
    <mergeCell ref="B5:L5"/>
    <mergeCell ref="B30:L30"/>
    <mergeCell ref="B3:L3"/>
  </mergeCells>
  <pageMargins left="0.7" right="0.7" top="0.75" bottom="0.75" header="0.3" footer="0.3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8"/>
  <sheetViews>
    <sheetView topLeftCell="A10" workbookViewId="0">
      <selection activeCell="B36" sqref="B3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45" t="s">
        <v>32</v>
      </c>
      <c r="C2" s="145"/>
      <c r="D2" s="145"/>
      <c r="E2" s="145"/>
      <c r="F2" s="145"/>
      <c r="G2" s="145"/>
      <c r="H2" s="145"/>
    </row>
    <row r="3" spans="2:8" ht="18" x14ac:dyDescent="0.25">
      <c r="B3" s="40"/>
      <c r="C3" s="40"/>
      <c r="D3" s="40"/>
      <c r="E3" s="40"/>
      <c r="F3" s="41"/>
      <c r="G3" s="41"/>
      <c r="H3" s="41"/>
    </row>
    <row r="4" spans="2:8" ht="33.75" customHeight="1" x14ac:dyDescent="0.25">
      <c r="B4" s="30" t="s">
        <v>8</v>
      </c>
      <c r="C4" s="30" t="s">
        <v>63</v>
      </c>
      <c r="D4" s="30" t="s">
        <v>40</v>
      </c>
      <c r="E4" s="30" t="s">
        <v>37</v>
      </c>
      <c r="F4" s="30" t="s">
        <v>64</v>
      </c>
      <c r="G4" s="30" t="s">
        <v>20</v>
      </c>
      <c r="H4" s="30" t="s">
        <v>38</v>
      </c>
    </row>
    <row r="5" spans="2:8" x14ac:dyDescent="0.25">
      <c r="B5" s="30">
        <v>1</v>
      </c>
      <c r="C5" s="109">
        <v>2</v>
      </c>
      <c r="D5" s="109">
        <v>3</v>
      </c>
      <c r="E5" s="109">
        <v>4</v>
      </c>
      <c r="F5" s="109">
        <v>5</v>
      </c>
      <c r="G5" s="109" t="s">
        <v>29</v>
      </c>
      <c r="H5" s="32" t="s">
        <v>30</v>
      </c>
    </row>
    <row r="6" spans="2:8" x14ac:dyDescent="0.25">
      <c r="B6" s="49" t="s">
        <v>34</v>
      </c>
      <c r="C6" s="110">
        <f>C7+C11+C14+C18</f>
        <v>1275782.1999999997</v>
      </c>
      <c r="D6" s="45">
        <f>D7+D11+D14+D18</f>
        <v>1355553</v>
      </c>
      <c r="E6" s="45">
        <v>0</v>
      </c>
      <c r="F6" s="111">
        <f>F7+F11+F14+F18</f>
        <v>1710546.61</v>
      </c>
      <c r="G6" s="57">
        <f>F6/C6*100</f>
        <v>134.07826273167947</v>
      </c>
      <c r="H6" s="57">
        <f>F6/D6*100</f>
        <v>126.18810256773436</v>
      </c>
    </row>
    <row r="7" spans="2:8" x14ac:dyDescent="0.25">
      <c r="B7" s="49" t="s">
        <v>15</v>
      </c>
      <c r="C7" s="56">
        <v>165604.53</v>
      </c>
      <c r="D7" s="56">
        <f>D8+D9</f>
        <v>261808</v>
      </c>
      <c r="E7" s="56">
        <v>0</v>
      </c>
      <c r="F7" s="57">
        <v>241343.62</v>
      </c>
      <c r="G7" s="57">
        <f>F7/C7*100</f>
        <v>145.7349143770403</v>
      </c>
      <c r="H7" s="57">
        <f>F7/D7*100</f>
        <v>92.18343977265782</v>
      </c>
    </row>
    <row r="8" spans="2:8" x14ac:dyDescent="0.25">
      <c r="B8" s="17" t="s">
        <v>16</v>
      </c>
      <c r="C8" s="58">
        <f>C7-C9</f>
        <v>110608.85</v>
      </c>
      <c r="D8" s="58">
        <v>194917</v>
      </c>
      <c r="E8" s="58">
        <v>0</v>
      </c>
      <c r="F8" s="59">
        <f>F7-F9</f>
        <v>181554.41999999998</v>
      </c>
      <c r="G8" s="59">
        <f>F8/C8*100</f>
        <v>164.14095255488144</v>
      </c>
      <c r="H8" s="59">
        <f>F8/D8*100</f>
        <v>93.144476879902712</v>
      </c>
    </row>
    <row r="9" spans="2:8" x14ac:dyDescent="0.25">
      <c r="B9" s="17" t="s">
        <v>154</v>
      </c>
      <c r="C9" s="58">
        <v>54995.68</v>
      </c>
      <c r="D9" s="58">
        <v>66891</v>
      </c>
      <c r="E9" s="58">
        <v>0</v>
      </c>
      <c r="F9" s="59">
        <v>59789.2</v>
      </c>
      <c r="G9" s="59">
        <f>F9/C9*100</f>
        <v>108.71617552505941</v>
      </c>
      <c r="H9" s="59">
        <f>F9/D9*100</f>
        <v>89.383026117115904</v>
      </c>
    </row>
    <row r="10" spans="2:8" x14ac:dyDescent="0.25">
      <c r="B10" s="18" t="s">
        <v>17</v>
      </c>
      <c r="C10" s="58" t="s">
        <v>55</v>
      </c>
      <c r="D10" s="58"/>
      <c r="E10" s="58"/>
      <c r="F10" s="59"/>
      <c r="G10" s="59" t="s">
        <v>55</v>
      </c>
      <c r="H10" s="59"/>
    </row>
    <row r="11" spans="2:8" x14ac:dyDescent="0.25">
      <c r="B11" s="49" t="s">
        <v>18</v>
      </c>
      <c r="C11" s="56">
        <v>0.11</v>
      </c>
      <c r="D11" s="56">
        <v>10</v>
      </c>
      <c r="E11" s="56">
        <v>0</v>
      </c>
      <c r="F11" s="57">
        <v>17.62</v>
      </c>
      <c r="G11" s="57">
        <f>F11/C11*100</f>
        <v>16018.181818181818</v>
      </c>
      <c r="H11" s="57">
        <f>F11/D11*100</f>
        <v>176.2</v>
      </c>
    </row>
    <row r="12" spans="2:8" x14ac:dyDescent="0.25">
      <c r="B12" s="63" t="s">
        <v>19</v>
      </c>
      <c r="C12" s="58">
        <v>0.11</v>
      </c>
      <c r="D12" s="65">
        <v>10</v>
      </c>
      <c r="E12" s="65">
        <v>0</v>
      </c>
      <c r="F12" s="59">
        <v>17.62</v>
      </c>
      <c r="G12" s="59">
        <f>F12/C12*100</f>
        <v>16018.181818181818</v>
      </c>
      <c r="H12" s="59">
        <f>F12/D12*100</f>
        <v>176.2</v>
      </c>
    </row>
    <row r="13" spans="2:8" x14ac:dyDescent="0.25">
      <c r="B13" s="63" t="s">
        <v>17</v>
      </c>
      <c r="C13" s="58"/>
      <c r="D13" s="65"/>
      <c r="E13" s="65"/>
      <c r="F13" s="59"/>
      <c r="G13" s="59"/>
      <c r="H13" s="59"/>
    </row>
    <row r="14" spans="2:8" x14ac:dyDescent="0.25">
      <c r="B14" s="49" t="s">
        <v>101</v>
      </c>
      <c r="C14" s="56">
        <v>1107245.17</v>
      </c>
      <c r="D14" s="66">
        <f>D15+D16</f>
        <v>1092000</v>
      </c>
      <c r="E14" s="66">
        <v>0</v>
      </c>
      <c r="F14" s="57">
        <v>1458720.37</v>
      </c>
      <c r="G14" s="57">
        <f>F14/C14*100</f>
        <v>131.7432136552016</v>
      </c>
      <c r="H14" s="57">
        <f>F14/D14*100</f>
        <v>133.58245146520147</v>
      </c>
    </row>
    <row r="15" spans="2:8" ht="15.75" customHeight="1" x14ac:dyDescent="0.25">
      <c r="B15" s="63" t="s">
        <v>153</v>
      </c>
      <c r="C15" s="58">
        <f>C14-C16</f>
        <v>1098095.92</v>
      </c>
      <c r="D15" s="65">
        <v>1079000</v>
      </c>
      <c r="E15" s="65">
        <v>0</v>
      </c>
      <c r="F15" s="59">
        <f>F14-F16</f>
        <v>1453841.57</v>
      </c>
      <c r="G15" s="59">
        <f>F15/C15*100</f>
        <v>132.3965915473031</v>
      </c>
      <c r="H15" s="59">
        <f>F15/D15*100</f>
        <v>134.73971918443004</v>
      </c>
    </row>
    <row r="16" spans="2:8" ht="15.75" customHeight="1" x14ac:dyDescent="0.25">
      <c r="B16" s="63" t="s">
        <v>179</v>
      </c>
      <c r="C16" s="58">
        <v>9149.25</v>
      </c>
      <c r="D16" s="65">
        <v>13000</v>
      </c>
      <c r="E16" s="65"/>
      <c r="F16" s="59">
        <v>4878.8</v>
      </c>
      <c r="G16" s="59">
        <f>F16/C16*100</f>
        <v>53.324589447222451</v>
      </c>
      <c r="H16" s="59">
        <f>F16/D16*100</f>
        <v>37.529230769230772</v>
      </c>
    </row>
    <row r="17" spans="2:11" ht="15.75" customHeight="1" x14ac:dyDescent="0.25">
      <c r="B17" s="63" t="s">
        <v>17</v>
      </c>
      <c r="C17" s="58"/>
      <c r="D17" s="65"/>
      <c r="E17" s="65"/>
      <c r="F17" s="59"/>
      <c r="G17" s="59"/>
      <c r="H17" s="59"/>
    </row>
    <row r="18" spans="2:11" ht="15.75" customHeight="1" x14ac:dyDescent="0.25">
      <c r="B18" s="97" t="s">
        <v>155</v>
      </c>
      <c r="C18" s="56">
        <v>2932.39</v>
      </c>
      <c r="D18" s="66">
        <v>1735</v>
      </c>
      <c r="E18" s="66">
        <v>0</v>
      </c>
      <c r="F18" s="57">
        <v>10465</v>
      </c>
      <c r="G18" s="57">
        <f>F18/C18*100</f>
        <v>356.87613175600791</v>
      </c>
      <c r="H18" s="57">
        <f>F18/D18*100</f>
        <v>603.17002881844383</v>
      </c>
    </row>
    <row r="19" spans="2:11" ht="15.75" customHeight="1" x14ac:dyDescent="0.25">
      <c r="B19" s="63" t="s">
        <v>156</v>
      </c>
      <c r="C19" s="58">
        <v>2932.39</v>
      </c>
      <c r="D19" s="65">
        <v>1735</v>
      </c>
      <c r="E19" s="65">
        <v>0</v>
      </c>
      <c r="F19" s="59">
        <v>10465</v>
      </c>
      <c r="G19" s="59">
        <f>F19/C19*100</f>
        <v>356.87613175600791</v>
      </c>
      <c r="H19" s="59">
        <f>F19/D19*100</f>
        <v>603.17002881844383</v>
      </c>
    </row>
    <row r="20" spans="2:11" ht="15.75" customHeight="1" x14ac:dyDescent="0.25">
      <c r="B20" s="63" t="s">
        <v>17</v>
      </c>
      <c r="C20" s="58"/>
      <c r="D20" s="58"/>
      <c r="E20" s="58"/>
      <c r="F20" s="59"/>
      <c r="G20" s="59"/>
      <c r="H20" s="59"/>
    </row>
    <row r="21" spans="2:11" x14ac:dyDescent="0.25">
      <c r="B21" s="63"/>
      <c r="C21" s="58"/>
      <c r="D21" s="56"/>
      <c r="E21" s="65"/>
      <c r="F21" s="112"/>
      <c r="G21" s="67"/>
      <c r="H21" s="24"/>
    </row>
    <row r="22" spans="2:11" x14ac:dyDescent="0.25">
      <c r="B22" s="49" t="s">
        <v>35</v>
      </c>
      <c r="C22" s="56">
        <f ca="1">C23+C27+C30+C34</f>
        <v>1284959.52</v>
      </c>
      <c r="D22" s="56">
        <f>D23+D27+D30+D34</f>
        <v>1355553</v>
      </c>
      <c r="E22" s="66">
        <v>0</v>
      </c>
      <c r="F22" s="57">
        <f ca="1">F23+F27+F30+F34</f>
        <v>1683830.9099999997</v>
      </c>
      <c r="G22" s="57">
        <f ca="1">F22/C22*100</f>
        <v>131.04155296658681</v>
      </c>
      <c r="H22" s="54">
        <f ca="1">F22/D22*100</f>
        <v>124.21726852435866</v>
      </c>
    </row>
    <row r="23" spans="2:11" x14ac:dyDescent="0.25">
      <c r="B23" s="49" t="s">
        <v>15</v>
      </c>
      <c r="C23" s="56">
        <f ca="1">C24+C25</f>
        <v>165864.88000000012</v>
      </c>
      <c r="D23" s="56">
        <f>D24+D25</f>
        <v>261808</v>
      </c>
      <c r="E23" s="56">
        <v>0</v>
      </c>
      <c r="F23" s="57">
        <f ca="1">F24+F25</f>
        <v>247306.30999999988</v>
      </c>
      <c r="G23" s="57">
        <f ca="1">F23/C23*100</f>
        <v>149.10106949705067</v>
      </c>
      <c r="H23" s="54">
        <f ca="1">F23/D23*100</f>
        <v>94.460944661736804</v>
      </c>
    </row>
    <row r="24" spans="2:11" x14ac:dyDescent="0.25">
      <c r="B24" s="17" t="s">
        <v>16</v>
      </c>
      <c r="C24" s="58">
        <f ca="1">C22-C25-C27-C30-C34</f>
        <v>110869.20000000013</v>
      </c>
      <c r="D24" s="58">
        <v>194917</v>
      </c>
      <c r="E24" s="58">
        <v>0</v>
      </c>
      <c r="F24" s="59">
        <f ca="1">F22-F25-F27-F30-F34</f>
        <v>186192.50999999989</v>
      </c>
      <c r="G24" s="59">
        <f ca="1">F24/C24*100</f>
        <v>167.93889556342037</v>
      </c>
      <c r="H24" s="62">
        <f ca="1">F24/D24*100</f>
        <v>95.523997393762414</v>
      </c>
    </row>
    <row r="25" spans="2:11" x14ac:dyDescent="0.25">
      <c r="B25" s="17" t="s">
        <v>154</v>
      </c>
      <c r="C25" s="58">
        <v>54995.68</v>
      </c>
      <c r="D25" s="58">
        <v>66891</v>
      </c>
      <c r="E25" s="58">
        <v>0</v>
      </c>
      <c r="F25" s="59">
        <v>61113.8</v>
      </c>
      <c r="G25" s="59">
        <f>F25/C25*100</f>
        <v>111.12472834229889</v>
      </c>
      <c r="H25" s="62">
        <f>F25/D25*100</f>
        <v>91.363262621279389</v>
      </c>
    </row>
    <row r="26" spans="2:11" x14ac:dyDescent="0.25">
      <c r="B26" s="18" t="s">
        <v>17</v>
      </c>
      <c r="C26" s="58"/>
      <c r="D26" s="56"/>
      <c r="E26" s="58" t="s">
        <v>55</v>
      </c>
      <c r="F26" s="59"/>
      <c r="G26" s="59"/>
      <c r="H26" s="53"/>
    </row>
    <row r="27" spans="2:11" x14ac:dyDescent="0.25">
      <c r="B27" s="49" t="s">
        <v>18</v>
      </c>
      <c r="C27" s="56">
        <v>0</v>
      </c>
      <c r="D27" s="56">
        <v>10</v>
      </c>
      <c r="E27" s="56">
        <v>0</v>
      </c>
      <c r="F27" s="57">
        <v>0</v>
      </c>
      <c r="G27" s="57">
        <v>0</v>
      </c>
      <c r="H27" s="54">
        <f>F27/D27*100</f>
        <v>0</v>
      </c>
    </row>
    <row r="28" spans="2:11" ht="15" customHeight="1" x14ac:dyDescent="0.25">
      <c r="B28" s="63" t="s">
        <v>19</v>
      </c>
      <c r="C28" s="58">
        <v>0</v>
      </c>
      <c r="D28" s="58">
        <v>10</v>
      </c>
      <c r="E28" s="58">
        <v>0</v>
      </c>
      <c r="F28" s="59">
        <v>0</v>
      </c>
      <c r="G28" s="59">
        <v>0</v>
      </c>
      <c r="H28" s="53">
        <f>F28/D28*100</f>
        <v>0</v>
      </c>
      <c r="I28" s="26"/>
      <c r="J28" s="26"/>
      <c r="K28" s="26"/>
    </row>
    <row r="29" spans="2:11" x14ac:dyDescent="0.25">
      <c r="B29" s="63" t="s">
        <v>17</v>
      </c>
      <c r="C29" s="58"/>
      <c r="D29" s="56"/>
      <c r="E29" s="58" t="s">
        <v>55</v>
      </c>
      <c r="F29" s="59"/>
      <c r="G29" s="59"/>
      <c r="H29" s="53"/>
      <c r="I29" s="26"/>
      <c r="J29" s="26"/>
      <c r="K29" s="26"/>
    </row>
    <row r="30" spans="2:11" x14ac:dyDescent="0.25">
      <c r="B30" s="49" t="s">
        <v>101</v>
      </c>
      <c r="C30" s="56">
        <f>C31+C32</f>
        <v>1118284.96</v>
      </c>
      <c r="D30" s="56">
        <f>D31+D32</f>
        <v>1092000</v>
      </c>
      <c r="E30" s="56">
        <v>0</v>
      </c>
      <c r="F30" s="57">
        <f>F31+F32</f>
        <v>1433282.71</v>
      </c>
      <c r="G30" s="57">
        <f>F30/C30*100</f>
        <v>128.16793225941265</v>
      </c>
      <c r="H30" s="54">
        <f>F30/D30*100</f>
        <v>131.25299542124543</v>
      </c>
    </row>
    <row r="31" spans="2:11" x14ac:dyDescent="0.25">
      <c r="B31" s="63" t="s">
        <v>153</v>
      </c>
      <c r="C31" s="58">
        <v>1109135.71</v>
      </c>
      <c r="D31" s="58">
        <v>1079000</v>
      </c>
      <c r="E31" s="58">
        <v>0</v>
      </c>
      <c r="F31" s="59">
        <v>1430408.91</v>
      </c>
      <c r="G31" s="59">
        <f>F31/C31*100</f>
        <v>128.96608567404252</v>
      </c>
      <c r="H31" s="62">
        <f>F31/D31*100</f>
        <v>132.56801760889712</v>
      </c>
    </row>
    <row r="32" spans="2:11" x14ac:dyDescent="0.25">
      <c r="B32" s="63" t="s">
        <v>179</v>
      </c>
      <c r="C32" s="58">
        <v>9149.25</v>
      </c>
      <c r="D32" s="58">
        <v>13000</v>
      </c>
      <c r="E32" s="58">
        <v>0</v>
      </c>
      <c r="F32" s="59">
        <v>2873.8</v>
      </c>
      <c r="G32" s="59">
        <f>F32/C32*100</f>
        <v>31.410224881820913</v>
      </c>
      <c r="H32" s="62">
        <f>F32/D32*100</f>
        <v>22.106153846153848</v>
      </c>
    </row>
    <row r="33" spans="2:8" x14ac:dyDescent="0.25">
      <c r="B33" s="63" t="s">
        <v>17</v>
      </c>
      <c r="C33" s="46"/>
      <c r="D33" s="56"/>
      <c r="E33" s="56" t="s">
        <v>55</v>
      </c>
      <c r="F33" s="57"/>
      <c r="G33" s="57"/>
      <c r="H33" s="54"/>
    </row>
    <row r="34" spans="2:8" x14ac:dyDescent="0.25">
      <c r="B34" s="97" t="s">
        <v>155</v>
      </c>
      <c r="C34" s="46">
        <v>809.68</v>
      </c>
      <c r="D34" s="56">
        <f>D35</f>
        <v>1735</v>
      </c>
      <c r="E34" s="56">
        <v>0</v>
      </c>
      <c r="F34" s="57">
        <v>3241.89</v>
      </c>
      <c r="G34" s="57">
        <f>F34/C34*100</f>
        <v>400.39151269637392</v>
      </c>
      <c r="H34" s="54">
        <f>F34/D34*100</f>
        <v>186.85244956772334</v>
      </c>
    </row>
    <row r="35" spans="2:8" x14ac:dyDescent="0.25">
      <c r="B35" s="63" t="s">
        <v>156</v>
      </c>
      <c r="C35" s="44">
        <v>809.68</v>
      </c>
      <c r="D35" s="58">
        <v>1735</v>
      </c>
      <c r="E35" s="58">
        <v>0</v>
      </c>
      <c r="F35" s="59">
        <v>3241.59</v>
      </c>
      <c r="G35" s="59">
        <f>F35/C35*100</f>
        <v>400.3544610216382</v>
      </c>
      <c r="H35" s="62">
        <f>F35/D35*100</f>
        <v>186.83515850144093</v>
      </c>
    </row>
    <row r="36" spans="2:8" x14ac:dyDescent="0.25">
      <c r="B36" s="64" t="s">
        <v>17</v>
      </c>
      <c r="C36" s="44" t="s">
        <v>55</v>
      </c>
      <c r="D36" s="56" t="s">
        <v>55</v>
      </c>
      <c r="E36" s="58" t="s">
        <v>55</v>
      </c>
      <c r="F36" s="59" t="s">
        <v>55</v>
      </c>
      <c r="G36" s="59" t="s">
        <v>55</v>
      </c>
      <c r="H36" s="53" t="s">
        <v>55</v>
      </c>
    </row>
    <row r="37" spans="2:8" x14ac:dyDescent="0.25">
      <c r="C37" s="93"/>
      <c r="D37" s="96"/>
    </row>
    <row r="38" spans="2:8" x14ac:dyDescent="0.25">
      <c r="C38" s="9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"/>
  <sheetViews>
    <sheetView workbookViewId="0">
      <selection activeCell="D19" sqref="D1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3"/>
      <c r="C1" s="13"/>
      <c r="D1" s="13"/>
      <c r="E1" s="13"/>
      <c r="F1" s="4"/>
      <c r="G1" s="4"/>
      <c r="H1" s="4"/>
    </row>
    <row r="2" spans="2:8" ht="15.75" customHeight="1" x14ac:dyDescent="0.25">
      <c r="B2" s="145" t="s">
        <v>33</v>
      </c>
      <c r="C2" s="145"/>
      <c r="D2" s="145"/>
      <c r="E2" s="145"/>
      <c r="F2" s="145"/>
      <c r="G2" s="145"/>
      <c r="H2" s="145"/>
    </row>
    <row r="3" spans="2:8" ht="18" x14ac:dyDescent="0.25">
      <c r="B3" s="40"/>
      <c r="C3" s="40"/>
      <c r="D3" s="40"/>
      <c r="E3" s="40"/>
      <c r="F3" s="41"/>
      <c r="G3" s="41"/>
      <c r="H3" s="41"/>
    </row>
    <row r="4" spans="2:8" ht="25.5" x14ac:dyDescent="0.25">
      <c r="B4" s="30" t="s">
        <v>8</v>
      </c>
      <c r="C4" s="30" t="s">
        <v>111</v>
      </c>
      <c r="D4" s="30" t="s">
        <v>40</v>
      </c>
      <c r="E4" s="30" t="s">
        <v>37</v>
      </c>
      <c r="F4" s="30" t="s">
        <v>110</v>
      </c>
      <c r="G4" s="30" t="s">
        <v>20</v>
      </c>
      <c r="H4" s="30" t="s">
        <v>38</v>
      </c>
    </row>
    <row r="5" spans="2:8" x14ac:dyDescent="0.25">
      <c r="B5" s="32">
        <v>1</v>
      </c>
      <c r="C5" s="32">
        <v>2</v>
      </c>
      <c r="D5" s="32">
        <v>3</v>
      </c>
      <c r="E5" s="32">
        <v>4</v>
      </c>
      <c r="F5" s="32">
        <v>5</v>
      </c>
      <c r="G5" s="32" t="s">
        <v>29</v>
      </c>
      <c r="H5" s="32" t="s">
        <v>113</v>
      </c>
    </row>
    <row r="6" spans="2:8" ht="15.75" customHeight="1" x14ac:dyDescent="0.25">
      <c r="B6" s="6" t="s">
        <v>35</v>
      </c>
      <c r="C6" s="56">
        <v>1284959.52</v>
      </c>
      <c r="D6" s="56">
        <v>1355553</v>
      </c>
      <c r="E6" s="56">
        <v>0</v>
      </c>
      <c r="F6" s="57">
        <v>1683830.91</v>
      </c>
      <c r="G6" s="57">
        <f>F6/C6*100</f>
        <v>131.04155296658683</v>
      </c>
      <c r="H6" s="57">
        <f>F6/D6*100</f>
        <v>124.21726852435869</v>
      </c>
    </row>
    <row r="7" spans="2:8" ht="15.75" customHeight="1" x14ac:dyDescent="0.25">
      <c r="B7" s="6" t="s">
        <v>102</v>
      </c>
      <c r="C7" s="56">
        <v>1284959.52</v>
      </c>
      <c r="D7" s="56">
        <v>1355553</v>
      </c>
      <c r="E7" s="56">
        <v>0</v>
      </c>
      <c r="F7" s="57">
        <v>1683830.91</v>
      </c>
      <c r="G7" s="57">
        <f>F7/C7*100</f>
        <v>131.04155296658683</v>
      </c>
      <c r="H7" s="57">
        <f>F7/D7*100</f>
        <v>124.21726852435869</v>
      </c>
    </row>
    <row r="8" spans="2:8" x14ac:dyDescent="0.25">
      <c r="B8" s="12" t="s">
        <v>124</v>
      </c>
      <c r="C8" s="58">
        <v>1284959.52</v>
      </c>
      <c r="D8" s="58">
        <v>1355553</v>
      </c>
      <c r="E8" s="58">
        <v>0</v>
      </c>
      <c r="F8" s="59">
        <v>1683830.91</v>
      </c>
      <c r="G8" s="59">
        <f>F8/C8*100</f>
        <v>131.04155296658683</v>
      </c>
      <c r="H8" s="59">
        <f>F8/D8*100</f>
        <v>124.21726852435869</v>
      </c>
    </row>
    <row r="9" spans="2:8" x14ac:dyDescent="0.25">
      <c r="B9" s="11" t="s">
        <v>12</v>
      </c>
      <c r="C9" s="44"/>
      <c r="D9" s="44"/>
      <c r="E9" s="44"/>
      <c r="F9" s="53"/>
      <c r="G9" s="94"/>
      <c r="H9" s="94"/>
    </row>
    <row r="11" spans="2:8" x14ac:dyDescent="0.25">
      <c r="B11" s="26"/>
      <c r="C11" s="26"/>
      <c r="D11" s="26"/>
      <c r="E11" s="26"/>
      <c r="F11" s="26"/>
      <c r="G11" s="26"/>
      <c r="H11" s="26"/>
    </row>
    <row r="12" spans="2:8" x14ac:dyDescent="0.25">
      <c r="B12" s="26"/>
      <c r="C12" s="26"/>
      <c r="D12" s="26"/>
      <c r="E12" s="26"/>
      <c r="F12" s="26"/>
      <c r="G12" s="26"/>
      <c r="H12" s="26"/>
    </row>
    <row r="13" spans="2:8" x14ac:dyDescent="0.25">
      <c r="B13" s="26"/>
      <c r="C13" s="26"/>
      <c r="D13" s="26"/>
      <c r="E13" s="26"/>
      <c r="F13" s="26"/>
      <c r="G13" s="26"/>
      <c r="H13" s="26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45"/>
  <sheetViews>
    <sheetView tabSelected="1" zoomScale="99" zoomScaleNormal="99" workbookViewId="0">
      <selection activeCell="B82" sqref="B82:D8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145" t="s">
        <v>9</v>
      </c>
      <c r="C2" s="145"/>
      <c r="D2" s="145"/>
      <c r="E2" s="145"/>
      <c r="F2" s="145"/>
      <c r="G2" s="145"/>
      <c r="H2" s="145"/>
      <c r="I2" s="145"/>
      <c r="J2" s="20"/>
    </row>
    <row r="3" spans="2:10" ht="18" x14ac:dyDescent="0.25">
      <c r="B3" s="40"/>
      <c r="C3" s="40"/>
      <c r="D3" s="40"/>
      <c r="E3" s="40"/>
      <c r="F3" s="40"/>
      <c r="G3" s="40"/>
      <c r="H3" s="40"/>
      <c r="I3" s="41"/>
      <c r="J3" s="4"/>
    </row>
    <row r="4" spans="2:10" ht="15.75" x14ac:dyDescent="0.25">
      <c r="B4" s="193" t="s">
        <v>44</v>
      </c>
      <c r="C4" s="193"/>
      <c r="D4" s="193"/>
      <c r="E4" s="193"/>
      <c r="F4" s="193"/>
      <c r="G4" s="193"/>
      <c r="H4" s="193"/>
      <c r="I4" s="193"/>
    </row>
    <row r="5" spans="2:10" ht="18" x14ac:dyDescent="0.25">
      <c r="B5" s="40"/>
      <c r="C5" s="40"/>
      <c r="D5" s="40"/>
      <c r="E5" s="40"/>
      <c r="F5" s="40"/>
      <c r="G5" s="40"/>
      <c r="H5" s="40"/>
      <c r="I5" s="41"/>
    </row>
    <row r="6" spans="2:10" ht="25.5" x14ac:dyDescent="0.25">
      <c r="B6" s="174" t="s">
        <v>8</v>
      </c>
      <c r="C6" s="175"/>
      <c r="D6" s="175"/>
      <c r="E6" s="176"/>
      <c r="F6" s="30" t="s">
        <v>40</v>
      </c>
      <c r="G6" s="30" t="s">
        <v>37</v>
      </c>
      <c r="H6" s="30" t="s">
        <v>110</v>
      </c>
      <c r="I6" s="30" t="s">
        <v>38</v>
      </c>
    </row>
    <row r="7" spans="2:10" s="33" customFormat="1" ht="11.25" x14ac:dyDescent="0.2">
      <c r="B7" s="171">
        <v>1</v>
      </c>
      <c r="C7" s="172"/>
      <c r="D7" s="172"/>
      <c r="E7" s="173"/>
      <c r="F7" s="32">
        <v>2</v>
      </c>
      <c r="G7" s="32">
        <v>3</v>
      </c>
      <c r="H7" s="32">
        <v>4</v>
      </c>
      <c r="I7" s="32" t="s">
        <v>114</v>
      </c>
    </row>
    <row r="8" spans="2:10" ht="30" customHeight="1" x14ac:dyDescent="0.25">
      <c r="B8" s="178">
        <v>49807</v>
      </c>
      <c r="C8" s="179"/>
      <c r="D8" s="180"/>
      <c r="E8" s="68" t="s">
        <v>180</v>
      </c>
      <c r="F8" s="77">
        <f>F9</f>
        <v>1355553</v>
      </c>
      <c r="G8" s="46">
        <v>0</v>
      </c>
      <c r="H8" s="46">
        <f>H9</f>
        <v>1683830.9100000001</v>
      </c>
      <c r="I8" s="46">
        <f t="shared" ref="I8:I12" si="0">H8/F8*100</f>
        <v>124.2172685243587</v>
      </c>
    </row>
    <row r="9" spans="2:10" ht="30" customHeight="1" x14ac:dyDescent="0.25">
      <c r="B9" s="178" t="s">
        <v>182</v>
      </c>
      <c r="C9" s="179"/>
      <c r="D9" s="180"/>
      <c r="E9" s="124" t="s">
        <v>181</v>
      </c>
      <c r="F9" s="77">
        <f>F10</f>
        <v>1355553</v>
      </c>
      <c r="G9" s="46">
        <v>0</v>
      </c>
      <c r="H9" s="46">
        <f>H10</f>
        <v>1683830.9100000001</v>
      </c>
      <c r="I9" s="46">
        <f t="shared" si="0"/>
        <v>124.2172685243587</v>
      </c>
    </row>
    <row r="10" spans="2:10" ht="30" customHeight="1" x14ac:dyDescent="0.25">
      <c r="B10" s="178" t="s">
        <v>186</v>
      </c>
      <c r="C10" s="179"/>
      <c r="D10" s="180"/>
      <c r="E10" s="134" t="s">
        <v>184</v>
      </c>
      <c r="F10" s="77">
        <f>F11+F40+F119+F131</f>
        <v>1355553</v>
      </c>
      <c r="G10" s="46">
        <v>0</v>
      </c>
      <c r="H10" s="46">
        <f>H11+H40+H119+H131</f>
        <v>1683830.9100000001</v>
      </c>
      <c r="I10" s="46">
        <f t="shared" si="0"/>
        <v>124.2172685243587</v>
      </c>
    </row>
    <row r="11" spans="2:10" ht="30" customHeight="1" x14ac:dyDescent="0.25">
      <c r="B11" s="178" t="s">
        <v>185</v>
      </c>
      <c r="C11" s="179"/>
      <c r="D11" s="180"/>
      <c r="E11" s="134" t="s">
        <v>183</v>
      </c>
      <c r="F11" s="77">
        <f>F12+F35</f>
        <v>66891</v>
      </c>
      <c r="G11" s="46"/>
      <c r="H11" s="46">
        <f>H12+H35</f>
        <v>61113.799999999996</v>
      </c>
      <c r="I11" s="46"/>
    </row>
    <row r="12" spans="2:10" ht="30" customHeight="1" x14ac:dyDescent="0.25">
      <c r="B12" s="178" t="s">
        <v>174</v>
      </c>
      <c r="C12" s="179"/>
      <c r="D12" s="180"/>
      <c r="E12" s="134" t="s">
        <v>125</v>
      </c>
      <c r="F12" s="77">
        <v>59691</v>
      </c>
      <c r="G12" s="46">
        <v>0</v>
      </c>
      <c r="H12" s="46">
        <f>H13</f>
        <v>54293.13</v>
      </c>
      <c r="I12" s="46">
        <f t="shared" si="0"/>
        <v>90.956978438960647</v>
      </c>
    </row>
    <row r="13" spans="2:10" ht="30" customHeight="1" x14ac:dyDescent="0.25">
      <c r="B13" s="190" t="s">
        <v>126</v>
      </c>
      <c r="C13" s="191"/>
      <c r="D13" s="192"/>
      <c r="E13" s="49" t="s">
        <v>127</v>
      </c>
      <c r="F13" s="103">
        <v>59691</v>
      </c>
      <c r="G13" s="56">
        <v>0</v>
      </c>
      <c r="H13" s="56">
        <f>H14</f>
        <v>54293.13</v>
      </c>
      <c r="I13" s="56">
        <f>H13/F13*100</f>
        <v>90.956978438960647</v>
      </c>
    </row>
    <row r="14" spans="2:10" x14ac:dyDescent="0.25">
      <c r="B14" s="118"/>
      <c r="C14" s="119">
        <v>32</v>
      </c>
      <c r="D14" s="120"/>
      <c r="E14" s="49" t="s">
        <v>103</v>
      </c>
      <c r="F14" s="77">
        <v>59691</v>
      </c>
      <c r="G14" s="46">
        <v>0</v>
      </c>
      <c r="H14" s="46">
        <f>H15+H16+H17+H18+H19+H20+H21+H22+H23+H24+H25+H26+H27+H28+H29+H30+H31</f>
        <v>54293.13</v>
      </c>
      <c r="I14" s="46">
        <f>H14/F14*100</f>
        <v>90.956978438960647</v>
      </c>
    </row>
    <row r="15" spans="2:10" x14ac:dyDescent="0.25">
      <c r="B15" s="69"/>
      <c r="C15" s="70"/>
      <c r="D15" s="71">
        <v>3211</v>
      </c>
      <c r="E15" s="19" t="s">
        <v>69</v>
      </c>
      <c r="F15" s="76">
        <v>0</v>
      </c>
      <c r="G15" s="44">
        <v>0</v>
      </c>
      <c r="H15" s="44">
        <v>648.37</v>
      </c>
      <c r="I15" s="44">
        <v>0</v>
      </c>
    </row>
    <row r="16" spans="2:10" x14ac:dyDescent="0.25">
      <c r="B16" s="72"/>
      <c r="C16" s="73" t="s">
        <v>55</v>
      </c>
      <c r="D16" s="74">
        <v>3213</v>
      </c>
      <c r="E16" s="92" t="s">
        <v>104</v>
      </c>
      <c r="F16" s="76">
        <v>0</v>
      </c>
      <c r="G16" s="44">
        <v>0</v>
      </c>
      <c r="H16" s="44">
        <v>1138.1099999999999</v>
      </c>
      <c r="I16" s="44">
        <v>0</v>
      </c>
    </row>
    <row r="17" spans="2:9" x14ac:dyDescent="0.25">
      <c r="B17" s="72"/>
      <c r="C17" s="73"/>
      <c r="D17" s="74">
        <v>3214</v>
      </c>
      <c r="E17" s="92" t="s">
        <v>105</v>
      </c>
      <c r="F17" s="76">
        <v>0</v>
      </c>
      <c r="G17" s="44">
        <v>0</v>
      </c>
      <c r="H17" s="44">
        <v>0</v>
      </c>
      <c r="I17" s="44">
        <v>0</v>
      </c>
    </row>
    <row r="18" spans="2:9" x14ac:dyDescent="0.25">
      <c r="B18" s="72"/>
      <c r="C18" s="73"/>
      <c r="D18" s="74">
        <v>3221</v>
      </c>
      <c r="E18" s="92" t="s">
        <v>73</v>
      </c>
      <c r="F18" s="76">
        <v>0</v>
      </c>
      <c r="G18" s="44">
        <v>0</v>
      </c>
      <c r="H18" s="44">
        <v>8011.55</v>
      </c>
      <c r="I18" s="44">
        <v>0</v>
      </c>
    </row>
    <row r="19" spans="2:9" x14ac:dyDescent="0.25">
      <c r="B19" s="72"/>
      <c r="C19" s="73"/>
      <c r="D19" s="74">
        <v>3222</v>
      </c>
      <c r="E19" s="92" t="s">
        <v>74</v>
      </c>
      <c r="F19" s="76">
        <v>0</v>
      </c>
      <c r="G19" s="44">
        <v>0</v>
      </c>
      <c r="H19" s="44">
        <v>3555.99</v>
      </c>
      <c r="I19" s="44">
        <v>0</v>
      </c>
    </row>
    <row r="20" spans="2:9" x14ac:dyDescent="0.25">
      <c r="B20" s="72"/>
      <c r="C20" s="73"/>
      <c r="D20" s="74">
        <v>3223</v>
      </c>
      <c r="E20" s="92" t="s">
        <v>75</v>
      </c>
      <c r="F20" s="76">
        <v>0</v>
      </c>
      <c r="G20" s="44">
        <v>0</v>
      </c>
      <c r="H20" s="44">
        <v>6912</v>
      </c>
      <c r="I20" s="44">
        <v>0</v>
      </c>
    </row>
    <row r="21" spans="2:9" x14ac:dyDescent="0.25">
      <c r="B21" s="72"/>
      <c r="C21" s="73"/>
      <c r="D21" s="74">
        <v>3224</v>
      </c>
      <c r="E21" s="92" t="s">
        <v>169</v>
      </c>
      <c r="F21" s="76">
        <v>0</v>
      </c>
      <c r="G21" s="44">
        <v>0</v>
      </c>
      <c r="H21" s="44">
        <v>5415.27</v>
      </c>
      <c r="I21" s="44">
        <v>0</v>
      </c>
    </row>
    <row r="22" spans="2:9" x14ac:dyDescent="0.25">
      <c r="B22" s="72"/>
      <c r="C22" s="73"/>
      <c r="D22" s="74">
        <v>3225</v>
      </c>
      <c r="E22" s="92" t="s">
        <v>77</v>
      </c>
      <c r="F22" s="76">
        <v>0</v>
      </c>
      <c r="G22" s="44">
        <v>0</v>
      </c>
      <c r="H22" s="44">
        <v>2047.31</v>
      </c>
      <c r="I22" s="44">
        <v>0</v>
      </c>
    </row>
    <row r="23" spans="2:9" x14ac:dyDescent="0.25">
      <c r="B23" s="72"/>
      <c r="C23" s="73"/>
      <c r="D23" s="74">
        <v>3227</v>
      </c>
      <c r="E23" s="92" t="s">
        <v>170</v>
      </c>
      <c r="F23" s="76">
        <v>0</v>
      </c>
      <c r="G23" s="44">
        <v>0</v>
      </c>
      <c r="H23" s="44">
        <v>85</v>
      </c>
      <c r="I23" s="44">
        <v>0</v>
      </c>
    </row>
    <row r="24" spans="2:9" x14ac:dyDescent="0.25">
      <c r="B24" s="72"/>
      <c r="C24" s="73"/>
      <c r="D24" s="74">
        <v>3231</v>
      </c>
      <c r="E24" s="92" t="s">
        <v>171</v>
      </c>
      <c r="F24" s="76">
        <v>0</v>
      </c>
      <c r="G24" s="44">
        <v>0</v>
      </c>
      <c r="H24" s="44">
        <v>3958.21</v>
      </c>
      <c r="I24" s="44">
        <v>0</v>
      </c>
    </row>
    <row r="25" spans="2:9" x14ac:dyDescent="0.25">
      <c r="B25" s="72"/>
      <c r="C25" s="73"/>
      <c r="D25" s="74">
        <v>3231</v>
      </c>
      <c r="E25" s="92" t="s">
        <v>82</v>
      </c>
      <c r="F25" s="76">
        <v>0</v>
      </c>
      <c r="G25" s="44">
        <v>0</v>
      </c>
      <c r="H25" s="44">
        <v>639.01</v>
      </c>
      <c r="I25" s="44">
        <v>0</v>
      </c>
    </row>
    <row r="26" spans="2:9" x14ac:dyDescent="0.25">
      <c r="B26" s="72"/>
      <c r="C26" s="73"/>
      <c r="D26" s="74">
        <v>3234</v>
      </c>
      <c r="E26" s="92" t="s">
        <v>83</v>
      </c>
      <c r="F26" s="76">
        <v>0</v>
      </c>
      <c r="G26" s="44">
        <v>0</v>
      </c>
      <c r="H26" s="44">
        <v>4502.72</v>
      </c>
      <c r="I26" s="44">
        <v>0</v>
      </c>
    </row>
    <row r="27" spans="2:9" x14ac:dyDescent="0.25">
      <c r="B27" s="72"/>
      <c r="C27" s="73"/>
      <c r="D27" s="74">
        <v>3236</v>
      </c>
      <c r="E27" s="92" t="s">
        <v>84</v>
      </c>
      <c r="F27" s="76">
        <v>0</v>
      </c>
      <c r="G27" s="44">
        <v>0</v>
      </c>
      <c r="H27" s="44">
        <v>4704.26</v>
      </c>
      <c r="I27" s="44">
        <v>0</v>
      </c>
    </row>
    <row r="28" spans="2:9" x14ac:dyDescent="0.25">
      <c r="B28" s="72"/>
      <c r="C28" s="73"/>
      <c r="D28" s="74">
        <v>3237</v>
      </c>
      <c r="E28" s="92" t="s">
        <v>115</v>
      </c>
      <c r="F28" s="76">
        <v>0</v>
      </c>
      <c r="G28" s="44">
        <v>0</v>
      </c>
      <c r="H28" s="44">
        <v>0</v>
      </c>
      <c r="I28" s="44">
        <v>0</v>
      </c>
    </row>
    <row r="29" spans="2:9" x14ac:dyDescent="0.25">
      <c r="B29" s="72"/>
      <c r="C29" s="73"/>
      <c r="D29" s="74">
        <v>3238</v>
      </c>
      <c r="E29" s="92" t="s">
        <v>106</v>
      </c>
      <c r="F29" s="76">
        <v>0</v>
      </c>
      <c r="G29" s="44">
        <v>0</v>
      </c>
      <c r="H29" s="44">
        <v>6761.84</v>
      </c>
      <c r="I29" s="44">
        <v>0</v>
      </c>
    </row>
    <row r="30" spans="2:9" x14ac:dyDescent="0.25">
      <c r="B30" s="72"/>
      <c r="C30" s="73"/>
      <c r="D30" s="74">
        <v>3239</v>
      </c>
      <c r="E30" s="92" t="s">
        <v>87</v>
      </c>
      <c r="F30" s="76">
        <v>0</v>
      </c>
      <c r="G30" s="44">
        <v>0</v>
      </c>
      <c r="H30" s="44">
        <v>5451.22</v>
      </c>
      <c r="I30" s="44">
        <v>0</v>
      </c>
    </row>
    <row r="31" spans="2:9" x14ac:dyDescent="0.25">
      <c r="B31" s="72"/>
      <c r="C31" s="73"/>
      <c r="D31" s="74">
        <v>3292</v>
      </c>
      <c r="E31" s="92" t="s">
        <v>197</v>
      </c>
      <c r="F31" s="76">
        <v>0</v>
      </c>
      <c r="G31" s="44">
        <v>0</v>
      </c>
      <c r="H31" s="44">
        <v>462.27</v>
      </c>
      <c r="I31" s="44">
        <v>0</v>
      </c>
    </row>
    <row r="32" spans="2:9" x14ac:dyDescent="0.25">
      <c r="B32" s="115"/>
      <c r="C32" s="116">
        <v>34</v>
      </c>
      <c r="D32" s="117"/>
      <c r="E32" s="78" t="s">
        <v>107</v>
      </c>
      <c r="F32" s="77">
        <v>745</v>
      </c>
      <c r="G32" s="46">
        <v>0</v>
      </c>
      <c r="H32" s="46">
        <v>0</v>
      </c>
      <c r="I32" s="46">
        <v>0</v>
      </c>
    </row>
    <row r="33" spans="2:9" x14ac:dyDescent="0.25">
      <c r="B33" s="72"/>
      <c r="C33" s="73"/>
      <c r="D33" s="74">
        <v>3431</v>
      </c>
      <c r="E33" s="92" t="s">
        <v>91</v>
      </c>
      <c r="F33" s="76">
        <v>0</v>
      </c>
      <c r="G33" s="44">
        <v>0</v>
      </c>
      <c r="H33" s="44">
        <v>0</v>
      </c>
      <c r="I33" s="44">
        <v>0</v>
      </c>
    </row>
    <row r="34" spans="2:9" x14ac:dyDescent="0.25">
      <c r="B34" s="72" t="s">
        <v>17</v>
      </c>
      <c r="C34" s="73"/>
      <c r="D34" s="74"/>
      <c r="E34" s="92"/>
      <c r="F34" s="76"/>
      <c r="G34" s="44"/>
      <c r="H34" s="44"/>
      <c r="I34" s="44"/>
    </row>
    <row r="35" spans="2:9" ht="27.6" customHeight="1" x14ac:dyDescent="0.25">
      <c r="B35" s="199" t="s">
        <v>175</v>
      </c>
      <c r="C35" s="200"/>
      <c r="D35" s="201"/>
      <c r="E35" s="78" t="s">
        <v>128</v>
      </c>
      <c r="F35" s="103">
        <v>7200</v>
      </c>
      <c r="G35" s="56">
        <v>0</v>
      </c>
      <c r="H35" s="56">
        <v>6820.67</v>
      </c>
      <c r="I35" s="56">
        <f>H35/F35*100</f>
        <v>94.731527777777785</v>
      </c>
    </row>
    <row r="36" spans="2:9" ht="26.45" customHeight="1" x14ac:dyDescent="0.25">
      <c r="B36" s="187" t="s">
        <v>126</v>
      </c>
      <c r="C36" s="188"/>
      <c r="D36" s="189"/>
      <c r="E36" s="78" t="s">
        <v>127</v>
      </c>
      <c r="F36" s="103">
        <v>7200</v>
      </c>
      <c r="G36" s="56">
        <v>0</v>
      </c>
      <c r="H36" s="56">
        <v>6820.67</v>
      </c>
      <c r="I36" s="56">
        <f>H36/F36*100</f>
        <v>94.731527777777785</v>
      </c>
    </row>
    <row r="37" spans="2:9" ht="30" customHeight="1" x14ac:dyDescent="0.25">
      <c r="B37" s="118" t="s">
        <v>55</v>
      </c>
      <c r="C37" s="119">
        <v>42</v>
      </c>
      <c r="D37" s="71"/>
      <c r="E37" s="49" t="s">
        <v>92</v>
      </c>
      <c r="F37" s="103">
        <v>7200</v>
      </c>
      <c r="G37" s="56">
        <v>0</v>
      </c>
      <c r="H37" s="56">
        <v>6820.67</v>
      </c>
      <c r="I37" s="56">
        <f>H37/F37*100</f>
        <v>94.731527777777785</v>
      </c>
    </row>
    <row r="38" spans="2:9" x14ac:dyDescent="0.25">
      <c r="B38" s="118"/>
      <c r="C38" s="70"/>
      <c r="D38" s="71">
        <v>4221</v>
      </c>
      <c r="E38" s="122" t="s">
        <v>163</v>
      </c>
      <c r="F38" s="104">
        <v>0</v>
      </c>
      <c r="G38" s="58">
        <v>0</v>
      </c>
      <c r="H38" s="58">
        <v>6820.67</v>
      </c>
      <c r="I38" s="58">
        <v>0</v>
      </c>
    </row>
    <row r="39" spans="2:9" x14ac:dyDescent="0.25">
      <c r="B39" s="72" t="s">
        <v>17</v>
      </c>
      <c r="C39" s="73"/>
      <c r="D39" s="74"/>
      <c r="E39" s="92"/>
      <c r="F39" s="76"/>
      <c r="G39" s="44"/>
      <c r="H39" s="44"/>
      <c r="I39" s="44"/>
    </row>
    <row r="40" spans="2:9" ht="27" customHeight="1" x14ac:dyDescent="0.25">
      <c r="B40" s="187" t="s">
        <v>129</v>
      </c>
      <c r="C40" s="188"/>
      <c r="D40" s="189"/>
      <c r="E40" s="78" t="s">
        <v>130</v>
      </c>
      <c r="F40" s="77">
        <f>F41+F72+F77+F82+F86+F90+F95+F101+F110</f>
        <v>294707</v>
      </c>
      <c r="G40" s="46">
        <v>0</v>
      </c>
      <c r="H40" s="46">
        <f>H41+H72+H77+H82+H86+H90+H95+H101+H110</f>
        <v>305762.93000000005</v>
      </c>
      <c r="I40" s="46">
        <f>H40/F40*100</f>
        <v>103.7514989464112</v>
      </c>
    </row>
    <row r="41" spans="2:9" ht="26.45" customHeight="1" x14ac:dyDescent="0.25">
      <c r="B41" s="187" t="s">
        <v>132</v>
      </c>
      <c r="C41" s="188"/>
      <c r="D41" s="189"/>
      <c r="E41" s="78" t="s">
        <v>176</v>
      </c>
      <c r="F41" s="77">
        <f>F42+F48+F51+F65+F68</f>
        <v>108780</v>
      </c>
      <c r="G41" s="46">
        <v>0</v>
      </c>
      <c r="H41" s="46">
        <f>H42+H48+H51+H65+H68</f>
        <v>124491.47000000002</v>
      </c>
      <c r="I41" s="46">
        <f>H41/F41*100</f>
        <v>114.44334436477294</v>
      </c>
    </row>
    <row r="42" spans="2:9" ht="17.45" customHeight="1" x14ac:dyDescent="0.25">
      <c r="B42" s="187" t="s">
        <v>117</v>
      </c>
      <c r="C42" s="188"/>
      <c r="D42" s="189"/>
      <c r="E42" s="78" t="s">
        <v>131</v>
      </c>
      <c r="F42" s="77">
        <v>5035</v>
      </c>
      <c r="G42" s="46">
        <v>0</v>
      </c>
      <c r="H42" s="46">
        <f>H44+H45+H46</f>
        <v>6627.41</v>
      </c>
      <c r="I42" s="46">
        <f>H42/F42*100</f>
        <v>131.62681231380338</v>
      </c>
    </row>
    <row r="43" spans="2:9" x14ac:dyDescent="0.25">
      <c r="B43" s="115"/>
      <c r="C43" s="116">
        <v>32</v>
      </c>
      <c r="D43" s="117"/>
      <c r="E43" s="78" t="s">
        <v>103</v>
      </c>
      <c r="F43" s="77">
        <v>5035</v>
      </c>
      <c r="G43" s="46">
        <v>0</v>
      </c>
      <c r="H43" s="46">
        <f>H44+H45+H46</f>
        <v>6627.41</v>
      </c>
      <c r="I43" s="46">
        <f>H43/F43*100</f>
        <v>131.62681231380338</v>
      </c>
    </row>
    <row r="44" spans="2:9" x14ac:dyDescent="0.25">
      <c r="B44" s="72"/>
      <c r="C44" s="73"/>
      <c r="D44" s="74">
        <v>3211</v>
      </c>
      <c r="E44" s="92" t="s">
        <v>69</v>
      </c>
      <c r="F44" s="76">
        <v>0</v>
      </c>
      <c r="G44" s="44">
        <v>0</v>
      </c>
      <c r="H44" s="44">
        <v>409.77</v>
      </c>
      <c r="I44" s="44">
        <v>0</v>
      </c>
    </row>
    <row r="45" spans="2:9" x14ac:dyDescent="0.25">
      <c r="B45" s="72"/>
      <c r="C45" s="73"/>
      <c r="D45" s="74">
        <v>3231</v>
      </c>
      <c r="E45" s="92" t="s">
        <v>171</v>
      </c>
      <c r="F45" s="76">
        <v>0</v>
      </c>
      <c r="G45" s="44">
        <v>0</v>
      </c>
      <c r="H45" s="44">
        <v>625</v>
      </c>
      <c r="I45" s="44">
        <v>0</v>
      </c>
    </row>
    <row r="46" spans="2:9" x14ac:dyDescent="0.25">
      <c r="B46" s="72"/>
      <c r="C46" s="73"/>
      <c r="D46" s="74">
        <v>3237</v>
      </c>
      <c r="E46" s="122" t="s">
        <v>200</v>
      </c>
      <c r="F46" s="76">
        <v>0</v>
      </c>
      <c r="G46" s="44">
        <v>0</v>
      </c>
      <c r="H46" s="44">
        <v>5592.64</v>
      </c>
      <c r="I46" s="44">
        <v>0</v>
      </c>
    </row>
    <row r="47" spans="2:9" x14ac:dyDescent="0.25">
      <c r="B47" s="72" t="s">
        <v>17</v>
      </c>
      <c r="C47" s="73"/>
      <c r="D47" s="74" t="s">
        <v>55</v>
      </c>
      <c r="E47" s="92" t="s">
        <v>55</v>
      </c>
      <c r="F47" s="76" t="s">
        <v>55</v>
      </c>
      <c r="G47" s="44" t="s">
        <v>55</v>
      </c>
      <c r="H47" s="44" t="s">
        <v>55</v>
      </c>
      <c r="I47" s="44" t="s">
        <v>55</v>
      </c>
    </row>
    <row r="48" spans="2:9" ht="14.45" customHeight="1" x14ac:dyDescent="0.25">
      <c r="B48" s="178" t="s">
        <v>140</v>
      </c>
      <c r="C48" s="179"/>
      <c r="D48" s="180"/>
      <c r="E48" s="134" t="s">
        <v>196</v>
      </c>
      <c r="F48" s="77">
        <v>10</v>
      </c>
      <c r="G48" s="46">
        <v>0</v>
      </c>
      <c r="H48" s="46">
        <v>0</v>
      </c>
      <c r="I48" s="46">
        <v>0</v>
      </c>
    </row>
    <row r="49" spans="2:9" ht="14.45" customHeight="1" x14ac:dyDescent="0.25">
      <c r="B49" s="129"/>
      <c r="C49" s="130">
        <v>32</v>
      </c>
      <c r="D49" s="131"/>
      <c r="E49" s="49" t="s">
        <v>103</v>
      </c>
      <c r="F49" s="103">
        <v>10</v>
      </c>
      <c r="G49" s="56">
        <v>0</v>
      </c>
      <c r="H49" s="56">
        <v>0</v>
      </c>
      <c r="I49" s="56">
        <v>0</v>
      </c>
    </row>
    <row r="50" spans="2:9" ht="14.45" customHeight="1" x14ac:dyDescent="0.25">
      <c r="B50" s="72" t="s">
        <v>17</v>
      </c>
      <c r="C50" s="116"/>
      <c r="D50" s="117"/>
      <c r="E50" s="125"/>
      <c r="F50" s="76"/>
      <c r="G50" s="44"/>
      <c r="H50" s="44"/>
      <c r="I50" s="44"/>
    </row>
    <row r="51" spans="2:9" ht="14.45" customHeight="1" x14ac:dyDescent="0.25">
      <c r="B51" s="178" t="s">
        <v>133</v>
      </c>
      <c r="C51" s="179"/>
      <c r="D51" s="180"/>
      <c r="E51" s="134" t="s">
        <v>134</v>
      </c>
      <c r="F51" s="77">
        <v>89000</v>
      </c>
      <c r="G51" s="46">
        <v>0</v>
      </c>
      <c r="H51" s="46">
        <f>H52+H60+H62</f>
        <v>111748.37000000001</v>
      </c>
      <c r="I51" s="46">
        <f>H51/F51*100</f>
        <v>125.55996629213485</v>
      </c>
    </row>
    <row r="52" spans="2:9" ht="14.45" customHeight="1" x14ac:dyDescent="0.25">
      <c r="B52" s="129"/>
      <c r="C52" s="130">
        <v>32</v>
      </c>
      <c r="D52" s="131"/>
      <c r="E52" s="49" t="s">
        <v>103</v>
      </c>
      <c r="F52" s="103">
        <v>89000</v>
      </c>
      <c r="G52" s="56">
        <v>0</v>
      </c>
      <c r="H52" s="56">
        <f>H53+H54+H55+H56+H57+H58+H59</f>
        <v>110581.35</v>
      </c>
      <c r="I52" s="56">
        <f>H52/F52*100</f>
        <v>124.24870786516856</v>
      </c>
    </row>
    <row r="53" spans="2:9" ht="14.45" customHeight="1" x14ac:dyDescent="0.25">
      <c r="B53" s="129"/>
      <c r="C53" s="121"/>
      <c r="D53" s="122">
        <v>3221</v>
      </c>
      <c r="E53" s="122" t="s">
        <v>73</v>
      </c>
      <c r="F53" s="104">
        <v>0</v>
      </c>
      <c r="G53" s="58">
        <v>0</v>
      </c>
      <c r="H53" s="58">
        <v>14236.78</v>
      </c>
      <c r="I53" s="58">
        <v>0</v>
      </c>
    </row>
    <row r="54" spans="2:9" ht="14.45" customHeight="1" x14ac:dyDescent="0.25">
      <c r="B54" s="129"/>
      <c r="C54" s="121"/>
      <c r="D54" s="122">
        <v>3222</v>
      </c>
      <c r="E54" s="122" t="s">
        <v>74</v>
      </c>
      <c r="F54" s="104">
        <v>0</v>
      </c>
      <c r="G54" s="58">
        <v>0</v>
      </c>
      <c r="H54" s="58">
        <v>17756.43</v>
      </c>
      <c r="I54" s="58">
        <v>0</v>
      </c>
    </row>
    <row r="55" spans="2:9" ht="14.45" customHeight="1" x14ac:dyDescent="0.25">
      <c r="B55" s="129"/>
      <c r="C55" s="121"/>
      <c r="D55" s="122">
        <v>3223</v>
      </c>
      <c r="E55" s="122" t="s">
        <v>75</v>
      </c>
      <c r="F55" s="104">
        <v>0</v>
      </c>
      <c r="G55" s="58">
        <v>0</v>
      </c>
      <c r="H55" s="58">
        <v>5861.4</v>
      </c>
      <c r="I55" s="58">
        <v>0</v>
      </c>
    </row>
    <row r="56" spans="2:9" ht="14.45" customHeight="1" x14ac:dyDescent="0.25">
      <c r="B56" s="105"/>
      <c r="C56" s="121"/>
      <c r="D56" s="122">
        <v>3231</v>
      </c>
      <c r="E56" s="122" t="s">
        <v>157</v>
      </c>
      <c r="F56" s="104">
        <v>0</v>
      </c>
      <c r="G56" s="58">
        <v>0</v>
      </c>
      <c r="H56" s="58">
        <v>67389.55</v>
      </c>
      <c r="I56" s="58">
        <v>0</v>
      </c>
    </row>
    <row r="57" spans="2:9" ht="14.45" customHeight="1" x14ac:dyDescent="0.25">
      <c r="B57" s="105"/>
      <c r="C57" s="121"/>
      <c r="D57" s="122">
        <v>3232</v>
      </c>
      <c r="E57" s="122" t="s">
        <v>201</v>
      </c>
      <c r="F57" s="104">
        <v>0</v>
      </c>
      <c r="G57" s="58">
        <v>0</v>
      </c>
      <c r="H57" s="58">
        <v>1853.1</v>
      </c>
      <c r="I57" s="58">
        <v>0</v>
      </c>
    </row>
    <row r="58" spans="2:9" ht="14.45" customHeight="1" x14ac:dyDescent="0.25">
      <c r="B58" s="105"/>
      <c r="C58" s="121"/>
      <c r="D58" s="122">
        <v>3294</v>
      </c>
      <c r="E58" s="122" t="s">
        <v>112</v>
      </c>
      <c r="F58" s="104">
        <v>0</v>
      </c>
      <c r="G58" s="58">
        <v>0</v>
      </c>
      <c r="H58" s="58">
        <v>400.09</v>
      </c>
      <c r="I58" s="58">
        <v>0</v>
      </c>
    </row>
    <row r="59" spans="2:9" ht="14.45" customHeight="1" x14ac:dyDescent="0.25">
      <c r="B59" s="105"/>
      <c r="C59" s="121"/>
      <c r="D59" s="122">
        <v>3295</v>
      </c>
      <c r="E59" s="122" t="s">
        <v>96</v>
      </c>
      <c r="F59" s="104">
        <v>0</v>
      </c>
      <c r="G59" s="58">
        <v>0</v>
      </c>
      <c r="H59" s="58">
        <v>3084</v>
      </c>
      <c r="I59" s="58">
        <v>0</v>
      </c>
    </row>
    <row r="60" spans="2:9" ht="14.45" customHeight="1" x14ac:dyDescent="0.25">
      <c r="B60" s="105"/>
      <c r="C60" s="121">
        <v>34</v>
      </c>
      <c r="D60" s="122"/>
      <c r="E60" s="78" t="s">
        <v>107</v>
      </c>
      <c r="F60" s="103">
        <v>0</v>
      </c>
      <c r="G60" s="56">
        <v>0</v>
      </c>
      <c r="H60" s="56">
        <v>884.86</v>
      </c>
      <c r="I60" s="56">
        <v>0</v>
      </c>
    </row>
    <row r="61" spans="2:9" ht="14.45" customHeight="1" x14ac:dyDescent="0.25">
      <c r="B61" s="105"/>
      <c r="C61" s="121"/>
      <c r="D61" s="122">
        <v>3431</v>
      </c>
      <c r="E61" s="92" t="s">
        <v>91</v>
      </c>
      <c r="F61" s="104">
        <v>0</v>
      </c>
      <c r="G61" s="58">
        <v>0</v>
      </c>
      <c r="H61" s="58">
        <v>884.86</v>
      </c>
      <c r="I61" s="58">
        <v>0</v>
      </c>
    </row>
    <row r="62" spans="2:9" ht="24.6" customHeight="1" x14ac:dyDescent="0.25">
      <c r="B62" s="105"/>
      <c r="C62" s="121">
        <v>42</v>
      </c>
      <c r="D62" s="122"/>
      <c r="E62" s="131" t="s">
        <v>160</v>
      </c>
      <c r="F62" s="103">
        <v>0</v>
      </c>
      <c r="G62" s="56">
        <v>0</v>
      </c>
      <c r="H62" s="56">
        <v>282.16000000000003</v>
      </c>
      <c r="I62" s="56">
        <v>0</v>
      </c>
    </row>
    <row r="63" spans="2:9" ht="14.45" customHeight="1" x14ac:dyDescent="0.25">
      <c r="B63" s="105"/>
      <c r="C63" s="121"/>
      <c r="D63" s="122">
        <v>4241</v>
      </c>
      <c r="E63" s="122" t="s">
        <v>100</v>
      </c>
      <c r="F63" s="104">
        <v>0</v>
      </c>
      <c r="G63" s="58">
        <v>0</v>
      </c>
      <c r="H63" s="58">
        <v>282.16000000000003</v>
      </c>
      <c r="I63" s="58">
        <v>0</v>
      </c>
    </row>
    <row r="64" spans="2:9" ht="14.45" customHeight="1" x14ac:dyDescent="0.25">
      <c r="B64" s="72" t="s">
        <v>17</v>
      </c>
      <c r="C64" s="116"/>
      <c r="D64" s="117"/>
      <c r="E64" s="78"/>
      <c r="F64" s="76"/>
      <c r="G64" s="44"/>
      <c r="H64" s="44"/>
      <c r="I64" s="44"/>
    </row>
    <row r="65" spans="2:9" ht="21.6" customHeight="1" x14ac:dyDescent="0.25">
      <c r="B65" s="187" t="s">
        <v>135</v>
      </c>
      <c r="C65" s="188"/>
      <c r="D65" s="189"/>
      <c r="E65" s="78" t="s">
        <v>136</v>
      </c>
      <c r="F65" s="77">
        <v>13000</v>
      </c>
      <c r="G65" s="46">
        <v>0</v>
      </c>
      <c r="H65" s="46">
        <v>2873.8</v>
      </c>
      <c r="I65" s="46">
        <f>H65/F65*100</f>
        <v>22.106153846153848</v>
      </c>
    </row>
    <row r="66" spans="2:9" ht="19.149999999999999" customHeight="1" x14ac:dyDescent="0.25">
      <c r="B66" s="118"/>
      <c r="C66" s="119">
        <v>32</v>
      </c>
      <c r="D66" s="120"/>
      <c r="E66" s="49" t="s">
        <v>103</v>
      </c>
      <c r="F66" s="103">
        <v>13000</v>
      </c>
      <c r="G66" s="56">
        <v>0</v>
      </c>
      <c r="H66" s="56">
        <v>2873.8</v>
      </c>
      <c r="I66" s="56">
        <f>H66/F66*100</f>
        <v>22.106153846153848</v>
      </c>
    </row>
    <row r="67" spans="2:9" ht="16.899999999999999" customHeight="1" x14ac:dyDescent="0.25">
      <c r="B67" s="69"/>
      <c r="C67" s="70"/>
      <c r="D67" s="71">
        <v>3231</v>
      </c>
      <c r="E67" s="122" t="s">
        <v>157</v>
      </c>
      <c r="F67" s="104">
        <v>0</v>
      </c>
      <c r="G67" s="58">
        <v>0</v>
      </c>
      <c r="H67" s="58">
        <v>2873.8</v>
      </c>
      <c r="I67" s="58">
        <v>0</v>
      </c>
    </row>
    <row r="68" spans="2:9" x14ac:dyDescent="0.25">
      <c r="B68" s="187" t="s">
        <v>165</v>
      </c>
      <c r="C68" s="188"/>
      <c r="D68" s="189"/>
      <c r="E68" s="78" t="s">
        <v>164</v>
      </c>
      <c r="F68" s="77">
        <v>1735</v>
      </c>
      <c r="G68" s="46">
        <v>0</v>
      </c>
      <c r="H68" s="46">
        <f>H69</f>
        <v>3241.89</v>
      </c>
      <c r="I68" s="46">
        <f>H68/F68*100</f>
        <v>186.85244956772334</v>
      </c>
    </row>
    <row r="69" spans="2:9" x14ac:dyDescent="0.25">
      <c r="B69" s="118"/>
      <c r="C69" s="119">
        <v>32</v>
      </c>
      <c r="D69" s="120"/>
      <c r="E69" s="49" t="s">
        <v>103</v>
      </c>
      <c r="F69" s="103">
        <v>1735</v>
      </c>
      <c r="G69" s="56">
        <v>0</v>
      </c>
      <c r="H69" s="56">
        <f>H70</f>
        <v>3241.89</v>
      </c>
      <c r="I69" s="56">
        <f>H69/F69*100</f>
        <v>186.85244956772334</v>
      </c>
    </row>
    <row r="70" spans="2:9" x14ac:dyDescent="0.25">
      <c r="B70" s="69"/>
      <c r="C70" s="70"/>
      <c r="D70" s="71">
        <v>3221</v>
      </c>
      <c r="E70" s="122" t="s">
        <v>108</v>
      </c>
      <c r="F70" s="104">
        <v>0</v>
      </c>
      <c r="G70" s="58">
        <v>0</v>
      </c>
      <c r="H70" s="58">
        <v>3241.89</v>
      </c>
      <c r="I70" s="58">
        <v>0</v>
      </c>
    </row>
    <row r="71" spans="2:9" x14ac:dyDescent="0.25">
      <c r="B71" s="75" t="s">
        <v>17</v>
      </c>
      <c r="C71" s="113"/>
      <c r="D71" s="114"/>
      <c r="E71" s="114"/>
      <c r="F71" s="76"/>
      <c r="G71" s="44"/>
      <c r="H71" s="44"/>
      <c r="I71" s="44"/>
    </row>
    <row r="72" spans="2:9" ht="31.9" customHeight="1" x14ac:dyDescent="0.25">
      <c r="B72" s="178" t="s">
        <v>188</v>
      </c>
      <c r="C72" s="181"/>
      <c r="D72" s="182"/>
      <c r="E72" s="139" t="s">
        <v>187</v>
      </c>
      <c r="F72" s="77">
        <v>1000</v>
      </c>
      <c r="G72" s="46">
        <v>0</v>
      </c>
      <c r="H72" s="46">
        <v>47.76</v>
      </c>
      <c r="I72" s="46">
        <f>H72/F72*100</f>
        <v>4.7759999999999998</v>
      </c>
    </row>
    <row r="73" spans="2:9" x14ac:dyDescent="0.25">
      <c r="B73" s="183" t="s">
        <v>117</v>
      </c>
      <c r="C73" s="184"/>
      <c r="D73" s="185"/>
      <c r="E73" s="131" t="s">
        <v>131</v>
      </c>
      <c r="F73" s="77">
        <v>1000</v>
      </c>
      <c r="G73" s="44">
        <v>0</v>
      </c>
      <c r="H73" s="46">
        <v>47.76</v>
      </c>
      <c r="I73" s="46">
        <f>H73/F73*100</f>
        <v>4.7759999999999998</v>
      </c>
    </row>
    <row r="74" spans="2:9" x14ac:dyDescent="0.25">
      <c r="B74" s="75"/>
      <c r="C74" s="133">
        <v>32</v>
      </c>
      <c r="D74" s="114"/>
      <c r="E74" s="49" t="s">
        <v>103</v>
      </c>
      <c r="F74" s="77">
        <v>1000</v>
      </c>
      <c r="G74" s="46">
        <v>0</v>
      </c>
      <c r="H74" s="46">
        <v>47.46</v>
      </c>
      <c r="I74" s="46">
        <f>H74/F74*100</f>
        <v>4.7460000000000004</v>
      </c>
    </row>
    <row r="75" spans="2:9" x14ac:dyDescent="0.25">
      <c r="B75" s="75"/>
      <c r="C75" s="113"/>
      <c r="D75" s="114">
        <v>3239</v>
      </c>
      <c r="E75" s="114" t="s">
        <v>87</v>
      </c>
      <c r="F75" s="77">
        <v>0</v>
      </c>
      <c r="G75" s="44">
        <v>0</v>
      </c>
      <c r="H75" s="44">
        <v>47.76</v>
      </c>
      <c r="I75" s="44">
        <v>0</v>
      </c>
    </row>
    <row r="76" spans="2:9" x14ac:dyDescent="0.25">
      <c r="B76" s="75" t="s">
        <v>17</v>
      </c>
      <c r="C76" s="113"/>
      <c r="D76" s="114"/>
      <c r="E76" s="114"/>
      <c r="F76" s="76"/>
      <c r="G76" s="44"/>
      <c r="H76" s="44"/>
      <c r="I76" s="44"/>
    </row>
    <row r="77" spans="2:9" ht="23.45" customHeight="1" x14ac:dyDescent="0.25">
      <c r="B77" s="183" t="s">
        <v>138</v>
      </c>
      <c r="C77" s="184"/>
      <c r="D77" s="185"/>
      <c r="E77" s="131" t="s">
        <v>137</v>
      </c>
      <c r="F77" s="103">
        <v>4140</v>
      </c>
      <c r="G77" s="56">
        <v>0</v>
      </c>
      <c r="H77" s="56">
        <v>4134.4399999999996</v>
      </c>
      <c r="I77" s="56">
        <f>H77/F77*100</f>
        <v>99.865700483091786</v>
      </c>
    </row>
    <row r="78" spans="2:9" x14ac:dyDescent="0.25">
      <c r="B78" s="183" t="s">
        <v>117</v>
      </c>
      <c r="C78" s="184"/>
      <c r="D78" s="185"/>
      <c r="E78" s="131" t="s">
        <v>131</v>
      </c>
      <c r="F78" s="103">
        <v>4140</v>
      </c>
      <c r="G78" s="56">
        <v>0</v>
      </c>
      <c r="H78" s="56">
        <v>4134.4399999999996</v>
      </c>
      <c r="I78" s="56">
        <f>H78/F78*100</f>
        <v>99.865700483091786</v>
      </c>
    </row>
    <row r="79" spans="2:9" ht="31.9" customHeight="1" x14ac:dyDescent="0.25">
      <c r="B79" s="129"/>
      <c r="C79" s="130">
        <v>37</v>
      </c>
      <c r="D79" s="131" t="s">
        <v>55</v>
      </c>
      <c r="E79" s="131" t="s">
        <v>161</v>
      </c>
      <c r="F79" s="103">
        <v>4140</v>
      </c>
      <c r="G79" s="56">
        <v>0</v>
      </c>
      <c r="H79" s="56">
        <v>4134.4399999999996</v>
      </c>
      <c r="I79" s="56">
        <f>H79/F79*100</f>
        <v>99.865700483091786</v>
      </c>
    </row>
    <row r="80" spans="2:9" ht="27.6" customHeight="1" x14ac:dyDescent="0.25">
      <c r="B80" s="105"/>
      <c r="C80" s="121"/>
      <c r="D80" s="122">
        <v>3722</v>
      </c>
      <c r="E80" s="122" t="s">
        <v>120</v>
      </c>
      <c r="F80" s="104">
        <v>0</v>
      </c>
      <c r="G80" s="58">
        <v>0</v>
      </c>
      <c r="H80" s="58">
        <v>4134.4399999999996</v>
      </c>
      <c r="I80" s="58">
        <v>0</v>
      </c>
    </row>
    <row r="81" spans="2:9" x14ac:dyDescent="0.25">
      <c r="B81" s="100" t="s">
        <v>17</v>
      </c>
      <c r="C81" s="101"/>
      <c r="D81" s="102" t="s">
        <v>55</v>
      </c>
      <c r="E81" s="102" t="s">
        <v>55</v>
      </c>
      <c r="F81" s="99" t="s">
        <v>55</v>
      </c>
      <c r="G81" s="52" t="s">
        <v>55</v>
      </c>
      <c r="H81" s="52" t="s">
        <v>55</v>
      </c>
      <c r="I81" s="52" t="s">
        <v>55</v>
      </c>
    </row>
    <row r="82" spans="2:9" ht="25.9" customHeight="1" x14ac:dyDescent="0.25">
      <c r="B82" s="183" t="s">
        <v>191</v>
      </c>
      <c r="C82" s="184"/>
      <c r="D82" s="185"/>
      <c r="E82" s="131" t="s">
        <v>189</v>
      </c>
      <c r="F82" s="103">
        <v>1938</v>
      </c>
      <c r="G82" s="56">
        <v>0</v>
      </c>
      <c r="H82" s="56">
        <v>0</v>
      </c>
      <c r="I82" s="56">
        <v>0</v>
      </c>
    </row>
    <row r="83" spans="2:9" ht="26.45" customHeight="1" x14ac:dyDescent="0.25">
      <c r="B83" s="183" t="s">
        <v>117</v>
      </c>
      <c r="C83" s="184"/>
      <c r="D83" s="185"/>
      <c r="E83" s="49" t="s">
        <v>131</v>
      </c>
      <c r="F83" s="103">
        <v>1938</v>
      </c>
      <c r="G83" s="56">
        <v>0</v>
      </c>
      <c r="H83" s="56">
        <v>0</v>
      </c>
      <c r="I83" s="56">
        <v>0</v>
      </c>
    </row>
    <row r="84" spans="2:9" ht="27" customHeight="1" x14ac:dyDescent="0.25">
      <c r="B84" s="129"/>
      <c r="C84" s="130">
        <v>42</v>
      </c>
      <c r="D84" s="131"/>
      <c r="E84" s="131" t="s">
        <v>160</v>
      </c>
      <c r="F84" s="103">
        <v>1938</v>
      </c>
      <c r="G84" s="56">
        <v>0</v>
      </c>
      <c r="H84" s="56">
        <v>0</v>
      </c>
      <c r="I84" s="56">
        <v>0</v>
      </c>
    </row>
    <row r="85" spans="2:9" x14ac:dyDescent="0.25">
      <c r="B85" s="75" t="s">
        <v>17</v>
      </c>
      <c r="C85" s="113"/>
      <c r="D85" s="114" t="s">
        <v>55</v>
      </c>
      <c r="E85" s="114" t="s">
        <v>55</v>
      </c>
      <c r="F85" s="76"/>
      <c r="G85" s="44" t="s">
        <v>55</v>
      </c>
      <c r="H85" s="44"/>
      <c r="I85" s="44"/>
    </row>
    <row r="86" spans="2:9" ht="25.9" customHeight="1" x14ac:dyDescent="0.25">
      <c r="B86" s="196" t="s">
        <v>195</v>
      </c>
      <c r="C86" s="197"/>
      <c r="D86" s="198"/>
      <c r="E86" s="140" t="s">
        <v>190</v>
      </c>
      <c r="F86" s="141">
        <v>1000</v>
      </c>
      <c r="G86" s="142">
        <v>0</v>
      </c>
      <c r="H86" s="142">
        <v>0</v>
      </c>
      <c r="I86" s="142">
        <v>0</v>
      </c>
    </row>
    <row r="87" spans="2:9" x14ac:dyDescent="0.25">
      <c r="B87" s="183" t="s">
        <v>117</v>
      </c>
      <c r="C87" s="184"/>
      <c r="D87" s="185"/>
      <c r="E87" s="49" t="s">
        <v>131</v>
      </c>
      <c r="F87" s="103">
        <v>1000</v>
      </c>
      <c r="G87" s="56">
        <v>0</v>
      </c>
      <c r="H87" s="56">
        <v>0</v>
      </c>
      <c r="I87" s="56">
        <v>0</v>
      </c>
    </row>
    <row r="88" spans="2:9" x14ac:dyDescent="0.25">
      <c r="B88" s="129"/>
      <c r="C88" s="130">
        <v>32</v>
      </c>
      <c r="D88" s="131"/>
      <c r="E88" s="131" t="s">
        <v>103</v>
      </c>
      <c r="F88" s="103">
        <v>1000</v>
      </c>
      <c r="G88" s="56">
        <v>0</v>
      </c>
      <c r="H88" s="56">
        <v>0</v>
      </c>
      <c r="I88" s="56">
        <v>0</v>
      </c>
    </row>
    <row r="89" spans="2:9" x14ac:dyDescent="0.25">
      <c r="B89" s="75" t="s">
        <v>17</v>
      </c>
      <c r="C89" s="113"/>
      <c r="D89" s="114"/>
      <c r="E89" s="114"/>
      <c r="F89" s="76"/>
      <c r="G89" s="44"/>
      <c r="H89" s="44"/>
      <c r="I89" s="44"/>
    </row>
    <row r="90" spans="2:9" ht="30" customHeight="1" x14ac:dyDescent="0.25">
      <c r="B90" s="183" t="s">
        <v>194</v>
      </c>
      <c r="C90" s="194"/>
      <c r="D90" s="195"/>
      <c r="E90" s="131" t="s">
        <v>139</v>
      </c>
      <c r="F90" s="103">
        <v>1200</v>
      </c>
      <c r="G90" s="56">
        <v>0</v>
      </c>
      <c r="H90" s="56">
        <v>1100</v>
      </c>
      <c r="I90" s="56">
        <f>H90/F90*100</f>
        <v>91.666666666666657</v>
      </c>
    </row>
    <row r="91" spans="2:9" x14ac:dyDescent="0.25">
      <c r="B91" s="183" t="s">
        <v>116</v>
      </c>
      <c r="C91" s="184"/>
      <c r="D91" s="185"/>
      <c r="E91" s="131" t="s">
        <v>109</v>
      </c>
      <c r="F91" s="103">
        <v>1200</v>
      </c>
      <c r="G91" s="56">
        <v>0</v>
      </c>
      <c r="H91" s="56">
        <v>1100</v>
      </c>
      <c r="I91" s="56">
        <f>H91/F91*100</f>
        <v>91.666666666666657</v>
      </c>
    </row>
    <row r="92" spans="2:9" x14ac:dyDescent="0.25">
      <c r="B92" s="129"/>
      <c r="C92" s="130">
        <v>32</v>
      </c>
      <c r="D92" s="131"/>
      <c r="E92" s="131" t="s">
        <v>103</v>
      </c>
      <c r="F92" s="103">
        <v>1200</v>
      </c>
      <c r="G92" s="56">
        <v>0</v>
      </c>
      <c r="H92" s="56">
        <v>1100</v>
      </c>
      <c r="I92" s="56">
        <f>H92/F92*100</f>
        <v>91.666666666666657</v>
      </c>
    </row>
    <row r="93" spans="2:9" x14ac:dyDescent="0.25">
      <c r="B93" s="105"/>
      <c r="C93" s="121"/>
      <c r="D93" s="122">
        <v>3238</v>
      </c>
      <c r="E93" s="122" t="s">
        <v>106</v>
      </c>
      <c r="F93" s="104">
        <v>0</v>
      </c>
      <c r="G93" s="58">
        <v>0</v>
      </c>
      <c r="H93" s="58">
        <v>1100</v>
      </c>
      <c r="I93" s="58">
        <v>0</v>
      </c>
    </row>
    <row r="94" spans="2:9" x14ac:dyDescent="0.25">
      <c r="B94" s="100" t="s">
        <v>17</v>
      </c>
      <c r="C94" s="101"/>
      <c r="D94" s="102" t="s">
        <v>55</v>
      </c>
      <c r="E94" s="102" t="s">
        <v>55</v>
      </c>
      <c r="F94" s="99" t="s">
        <v>55</v>
      </c>
      <c r="G94" s="52" t="s">
        <v>55</v>
      </c>
      <c r="H94" s="52" t="s">
        <v>55</v>
      </c>
      <c r="I94" s="52" t="s">
        <v>55</v>
      </c>
    </row>
    <row r="95" spans="2:9" ht="25.9" customHeight="1" x14ac:dyDescent="0.25">
      <c r="B95" s="183" t="s">
        <v>193</v>
      </c>
      <c r="C95" s="184"/>
      <c r="D95" s="185"/>
      <c r="E95" s="131" t="s">
        <v>192</v>
      </c>
      <c r="F95" s="103">
        <v>3130</v>
      </c>
      <c r="G95" s="56">
        <v>0</v>
      </c>
      <c r="H95" s="56">
        <v>3084.2</v>
      </c>
      <c r="I95" s="56">
        <f>H95/F95*100</f>
        <v>98.5367412140575</v>
      </c>
    </row>
    <row r="96" spans="2:9" ht="16.899999999999999" customHeight="1" x14ac:dyDescent="0.25">
      <c r="B96" s="183" t="s">
        <v>117</v>
      </c>
      <c r="C96" s="184"/>
      <c r="D96" s="185"/>
      <c r="E96" s="49" t="s">
        <v>131</v>
      </c>
      <c r="F96" s="103">
        <v>3130</v>
      </c>
      <c r="G96" s="56">
        <v>0</v>
      </c>
      <c r="H96" s="56">
        <v>3084.2</v>
      </c>
      <c r="I96" s="56">
        <f>H96/F96*100</f>
        <v>98.5367412140575</v>
      </c>
    </row>
    <row r="97" spans="2:9" x14ac:dyDescent="0.25">
      <c r="B97" s="129"/>
      <c r="C97" s="130">
        <v>31</v>
      </c>
      <c r="D97" s="131"/>
      <c r="E97" s="131" t="s">
        <v>158</v>
      </c>
      <c r="F97" s="103">
        <v>3130</v>
      </c>
      <c r="G97" s="56">
        <v>0</v>
      </c>
      <c r="H97" s="56">
        <f>H98+H99</f>
        <v>3084.2</v>
      </c>
      <c r="I97" s="56">
        <f>H97/F97*100</f>
        <v>98.5367412140575</v>
      </c>
    </row>
    <row r="98" spans="2:9" x14ac:dyDescent="0.25">
      <c r="B98" s="100"/>
      <c r="C98" s="106" t="s">
        <v>55</v>
      </c>
      <c r="D98" s="122">
        <v>3111</v>
      </c>
      <c r="E98" s="122" t="s">
        <v>166</v>
      </c>
      <c r="F98" s="104">
        <v>0</v>
      </c>
      <c r="G98" s="58">
        <v>0</v>
      </c>
      <c r="H98" s="58">
        <v>2710.91</v>
      </c>
      <c r="I98" s="58">
        <v>0</v>
      </c>
    </row>
    <row r="99" spans="2:9" x14ac:dyDescent="0.25">
      <c r="B99" s="100"/>
      <c r="C99" s="106"/>
      <c r="D99" s="122">
        <v>3132</v>
      </c>
      <c r="E99" s="122" t="s">
        <v>202</v>
      </c>
      <c r="F99" s="104">
        <v>0</v>
      </c>
      <c r="G99" s="58">
        <v>0</v>
      </c>
      <c r="H99" s="58">
        <v>373.29</v>
      </c>
      <c r="I99" s="58">
        <v>0</v>
      </c>
    </row>
    <row r="100" spans="2:9" x14ac:dyDescent="0.25">
      <c r="B100" s="75" t="s">
        <v>17</v>
      </c>
      <c r="C100" s="113"/>
      <c r="D100" s="114"/>
      <c r="E100" s="114"/>
      <c r="F100" s="104"/>
      <c r="G100" s="58"/>
      <c r="H100" s="58"/>
      <c r="I100" s="58"/>
    </row>
    <row r="101" spans="2:9" ht="34.15" customHeight="1" x14ac:dyDescent="0.25">
      <c r="B101" s="178" t="s">
        <v>141</v>
      </c>
      <c r="C101" s="179"/>
      <c r="D101" s="180"/>
      <c r="E101" s="134" t="s">
        <v>142</v>
      </c>
      <c r="F101" s="77">
        <f>F102</f>
        <v>86919</v>
      </c>
      <c r="G101" s="46">
        <v>0</v>
      </c>
      <c r="H101" s="46">
        <f>H102</f>
        <v>86917.97</v>
      </c>
      <c r="I101" s="46">
        <f>H101/F101*100</f>
        <v>99.998814988667604</v>
      </c>
    </row>
    <row r="102" spans="2:9" x14ac:dyDescent="0.25">
      <c r="B102" s="183" t="s">
        <v>117</v>
      </c>
      <c r="C102" s="184"/>
      <c r="D102" s="185"/>
      <c r="E102" s="49" t="s">
        <v>131</v>
      </c>
      <c r="F102" s="103">
        <f>F103+F107</f>
        <v>86919</v>
      </c>
      <c r="G102" s="56">
        <v>0</v>
      </c>
      <c r="H102" s="56">
        <f>H103+H107</f>
        <v>86917.97</v>
      </c>
      <c r="I102" s="56">
        <f>H102/F102*100</f>
        <v>99.998814988667604</v>
      </c>
    </row>
    <row r="103" spans="2:9" x14ac:dyDescent="0.25">
      <c r="B103" s="129"/>
      <c r="C103" s="130">
        <v>31</v>
      </c>
      <c r="D103" s="131"/>
      <c r="E103" s="131" t="s">
        <v>158</v>
      </c>
      <c r="F103" s="103">
        <v>84497</v>
      </c>
      <c r="G103" s="56">
        <v>0</v>
      </c>
      <c r="H103" s="56">
        <f>H104+H105+H106</f>
        <v>84495.97</v>
      </c>
      <c r="I103" s="56">
        <f>H103/F103*100</f>
        <v>99.998781021811425</v>
      </c>
    </row>
    <row r="104" spans="2:9" x14ac:dyDescent="0.25">
      <c r="B104" s="105"/>
      <c r="C104" s="121"/>
      <c r="D104" s="122">
        <v>3111</v>
      </c>
      <c r="E104" s="122" t="s">
        <v>166</v>
      </c>
      <c r="F104" s="104">
        <v>0</v>
      </c>
      <c r="G104" s="58">
        <v>0</v>
      </c>
      <c r="H104" s="58">
        <v>67893.17</v>
      </c>
      <c r="I104" s="58">
        <v>0</v>
      </c>
    </row>
    <row r="105" spans="2:9" x14ac:dyDescent="0.25">
      <c r="B105" s="105"/>
      <c r="C105" s="121"/>
      <c r="D105" s="122">
        <v>3121</v>
      </c>
      <c r="E105" s="122" t="s">
        <v>65</v>
      </c>
      <c r="F105" s="104">
        <v>0</v>
      </c>
      <c r="G105" s="58">
        <v>0</v>
      </c>
      <c r="H105" s="58">
        <v>5400</v>
      </c>
      <c r="I105" s="58">
        <v>0</v>
      </c>
    </row>
    <row r="106" spans="2:9" x14ac:dyDescent="0.25">
      <c r="B106" s="105"/>
      <c r="C106" s="121"/>
      <c r="D106" s="122">
        <v>3132</v>
      </c>
      <c r="E106" s="122" t="s">
        <v>167</v>
      </c>
      <c r="F106" s="104">
        <v>0</v>
      </c>
      <c r="G106" s="58">
        <v>0</v>
      </c>
      <c r="H106" s="58">
        <v>11202.8</v>
      </c>
      <c r="I106" s="58">
        <v>0</v>
      </c>
    </row>
    <row r="107" spans="2:9" x14ac:dyDescent="0.25">
      <c r="B107" s="129"/>
      <c r="C107" s="130">
        <v>32</v>
      </c>
      <c r="D107" s="131"/>
      <c r="E107" s="49" t="s">
        <v>103</v>
      </c>
      <c r="F107" s="103">
        <v>2422</v>
      </c>
      <c r="G107" s="56">
        <v>0</v>
      </c>
      <c r="H107" s="56">
        <f>H108</f>
        <v>2422</v>
      </c>
      <c r="I107" s="56">
        <f>H107/F107*100</f>
        <v>100</v>
      </c>
    </row>
    <row r="108" spans="2:9" ht="25.5" x14ac:dyDescent="0.25">
      <c r="B108" s="105"/>
      <c r="C108" s="121"/>
      <c r="D108" s="122">
        <v>3212</v>
      </c>
      <c r="E108" s="50" t="s">
        <v>159</v>
      </c>
      <c r="F108" s="104">
        <v>0</v>
      </c>
      <c r="G108" s="58">
        <v>0</v>
      </c>
      <c r="H108" s="58">
        <v>2422</v>
      </c>
      <c r="I108" s="58">
        <v>0</v>
      </c>
    </row>
    <row r="109" spans="2:9" ht="15" customHeight="1" x14ac:dyDescent="0.25">
      <c r="B109" s="75" t="s">
        <v>17</v>
      </c>
      <c r="C109" s="113"/>
      <c r="D109" s="114"/>
      <c r="E109" s="114"/>
      <c r="F109" s="76"/>
      <c r="G109" s="44"/>
      <c r="H109" s="44"/>
      <c r="I109" s="44"/>
    </row>
    <row r="110" spans="2:9" ht="25.9" customHeight="1" x14ac:dyDescent="0.25">
      <c r="B110" s="178" t="s">
        <v>177</v>
      </c>
      <c r="C110" s="179"/>
      <c r="D110" s="180"/>
      <c r="E110" s="134" t="s">
        <v>143</v>
      </c>
      <c r="F110" s="77">
        <f>F111</f>
        <v>86600</v>
      </c>
      <c r="G110" s="46">
        <v>0</v>
      </c>
      <c r="H110" s="46">
        <f>H111</f>
        <v>85987.09</v>
      </c>
      <c r="I110" s="46">
        <f>H110/F110*100</f>
        <v>99.292251732101604</v>
      </c>
    </row>
    <row r="111" spans="2:9" ht="17.45" customHeight="1" x14ac:dyDescent="0.25">
      <c r="B111" s="178" t="s">
        <v>117</v>
      </c>
      <c r="C111" s="179"/>
      <c r="D111" s="180"/>
      <c r="E111" s="49" t="s">
        <v>131</v>
      </c>
      <c r="F111" s="77">
        <f>F112+F116</f>
        <v>86600</v>
      </c>
      <c r="G111" s="46">
        <v>0</v>
      </c>
      <c r="H111" s="46">
        <f>H112+H116</f>
        <v>85987.09</v>
      </c>
      <c r="I111" s="46">
        <f>H111/F111*100</f>
        <v>99.292251732101604</v>
      </c>
    </row>
    <row r="112" spans="2:9" ht="16.149999999999999" customHeight="1" x14ac:dyDescent="0.25">
      <c r="B112" s="129"/>
      <c r="C112" s="130">
        <v>31</v>
      </c>
      <c r="D112" s="131"/>
      <c r="E112" s="131" t="s">
        <v>158</v>
      </c>
      <c r="F112" s="103">
        <v>84300</v>
      </c>
      <c r="G112" s="56">
        <v>0</v>
      </c>
      <c r="H112" s="56">
        <f>H113+H114+H115</f>
        <v>84042.84</v>
      </c>
      <c r="I112" s="56">
        <f>H112/F112*100</f>
        <v>99.694946619217077</v>
      </c>
    </row>
    <row r="113" spans="2:9" ht="18" customHeight="1" x14ac:dyDescent="0.25">
      <c r="B113" s="105"/>
      <c r="C113" s="121"/>
      <c r="D113" s="122">
        <v>3111</v>
      </c>
      <c r="E113" s="122" t="s">
        <v>166</v>
      </c>
      <c r="F113" s="104">
        <v>0</v>
      </c>
      <c r="G113" s="58">
        <v>0</v>
      </c>
      <c r="H113" s="58">
        <v>66732.08</v>
      </c>
      <c r="I113" s="58">
        <v>0</v>
      </c>
    </row>
    <row r="114" spans="2:9" ht="15.6" customHeight="1" x14ac:dyDescent="0.25">
      <c r="B114" s="105"/>
      <c r="C114" s="121"/>
      <c r="D114" s="122">
        <v>3121</v>
      </c>
      <c r="E114" s="122" t="s">
        <v>65</v>
      </c>
      <c r="F114" s="104">
        <v>0</v>
      </c>
      <c r="G114" s="58">
        <v>0</v>
      </c>
      <c r="H114" s="58">
        <v>6300</v>
      </c>
      <c r="I114" s="58">
        <v>0</v>
      </c>
    </row>
    <row r="115" spans="2:9" ht="15.6" customHeight="1" x14ac:dyDescent="0.25">
      <c r="B115" s="105"/>
      <c r="C115" s="121"/>
      <c r="D115" s="122">
        <v>3132</v>
      </c>
      <c r="E115" s="122" t="s">
        <v>167</v>
      </c>
      <c r="F115" s="104">
        <v>0</v>
      </c>
      <c r="G115" s="58">
        <v>0</v>
      </c>
      <c r="H115" s="58">
        <v>11010.76</v>
      </c>
      <c r="I115" s="58">
        <v>0</v>
      </c>
    </row>
    <row r="116" spans="2:9" ht="18" customHeight="1" x14ac:dyDescent="0.25">
      <c r="B116" s="129"/>
      <c r="C116" s="130">
        <v>32</v>
      </c>
      <c r="D116" s="131"/>
      <c r="E116" s="49" t="s">
        <v>103</v>
      </c>
      <c r="F116" s="103">
        <v>2300</v>
      </c>
      <c r="G116" s="56">
        <v>0</v>
      </c>
      <c r="H116" s="56">
        <v>1944.25</v>
      </c>
      <c r="I116" s="56">
        <f>H116/F116*100</f>
        <v>84.532608695652172</v>
      </c>
    </row>
    <row r="117" spans="2:9" ht="25.15" customHeight="1" x14ac:dyDescent="0.25">
      <c r="B117" s="105"/>
      <c r="C117" s="121"/>
      <c r="D117" s="122">
        <v>3212</v>
      </c>
      <c r="E117" s="50" t="s">
        <v>159</v>
      </c>
      <c r="F117" s="104">
        <v>0</v>
      </c>
      <c r="G117" s="58">
        <v>0</v>
      </c>
      <c r="H117" s="58">
        <v>1944.25</v>
      </c>
      <c r="I117" s="58">
        <v>0</v>
      </c>
    </row>
    <row r="118" spans="2:9" ht="15.6" customHeight="1" x14ac:dyDescent="0.25">
      <c r="B118" s="186" t="s">
        <v>17</v>
      </c>
      <c r="C118" s="181"/>
      <c r="D118" s="182"/>
      <c r="E118" s="114"/>
      <c r="F118" s="76"/>
      <c r="G118" s="44"/>
      <c r="H118" s="44"/>
      <c r="I118" s="44"/>
    </row>
    <row r="119" spans="2:9" ht="20.45" customHeight="1" x14ac:dyDescent="0.25">
      <c r="B119" s="178" t="s">
        <v>144</v>
      </c>
      <c r="C119" s="179"/>
      <c r="D119" s="180"/>
      <c r="E119" s="134" t="s">
        <v>145</v>
      </c>
      <c r="F119" s="77">
        <f>F120+F126</f>
        <v>3955</v>
      </c>
      <c r="G119" s="46">
        <v>0</v>
      </c>
      <c r="H119" s="46">
        <f>H120+H126</f>
        <v>3894.17</v>
      </c>
      <c r="I119" s="46">
        <f>H119/F119*100</f>
        <v>98.461946902654873</v>
      </c>
    </row>
    <row r="120" spans="2:9" ht="18" customHeight="1" x14ac:dyDescent="0.25">
      <c r="B120" s="178" t="s">
        <v>146</v>
      </c>
      <c r="C120" s="179"/>
      <c r="D120" s="180"/>
      <c r="E120" s="134" t="s">
        <v>147</v>
      </c>
      <c r="F120" s="77">
        <f>F121</f>
        <v>2835</v>
      </c>
      <c r="G120" s="46">
        <v>0</v>
      </c>
      <c r="H120" s="46">
        <f>H121</f>
        <v>2833.83</v>
      </c>
      <c r="I120" s="46">
        <f>H120/F120*100</f>
        <v>99.958730158730162</v>
      </c>
    </row>
    <row r="121" spans="2:9" x14ac:dyDescent="0.25">
      <c r="B121" s="178" t="s">
        <v>117</v>
      </c>
      <c r="C121" s="179"/>
      <c r="D121" s="180"/>
      <c r="E121" s="49" t="s">
        <v>131</v>
      </c>
      <c r="F121" s="103">
        <v>2835</v>
      </c>
      <c r="G121" s="56">
        <v>0</v>
      </c>
      <c r="H121" s="56">
        <v>2833.83</v>
      </c>
      <c r="I121" s="56">
        <f>H121/F121*100</f>
        <v>99.958730158730162</v>
      </c>
    </row>
    <row r="122" spans="2:9" ht="30.6" customHeight="1" x14ac:dyDescent="0.25">
      <c r="B122" s="132"/>
      <c r="C122" s="133">
        <v>42</v>
      </c>
      <c r="D122" s="134"/>
      <c r="E122" s="131" t="s">
        <v>160</v>
      </c>
      <c r="F122" s="103">
        <v>2835</v>
      </c>
      <c r="G122" s="56">
        <v>0</v>
      </c>
      <c r="H122" s="56">
        <v>2833.83</v>
      </c>
      <c r="I122" s="56">
        <f>H122/F122*100</f>
        <v>99.958730158730162</v>
      </c>
    </row>
    <row r="123" spans="2:9" ht="20.45" customHeight="1" x14ac:dyDescent="0.25">
      <c r="B123" s="132"/>
      <c r="C123" s="121"/>
      <c r="D123" s="122">
        <v>4221</v>
      </c>
      <c r="E123" s="122" t="s">
        <v>163</v>
      </c>
      <c r="F123" s="104">
        <v>0</v>
      </c>
      <c r="G123" s="58">
        <v>0</v>
      </c>
      <c r="H123" s="58">
        <v>2250.63</v>
      </c>
      <c r="I123" s="58">
        <v>0</v>
      </c>
    </row>
    <row r="124" spans="2:9" ht="19.899999999999999" customHeight="1" x14ac:dyDescent="0.25">
      <c r="B124" s="75"/>
      <c r="C124" s="121"/>
      <c r="D124" s="122">
        <v>4223</v>
      </c>
      <c r="E124" s="122" t="s">
        <v>199</v>
      </c>
      <c r="F124" s="104">
        <v>0</v>
      </c>
      <c r="G124" s="58">
        <v>0</v>
      </c>
      <c r="H124" s="58">
        <v>583.20000000000005</v>
      </c>
      <c r="I124" s="58">
        <v>0</v>
      </c>
    </row>
    <row r="125" spans="2:9" x14ac:dyDescent="0.25">
      <c r="B125" s="75"/>
      <c r="C125" s="113"/>
      <c r="D125" s="114"/>
      <c r="E125" s="114"/>
      <c r="F125" s="104"/>
      <c r="G125" s="58"/>
      <c r="H125" s="58"/>
      <c r="I125" s="58"/>
    </row>
    <row r="126" spans="2:9" x14ac:dyDescent="0.25">
      <c r="B126" s="178" t="s">
        <v>148</v>
      </c>
      <c r="C126" s="179"/>
      <c r="D126" s="180"/>
      <c r="E126" s="134" t="s">
        <v>149</v>
      </c>
      <c r="F126" s="103">
        <v>1120</v>
      </c>
      <c r="G126" s="56">
        <v>0</v>
      </c>
      <c r="H126" s="56">
        <v>1060.3399999999999</v>
      </c>
      <c r="I126" s="56">
        <f>H126/F126*100</f>
        <v>94.67321428571428</v>
      </c>
    </row>
    <row r="127" spans="2:9" x14ac:dyDescent="0.25">
      <c r="B127" s="178" t="s">
        <v>117</v>
      </c>
      <c r="C127" s="181"/>
      <c r="D127" s="182"/>
      <c r="E127" s="49" t="s">
        <v>131</v>
      </c>
      <c r="F127" s="103">
        <v>1120</v>
      </c>
      <c r="G127" s="56">
        <v>0</v>
      </c>
      <c r="H127" s="56">
        <v>1060.3399999999999</v>
      </c>
      <c r="I127" s="56">
        <f>H127/F127*100</f>
        <v>94.67321428571428</v>
      </c>
    </row>
    <row r="128" spans="2:9" ht="25.5" x14ac:dyDescent="0.25">
      <c r="B128" s="132"/>
      <c r="C128" s="133">
        <v>42</v>
      </c>
      <c r="D128" s="134"/>
      <c r="E128" s="131" t="s">
        <v>160</v>
      </c>
      <c r="F128" s="103">
        <v>1120</v>
      </c>
      <c r="G128" s="56">
        <v>0</v>
      </c>
      <c r="H128" s="56">
        <v>1060.3399999999999</v>
      </c>
      <c r="I128" s="56">
        <f>H128/F128*100</f>
        <v>94.67321428571428</v>
      </c>
    </row>
    <row r="129" spans="2:9" x14ac:dyDescent="0.25">
      <c r="B129" s="132"/>
      <c r="C129" s="113"/>
      <c r="D129" s="114">
        <v>4241</v>
      </c>
      <c r="E129" s="114" t="s">
        <v>162</v>
      </c>
      <c r="F129" s="104">
        <v>0</v>
      </c>
      <c r="G129" s="58">
        <v>0</v>
      </c>
      <c r="H129" s="58">
        <v>1060.3399999999999</v>
      </c>
      <c r="I129" s="58">
        <v>0</v>
      </c>
    </row>
    <row r="130" spans="2:9" x14ac:dyDescent="0.25">
      <c r="B130" s="75" t="s">
        <v>17</v>
      </c>
      <c r="C130" s="113"/>
      <c r="D130" s="114"/>
      <c r="E130" s="114"/>
      <c r="F130" s="104"/>
      <c r="G130" s="58"/>
      <c r="H130" s="58"/>
      <c r="I130" s="58"/>
    </row>
    <row r="131" spans="2:9" x14ac:dyDescent="0.25">
      <c r="B131" s="178" t="s">
        <v>151</v>
      </c>
      <c r="C131" s="179"/>
      <c r="D131" s="180"/>
      <c r="E131" s="134" t="s">
        <v>150</v>
      </c>
      <c r="F131" s="103">
        <f>F132</f>
        <v>990000</v>
      </c>
      <c r="G131" s="58">
        <v>0</v>
      </c>
      <c r="H131" s="56">
        <v>1313060.01</v>
      </c>
      <c r="I131" s="56">
        <f>H131/F131*100</f>
        <v>132.63232424242423</v>
      </c>
    </row>
    <row r="132" spans="2:9" x14ac:dyDescent="0.25">
      <c r="B132" s="178" t="s">
        <v>152</v>
      </c>
      <c r="C132" s="179"/>
      <c r="D132" s="180"/>
      <c r="E132" s="134" t="s">
        <v>150</v>
      </c>
      <c r="F132" s="103">
        <f>F133</f>
        <v>990000</v>
      </c>
      <c r="G132" s="58">
        <v>0</v>
      </c>
      <c r="H132" s="56">
        <v>1313060.01</v>
      </c>
      <c r="I132" s="56">
        <f>H132/F132*100</f>
        <v>132.63232424242423</v>
      </c>
    </row>
    <row r="133" spans="2:9" ht="14.45" customHeight="1" x14ac:dyDescent="0.25">
      <c r="B133" s="178" t="s">
        <v>133</v>
      </c>
      <c r="C133" s="179"/>
      <c r="D133" s="180"/>
      <c r="E133" s="131" t="s">
        <v>168</v>
      </c>
      <c r="F133" s="103">
        <f>F134+F138</f>
        <v>990000</v>
      </c>
      <c r="G133" s="56">
        <v>0</v>
      </c>
      <c r="H133" s="56">
        <v>1313060.01</v>
      </c>
      <c r="I133" s="56">
        <f>H133/F133*100</f>
        <v>132.63232424242423</v>
      </c>
    </row>
    <row r="134" spans="2:9" x14ac:dyDescent="0.25">
      <c r="B134" s="118"/>
      <c r="C134" s="119">
        <v>31</v>
      </c>
      <c r="D134" s="120"/>
      <c r="E134" s="48" t="s">
        <v>158</v>
      </c>
      <c r="F134" s="103">
        <v>960000</v>
      </c>
      <c r="G134" s="56">
        <v>0</v>
      </c>
      <c r="H134" s="56">
        <f>H135+H136+H137</f>
        <v>1271247.0099999998</v>
      </c>
      <c r="I134" s="56">
        <f>H134/F134*100</f>
        <v>132.42156354166664</v>
      </c>
    </row>
    <row r="135" spans="2:9" x14ac:dyDescent="0.25">
      <c r="B135" s="72"/>
      <c r="C135" s="73"/>
      <c r="D135" s="74">
        <v>3111</v>
      </c>
      <c r="E135" s="92" t="s">
        <v>28</v>
      </c>
      <c r="F135" s="104">
        <v>0</v>
      </c>
      <c r="G135" s="58">
        <v>0</v>
      </c>
      <c r="H135" s="58">
        <v>1086370.1499999999</v>
      </c>
      <c r="I135" s="58">
        <v>0</v>
      </c>
    </row>
    <row r="136" spans="2:9" x14ac:dyDescent="0.25">
      <c r="B136" s="72"/>
      <c r="C136" s="73"/>
      <c r="D136" s="74">
        <v>3121</v>
      </c>
      <c r="E136" s="92" t="s">
        <v>65</v>
      </c>
      <c r="F136" s="104">
        <v>0</v>
      </c>
      <c r="G136" s="58">
        <v>0</v>
      </c>
      <c r="H136" s="58">
        <v>48711.74</v>
      </c>
      <c r="I136" s="58">
        <v>0</v>
      </c>
    </row>
    <row r="137" spans="2:9" x14ac:dyDescent="0.25">
      <c r="B137" s="72"/>
      <c r="C137" s="73"/>
      <c r="D137" s="74">
        <v>3132</v>
      </c>
      <c r="E137" s="92" t="s">
        <v>66</v>
      </c>
      <c r="F137" s="104">
        <v>0</v>
      </c>
      <c r="G137" s="58">
        <v>0</v>
      </c>
      <c r="H137" s="58">
        <v>136165.12</v>
      </c>
      <c r="I137" s="58">
        <v>0</v>
      </c>
    </row>
    <row r="138" spans="2:9" x14ac:dyDescent="0.25">
      <c r="B138" s="115"/>
      <c r="C138" s="116">
        <v>32</v>
      </c>
      <c r="D138" s="117"/>
      <c r="E138" s="78" t="s">
        <v>103</v>
      </c>
      <c r="F138" s="103">
        <v>30000</v>
      </c>
      <c r="G138" s="56">
        <v>0</v>
      </c>
      <c r="H138" s="56">
        <v>41813</v>
      </c>
      <c r="I138" s="56">
        <f>H138/F138*100</f>
        <v>139.37666666666667</v>
      </c>
    </row>
    <row r="139" spans="2:9" x14ac:dyDescent="0.25">
      <c r="B139" s="72"/>
      <c r="C139" s="73"/>
      <c r="D139" s="74">
        <v>3295</v>
      </c>
      <c r="E139" s="92" t="s">
        <v>96</v>
      </c>
      <c r="F139" s="104">
        <v>0</v>
      </c>
      <c r="G139" s="58">
        <v>0</v>
      </c>
      <c r="H139" s="58">
        <v>41813</v>
      </c>
      <c r="I139" s="58">
        <v>0</v>
      </c>
    </row>
    <row r="140" spans="2:9" x14ac:dyDescent="0.25">
      <c r="B140" s="143"/>
      <c r="C140" s="143"/>
      <c r="D140" s="143"/>
      <c r="E140" s="143"/>
      <c r="F140" s="143"/>
      <c r="G140" s="143"/>
      <c r="H140" s="143"/>
      <c r="I140" s="143"/>
    </row>
    <row r="141" spans="2:9" x14ac:dyDescent="0.25">
      <c r="B141" s="143"/>
      <c r="C141" s="143"/>
      <c r="D141" s="143"/>
      <c r="E141" s="143"/>
      <c r="F141" s="143"/>
      <c r="G141" s="143"/>
      <c r="H141" s="143"/>
      <c r="I141" s="143"/>
    </row>
    <row r="142" spans="2:9" x14ac:dyDescent="0.25">
      <c r="B142" s="143"/>
      <c r="C142" s="143"/>
      <c r="D142" s="143"/>
      <c r="E142" s="143"/>
      <c r="F142" s="143"/>
      <c r="G142" s="143"/>
      <c r="H142" s="143"/>
      <c r="I142" s="143"/>
    </row>
    <row r="143" spans="2:9" x14ac:dyDescent="0.25">
      <c r="B143" s="143"/>
      <c r="C143" s="143"/>
      <c r="D143" s="143"/>
      <c r="E143" s="143"/>
      <c r="F143" s="143"/>
      <c r="G143" s="143"/>
      <c r="H143" s="143"/>
      <c r="I143" s="143"/>
    </row>
    <row r="144" spans="2:9" x14ac:dyDescent="0.25">
      <c r="B144" s="143"/>
      <c r="C144" s="143"/>
      <c r="D144" s="143"/>
      <c r="E144" s="143" t="s">
        <v>203</v>
      </c>
      <c r="F144" s="143"/>
      <c r="G144" s="143"/>
      <c r="H144" s="143"/>
      <c r="I144" s="143"/>
    </row>
    <row r="145" spans="2:9" x14ac:dyDescent="0.25">
      <c r="B145" s="143"/>
      <c r="C145" s="143"/>
      <c r="D145" s="143"/>
      <c r="E145" s="143"/>
      <c r="F145" s="143"/>
      <c r="G145" s="143"/>
      <c r="H145" s="143"/>
      <c r="I145" s="143"/>
    </row>
  </sheetData>
  <mergeCells count="44">
    <mergeCell ref="B91:D91"/>
    <mergeCell ref="B87:D87"/>
    <mergeCell ref="B4:I4"/>
    <mergeCell ref="B6:E6"/>
    <mergeCell ref="B7:E7"/>
    <mergeCell ref="B36:D36"/>
    <mergeCell ref="B41:D41"/>
    <mergeCell ref="B90:D90"/>
    <mergeCell ref="B86:D86"/>
    <mergeCell ref="B83:D83"/>
    <mergeCell ref="B51:D51"/>
    <mergeCell ref="B68:D68"/>
    <mergeCell ref="B78:D78"/>
    <mergeCell ref="B82:D82"/>
    <mergeCell ref="B35:D35"/>
    <mergeCell ref="B40:D40"/>
    <mergeCell ref="B2:I2"/>
    <mergeCell ref="B8:D8"/>
    <mergeCell ref="B12:D12"/>
    <mergeCell ref="B13:D13"/>
    <mergeCell ref="B10:D10"/>
    <mergeCell ref="B9:D9"/>
    <mergeCell ref="B11:D11"/>
    <mergeCell ref="B42:D42"/>
    <mergeCell ref="B48:D48"/>
    <mergeCell ref="B77:D77"/>
    <mergeCell ref="B72:D72"/>
    <mergeCell ref="B73:D73"/>
    <mergeCell ref="B65:D65"/>
    <mergeCell ref="B102:D102"/>
    <mergeCell ref="B110:D110"/>
    <mergeCell ref="B118:D118"/>
    <mergeCell ref="B111:D111"/>
    <mergeCell ref="B95:D95"/>
    <mergeCell ref="B96:D96"/>
    <mergeCell ref="B101:D101"/>
    <mergeCell ref="B131:D131"/>
    <mergeCell ref="B132:D132"/>
    <mergeCell ref="B133:D133"/>
    <mergeCell ref="B119:D119"/>
    <mergeCell ref="B120:D120"/>
    <mergeCell ref="B121:D121"/>
    <mergeCell ref="B126:D126"/>
    <mergeCell ref="B127:D127"/>
  </mergeCells>
  <pageMargins left="0.7" right="0.7" top="0.75" bottom="0.75" header="0.3" footer="0.3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rashoda'!Print_Area</vt:lpstr>
      <vt:lpstr>SAŽETAK!Print_Area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Vanja Klaric</cp:lastModifiedBy>
  <cp:lastPrinted>2024-03-11T06:17:51Z</cp:lastPrinted>
  <dcterms:created xsi:type="dcterms:W3CDTF">2022-08-12T12:51:27Z</dcterms:created>
  <dcterms:modified xsi:type="dcterms:W3CDTF">2024-03-25T07:25:42Z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