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Gimnazija\Desktop\"/>
    </mc:Choice>
  </mc:AlternateContent>
  <xr:revisionPtr revIDLastSave="0" documentId="13_ncr:1_{570F8CD3-067E-43D5-89F7-E26CBB19DB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Programska klasifikacija" sheetId="7" r:id="rId5"/>
    <sheet name="Sheet2" sheetId="13" r:id="rId6"/>
    <sheet name="Sheet1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7" l="1"/>
  <c r="F45" i="7"/>
  <c r="F33" i="7"/>
  <c r="F68" i="7"/>
  <c r="H68" i="7"/>
  <c r="H84" i="7"/>
  <c r="H45" i="7"/>
  <c r="H46" i="7"/>
  <c r="H56" i="7"/>
  <c r="H51" i="7"/>
  <c r="H47" i="7"/>
  <c r="H12" i="7"/>
  <c r="H35" i="7"/>
  <c r="H13" i="7"/>
  <c r="H23" i="7"/>
  <c r="H18" i="7"/>
  <c r="H14" i="7"/>
  <c r="J29" i="3"/>
  <c r="J39" i="3"/>
  <c r="H62" i="7"/>
  <c r="H75" i="7"/>
  <c r="H29" i="7"/>
  <c r="H92" i="7"/>
  <c r="H91" i="7" s="1"/>
  <c r="G24" i="8"/>
  <c r="H24" i="8"/>
  <c r="G13" i="8"/>
  <c r="H13" i="8"/>
  <c r="H69" i="7"/>
  <c r="H7" i="11"/>
  <c r="H8" i="11"/>
  <c r="G7" i="11"/>
  <c r="G8" i="11"/>
  <c r="G6" i="11"/>
  <c r="L46" i="3"/>
  <c r="L60" i="3"/>
  <c r="K46" i="3"/>
  <c r="G26" i="8"/>
  <c r="H26" i="8"/>
  <c r="H12" i="8"/>
  <c r="H15" i="8"/>
  <c r="G12" i="8"/>
  <c r="G15" i="8"/>
  <c r="F18" i="8"/>
  <c r="F20" i="8"/>
  <c r="F25" i="8"/>
  <c r="F22" i="8"/>
  <c r="C18" i="8"/>
  <c r="C20" i="8"/>
  <c r="C22" i="8"/>
  <c r="G25" i="8" l="1"/>
  <c r="F17" i="8"/>
  <c r="C17" i="8"/>
  <c r="D18" i="8"/>
  <c r="D20" i="8"/>
  <c r="D25" i="8"/>
  <c r="H25" i="8" s="1"/>
  <c r="D22" i="8"/>
  <c r="C11" i="8"/>
  <c r="D7" i="8"/>
  <c r="F7" i="8"/>
  <c r="F6" i="8" s="1"/>
  <c r="F9" i="8"/>
  <c r="D9" i="8"/>
  <c r="F11" i="8"/>
  <c r="D11" i="8"/>
  <c r="D14" i="8"/>
  <c r="C14" i="8"/>
  <c r="C9" i="8"/>
  <c r="C7" i="8"/>
  <c r="C6" i="8" l="1"/>
  <c r="G6" i="8" s="1"/>
  <c r="H14" i="8"/>
  <c r="G14" i="8"/>
  <c r="D6" i="8"/>
  <c r="D17" i="8"/>
  <c r="H17" i="8" s="1"/>
  <c r="H7" i="8"/>
  <c r="H8" i="8"/>
  <c r="H9" i="8"/>
  <c r="H10" i="8"/>
  <c r="H11" i="8"/>
  <c r="H18" i="8"/>
  <c r="H19" i="8"/>
  <c r="H21" i="8"/>
  <c r="H22" i="8"/>
  <c r="H23" i="8"/>
  <c r="G7" i="8"/>
  <c r="G8" i="8"/>
  <c r="G9" i="8"/>
  <c r="G10" i="8"/>
  <c r="G11" i="8"/>
  <c r="G17" i="8"/>
  <c r="G18" i="8"/>
  <c r="G19" i="8"/>
  <c r="G21" i="8"/>
  <c r="G22" i="8"/>
  <c r="G23" i="8"/>
  <c r="H6" i="11"/>
  <c r="H6" i="8" l="1"/>
  <c r="L33" i="3"/>
  <c r="L35" i="3"/>
  <c r="L37" i="3"/>
  <c r="L38" i="3"/>
  <c r="L41" i="3"/>
  <c r="L42" i="3"/>
  <c r="L43" i="3"/>
  <c r="L45" i="3"/>
  <c r="L47" i="3"/>
  <c r="L48" i="3"/>
  <c r="L49" i="3"/>
  <c r="L50" i="3"/>
  <c r="L52" i="3"/>
  <c r="L53" i="3"/>
  <c r="L54" i="3"/>
  <c r="L55" i="3"/>
  <c r="L56" i="3"/>
  <c r="L57" i="3"/>
  <c r="L58" i="3"/>
  <c r="L59" i="3"/>
  <c r="L62" i="3"/>
  <c r="L65" i="3"/>
  <c r="L66" i="3"/>
  <c r="L67" i="3"/>
  <c r="L68" i="3"/>
  <c r="L69" i="3"/>
  <c r="L71" i="3"/>
  <c r="L72" i="3"/>
  <c r="L74" i="3"/>
  <c r="L77" i="3"/>
  <c r="L78" i="3"/>
  <c r="L79" i="3"/>
  <c r="L80" i="3"/>
  <c r="K33" i="3"/>
  <c r="K34" i="3"/>
  <c r="K35" i="3"/>
  <c r="K37" i="3"/>
  <c r="K38" i="3"/>
  <c r="K41" i="3"/>
  <c r="K42" i="3"/>
  <c r="K43" i="3"/>
  <c r="K45" i="3"/>
  <c r="K47" i="3"/>
  <c r="K48" i="3"/>
  <c r="K49" i="3"/>
  <c r="K50" i="3"/>
  <c r="K52" i="3"/>
  <c r="K53" i="3"/>
  <c r="K54" i="3"/>
  <c r="K55" i="3"/>
  <c r="K56" i="3"/>
  <c r="K57" i="3"/>
  <c r="K58" i="3"/>
  <c r="K59" i="3"/>
  <c r="K62" i="3"/>
  <c r="K65" i="3"/>
  <c r="K66" i="3"/>
  <c r="K67" i="3"/>
  <c r="K68" i="3"/>
  <c r="K69" i="3"/>
  <c r="K71" i="3"/>
  <c r="K72" i="3"/>
  <c r="K74" i="3"/>
  <c r="K77" i="3"/>
  <c r="K78" i="3"/>
  <c r="K79" i="3"/>
  <c r="K80" i="3"/>
  <c r="J40" i="3"/>
  <c r="J73" i="3"/>
  <c r="L73" i="3" s="1"/>
  <c r="H70" i="3"/>
  <c r="I70" i="3"/>
  <c r="J70" i="3"/>
  <c r="L70" i="3" l="1"/>
  <c r="K73" i="3"/>
  <c r="G36" i="3"/>
  <c r="L76" i="3" l="1"/>
  <c r="I75" i="3"/>
  <c r="I63" i="3"/>
  <c r="I51" i="3"/>
  <c r="I44" i="3"/>
  <c r="I40" i="3"/>
  <c r="I36" i="3"/>
  <c r="J36" i="3"/>
  <c r="I34" i="3"/>
  <c r="I32" i="3"/>
  <c r="J32" i="3"/>
  <c r="K76" i="3"/>
  <c r="K63" i="3"/>
  <c r="G32" i="3"/>
  <c r="G70" i="3"/>
  <c r="K70" i="3" s="1"/>
  <c r="G51" i="3"/>
  <c r="K51" i="3" s="1"/>
  <c r="K40" i="3"/>
  <c r="G44" i="3"/>
  <c r="K32" i="3" l="1"/>
  <c r="G75" i="3"/>
  <c r="K75" i="3" s="1"/>
  <c r="K36" i="3"/>
  <c r="J31" i="3"/>
  <c r="G39" i="3"/>
  <c r="K44" i="3"/>
  <c r="I39" i="3"/>
  <c r="I30" i="3" s="1"/>
  <c r="I29" i="3" s="1"/>
  <c r="G31" i="3"/>
  <c r="K31" i="3" l="1"/>
  <c r="K39" i="3"/>
  <c r="G30" i="3"/>
  <c r="H75" i="3"/>
  <c r="L75" i="3" s="1"/>
  <c r="L40" i="3"/>
  <c r="H44" i="3"/>
  <c r="L44" i="3" s="1"/>
  <c r="H51" i="3"/>
  <c r="L51" i="3" s="1"/>
  <c r="H63" i="3"/>
  <c r="L63" i="3" s="1"/>
  <c r="H36" i="3"/>
  <c r="L36" i="3" s="1"/>
  <c r="L34" i="3"/>
  <c r="H32" i="3"/>
  <c r="L31" i="3" l="1"/>
  <c r="L32" i="3"/>
  <c r="G29" i="3"/>
  <c r="K30" i="3"/>
  <c r="H39" i="3"/>
  <c r="L13" i="3"/>
  <c r="L14" i="3"/>
  <c r="L16" i="3"/>
  <c r="L18" i="3"/>
  <c r="L20" i="3"/>
  <c r="L22" i="3"/>
  <c r="L24" i="3"/>
  <c r="K13" i="3"/>
  <c r="K14" i="3"/>
  <c r="K16" i="3"/>
  <c r="K18" i="3"/>
  <c r="K20" i="3"/>
  <c r="K22" i="3"/>
  <c r="K24" i="3"/>
  <c r="G23" i="3"/>
  <c r="H23" i="3"/>
  <c r="I23" i="3"/>
  <c r="J23" i="3"/>
  <c r="G21" i="3"/>
  <c r="H21" i="3"/>
  <c r="I21" i="3"/>
  <c r="G19" i="3"/>
  <c r="H19" i="3"/>
  <c r="I19" i="3"/>
  <c r="J19" i="3"/>
  <c r="G15" i="3"/>
  <c r="H15" i="3"/>
  <c r="I15" i="3"/>
  <c r="J15" i="3"/>
  <c r="G17" i="3"/>
  <c r="H17" i="3"/>
  <c r="I17" i="3"/>
  <c r="J17" i="3"/>
  <c r="L39" i="3" l="1"/>
  <c r="L23" i="3"/>
  <c r="L17" i="3"/>
  <c r="K15" i="3"/>
  <c r="L19" i="3"/>
  <c r="K29" i="3"/>
  <c r="K23" i="3"/>
  <c r="L15" i="3"/>
  <c r="K17" i="3"/>
  <c r="K19" i="3"/>
  <c r="H29" i="3" l="1"/>
  <c r="L29" i="3" s="1"/>
  <c r="L30" i="3"/>
  <c r="J21" i="3"/>
  <c r="K21" i="3" l="1"/>
  <c r="L21" i="3"/>
  <c r="J11" i="3"/>
  <c r="K12" i="3"/>
  <c r="L12" i="3"/>
  <c r="I12" i="3"/>
  <c r="K15" i="1"/>
  <c r="K12" i="1"/>
  <c r="L11" i="1"/>
  <c r="L12" i="1"/>
  <c r="L14" i="1"/>
  <c r="L15" i="1"/>
  <c r="L10" i="1"/>
  <c r="K11" i="1"/>
  <c r="K14" i="1"/>
  <c r="I16" i="1"/>
  <c r="H16" i="1"/>
  <c r="I13" i="1"/>
  <c r="L13" i="1"/>
  <c r="I10" i="1"/>
  <c r="G16" i="1" l="1"/>
  <c r="K13" i="1"/>
  <c r="J16" i="1"/>
  <c r="L16" i="1" s="1"/>
  <c r="J10" i="3"/>
  <c r="G11" i="3"/>
  <c r="G10" i="3" s="1"/>
  <c r="I11" i="3"/>
  <c r="I10" i="3" s="1"/>
  <c r="H11" i="3"/>
  <c r="H10" i="3" s="1"/>
  <c r="K10" i="1"/>
  <c r="L10" i="3" l="1"/>
  <c r="K10" i="3"/>
  <c r="L11" i="3"/>
  <c r="K16" i="1"/>
  <c r="K11" i="3"/>
  <c r="G20" i="8"/>
  <c r="H20" i="8"/>
</calcChain>
</file>

<file path=xl/sharedStrings.xml><?xml version="1.0" encoding="utf-8"?>
<sst xmlns="http://schemas.openxmlformats.org/spreadsheetml/2006/main" count="267" uniqueCount="145">
  <si>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</si>
  <si>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</si>
  <si>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</si>
  <si>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</si>
  <si>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</si>
  <si>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</si>
  <si>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</si>
  <si>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</si>
  <si>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</si>
  <si>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</si>
  <si>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</si>
  <si>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</si>
  <si>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</si>
  <si>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</si>
  <si>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</si>
  <si>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</si>
  <si>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</si>
  <si>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</si>
  <si>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</si>
  <si>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</si>
  <si>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</si>
  <si>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</si>
  <si>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</si>
  <si>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</si>
  <si>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</si>
  <si>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</si>
  <si>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</si>
  <si>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</si>
  <si>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</si>
  <si>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</si>
  <si>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</si>
  <si>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</si>
  <si>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</si>
  <si>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</si>
  <si>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IZVORNI PLAN ILI REBALANS 2023.*</t>
  </si>
  <si>
    <t xml:space="preserve">IZVJEŠTAJ O IZVRŠENJU FINANCIJSKOG PLANA PRORAČUNSKOG KORISNIKA JEDINICE LOKALNE I PODRUČNE (REGIONALNE) SAMOUPRAVE ZA PRVO POLUGODIŠTE 2023.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</si>
  <si>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</si>
  <si>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</si>
  <si>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</si>
  <si>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</si>
  <si>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</si>
  <si>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</si>
  <si>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</si>
  <si>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</si>
  <si>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</si>
  <si>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</si>
  <si>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</si>
  <si>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</si>
  <si>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</si>
  <si>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</si>
  <si>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</si>
  <si>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</si>
  <si>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</si>
  <si>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IZVRŠENJE 
1.-6.2022. </t>
  </si>
  <si>
    <t xml:space="preserve">IZVRŠENJE 
1.-6.2023. </t>
  </si>
  <si>
    <t>IZVJEŠTAJ PO PROGRAMSKOJ KLASIFIKACIJI</t>
  </si>
  <si>
    <t xml:space="preserve"> IZVRŠENJE 
1.-6.2023.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</si>
  <si>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</si>
  <si>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</si>
  <si>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Tekuće pomoći proračunskim korisnicima iz proračuna koji im nije nadležan</t>
  </si>
  <si>
    <t>Prihodi od imovine</t>
  </si>
  <si>
    <t>Kamate na oročena sredstva i depozite po viđenju</t>
  </si>
  <si>
    <t>Prihodi od upravnih i administrativnih pristojbi, pristojbi po posebnim propisima i naknada</t>
  </si>
  <si>
    <t>Ostali nespomenuti prihodi</t>
  </si>
  <si>
    <t>Prihodi iz nadležnog proračuna i od HZZO-a na temelju ugovornih obveza</t>
  </si>
  <si>
    <t>Prihodi iz  nadležnog proračuna za financiranje rashoda poslovanja</t>
  </si>
  <si>
    <t xml:space="preserve">Kazne, upravne mjere i ostali prihodi </t>
  </si>
  <si>
    <t>Ostali prihodi</t>
  </si>
  <si>
    <t>Ostali rashodi za zaposlene</t>
  </si>
  <si>
    <t>Doprinosi za obvezno zdravstveno osiguranje</t>
  </si>
  <si>
    <t>Doprinosi na plaće</t>
  </si>
  <si>
    <t>Naknada za prijevoz, za rad na terenu i odvojeni život</t>
  </si>
  <si>
    <t>Stručna usavršavanja zaposlenike</t>
  </si>
  <si>
    <t>Uredski materijal i ostali materijalni rashodi</t>
  </si>
  <si>
    <t>Materijal i sirovine</t>
  </si>
  <si>
    <t>Materijal i dijelovi za tekuće i investicijsko održavanje</t>
  </si>
  <si>
    <t>Sitan inventar i auto gume</t>
  </si>
  <si>
    <t>Službena, radna i zaštitna odjeća i obuća</t>
  </si>
  <si>
    <t>Doprinosi za obvezno osiguranje u slučaju nezaposlenosti</t>
  </si>
  <si>
    <t>Rashodi za materijal i energiju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</si>
  <si>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</si>
  <si>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</si>
  <si>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</si>
  <si>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</si>
  <si>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</si>
  <si>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</si>
  <si>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</si>
  <si>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</si>
  <si>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</si>
  <si>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Ostali nespomenuti rashodi poslovanja</t>
  </si>
  <si>
    <t>Premije osiguranja</t>
  </si>
  <si>
    <t>Članarine i norme</t>
  </si>
  <si>
    <t>Pristojbe i naknade</t>
  </si>
  <si>
    <t>Troškovi sudskih postupaka</t>
  </si>
  <si>
    <t>Financijski rashodi</t>
  </si>
  <si>
    <t>Bankarske usluge i usluge platnog prometa</t>
  </si>
  <si>
    <t>Zatezne kamate</t>
  </si>
  <si>
    <t>Ostali rashodi</t>
  </si>
  <si>
    <t>Tekuće donacije u naravi</t>
  </si>
  <si>
    <t>Rashodi za nabavu proizvedene dugotrajne imovine</t>
  </si>
  <si>
    <t>Uredska oprema i namještaj</t>
  </si>
  <si>
    <t>Oprema za održavanje i zaštitu</t>
  </si>
  <si>
    <t>Uređaji, strojevi i oprema za ostale namjene</t>
  </si>
  <si>
    <t>Knjige</t>
  </si>
  <si>
    <t>09 OBRAZOVANJE</t>
  </si>
  <si>
    <t>092 Srednjoškolsko obrazovanje</t>
  </si>
  <si>
    <t>5 Pomoći</t>
  </si>
  <si>
    <r>
      <t xml:space="preserve">56 </t>
    </r>
    <r>
      <rPr>
        <sz val="10"/>
        <rFont val="Arial"/>
        <family val="2"/>
        <charset val="238"/>
      </rPr>
      <t>Fondovi EU</t>
    </r>
  </si>
  <si>
    <r>
      <t xml:space="preserve">  </t>
    </r>
    <r>
      <rPr>
        <i/>
        <sz val="10"/>
        <rFont val="Arial"/>
        <family val="2"/>
        <charset val="238"/>
      </rPr>
      <t>52 Ostale pomoći i darovnice</t>
    </r>
  </si>
  <si>
    <t>Tekuće pomoći od izvanproračunskih korisnika</t>
  </si>
  <si>
    <t>Prihodi od pruženih usluga</t>
  </si>
  <si>
    <t>Energija</t>
  </si>
  <si>
    <t>Naknade troškova osobama izvan ranog odnosa</t>
  </si>
  <si>
    <t>Reprezentacija</t>
  </si>
  <si>
    <t>GIMNAZIJA ŽUPANJA</t>
  </si>
  <si>
    <t>OPĆI PRIHODI I PRIMICI</t>
  </si>
  <si>
    <t>P1022</t>
  </si>
  <si>
    <t>Program: Srednjoškolsko obrazovanje</t>
  </si>
  <si>
    <t>Redovni program obrazovanja</t>
  </si>
  <si>
    <t>Naknade za prijevoz,za rad na terenu i odvojeni život</t>
  </si>
  <si>
    <t>Stručno usavršavanje zaposlenika</t>
  </si>
  <si>
    <t>Materijal i dijelovi za tekuće i invest.održavanje</t>
  </si>
  <si>
    <t>Službena,radna i zaštitna odjeća i obuća</t>
  </si>
  <si>
    <t>Uluge telefona,pošte i prijevoza</t>
  </si>
  <si>
    <t>Naknade troškova osobama izvan radnog odnosa</t>
  </si>
  <si>
    <t>Postrojenja i oprema</t>
  </si>
  <si>
    <t xml:space="preserve">Uređaji,strojevi i oprema za ostale namjene </t>
  </si>
  <si>
    <t>Knjige,umjetnička djela i ost.izložbene vrijednosti</t>
  </si>
  <si>
    <t>VLASTITI PRIHODI</t>
  </si>
  <si>
    <t>P1023</t>
  </si>
  <si>
    <t>Program: Financiranje školstva izvan županijskog proračuna</t>
  </si>
  <si>
    <t>Aktivnost: Vlastiti prihodi-srednje školstvo</t>
  </si>
  <si>
    <t>P1023   02</t>
  </si>
  <si>
    <t xml:space="preserve">Naknade troškova zaposlenima </t>
  </si>
  <si>
    <t>Usluge telefona,pošte i prijevoza</t>
  </si>
  <si>
    <t>Ostali financijski rashodi</t>
  </si>
  <si>
    <t>Program: Redovni program odgoja i obrazovanja</t>
  </si>
  <si>
    <t>Plaće ( bruto )</t>
  </si>
  <si>
    <t>POMOĆI</t>
  </si>
  <si>
    <t>Tekuće donacije</t>
  </si>
  <si>
    <t>Program : Mjera pripravništva</t>
  </si>
  <si>
    <t>4 Prihodi za posebne namjene</t>
  </si>
  <si>
    <t>43 Ostali prihodi za posebne namjene</t>
  </si>
  <si>
    <t>PRIHODI ZA POSEBNE NAMJENE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</si>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</sst>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</font>
    <font>
      <sz val="11"/>
      <name val="Calibri Light"/>
      <family val="2"/>
      <charset val="238"/>
      <scheme val="major"/>
    </font>
    <font>
      <b/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49" fontId="20" fillId="0" borderId="6" xfId="0" applyNumberFormat="1" applyFont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right"/>
    </xf>
    <xf numFmtId="2" fontId="0" fillId="0" borderId="3" xfId="0" applyNumberFormat="1" applyBorder="1"/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2" fontId="1" fillId="0" borderId="3" xfId="0" applyNumberFormat="1" applyFont="1" applyBorder="1"/>
    <xf numFmtId="49" fontId="20" fillId="0" borderId="0" xfId="0" applyNumberFormat="1" applyFont="1" applyAlignment="1">
      <alignment horizontal="left" vertical="center" wrapText="1"/>
    </xf>
    <xf numFmtId="49" fontId="20" fillId="0" borderId="6" xfId="0" applyNumberFormat="1" applyFont="1" applyBorder="1" applyAlignment="1">
      <alignment horizontal="left" vertical="center" wrapText="1" shrinkToFit="1"/>
    </xf>
    <xf numFmtId="0" fontId="9" fillId="2" borderId="0" xfId="0" applyFont="1" applyFill="1" applyAlignment="1">
      <alignment horizontal="left" vertical="center" wrapText="1"/>
    </xf>
    <xf numFmtId="0" fontId="9" fillId="2" borderId="0" xfId="0" quotePrefix="1" applyFont="1" applyFill="1" applyAlignment="1">
      <alignment horizontal="left" vertical="center"/>
    </xf>
    <xf numFmtId="2" fontId="3" fillId="2" borderId="3" xfId="0" applyNumberFormat="1" applyFont="1" applyFill="1" applyBorder="1" applyAlignment="1">
      <alignment horizontal="right" wrapText="1"/>
    </xf>
    <xf numFmtId="2" fontId="3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right" wrapText="1"/>
    </xf>
    <xf numFmtId="2" fontId="0" fillId="0" borderId="0" xfId="0" applyNumberFormat="1"/>
    <xf numFmtId="0" fontId="21" fillId="0" borderId="0" xfId="0" applyFont="1"/>
    <xf numFmtId="0" fontId="22" fillId="2" borderId="3" xfId="0" applyFont="1" applyFill="1" applyBorder="1" applyAlignment="1">
      <alignment horizontal="left" vertical="center" wrapText="1" indent="1"/>
    </xf>
    <xf numFmtId="0" fontId="1" fillId="0" borderId="3" xfId="0" applyFont="1" applyBorder="1"/>
    <xf numFmtId="2" fontId="11" fillId="2" borderId="3" xfId="0" applyNumberFormat="1" applyFont="1" applyFill="1" applyBorder="1" applyAlignment="1">
      <alignment horizontal="right"/>
    </xf>
    <xf numFmtId="2" fontId="9" fillId="2" borderId="3" xfId="0" applyNumberFormat="1" applyFont="1" applyFill="1" applyBorder="1" applyAlignment="1">
      <alignment horizontal="right"/>
    </xf>
    <xf numFmtId="0" fontId="23" fillId="0" borderId="3" xfId="0" applyFont="1" applyBorder="1"/>
    <xf numFmtId="0" fontId="10" fillId="4" borderId="3" xfId="0" applyFont="1" applyFill="1" applyBorder="1" applyAlignment="1">
      <alignment horizontal="left" vertical="center" wrapText="1" indent="1"/>
    </xf>
    <xf numFmtId="2" fontId="3" fillId="4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right" wrapText="1"/>
    </xf>
    <xf numFmtId="2" fontId="0" fillId="4" borderId="3" xfId="0" applyNumberForma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7" fillId="0" borderId="5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2" fontId="6" fillId="2" borderId="3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0" fillId="2" borderId="0" xfId="0" applyFill="1"/>
    <xf numFmtId="2" fontId="0" fillId="2" borderId="0" xfId="0" applyNumberFormat="1" applyFill="1"/>
    <xf numFmtId="2" fontId="3" fillId="2" borderId="4" xfId="0" applyNumberFormat="1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topLeftCell="A2" workbookViewId="0">
      <selection activeCell="G26" sqref="G26"/>
    </sheetView>
  </sheetViews>
  <sheetFormatPr defaultRowHeight="14.4" x14ac:dyDescent="0.3"/>
  <cols>
    <col min="6" max="10" width="25.33203125" customWidth="1"/>
    <col min="11" max="12" width="15.6640625" customWidth="1"/>
  </cols>
  <sheetData>
    <row r="1" spans="2:12" ht="42" customHeight="1" x14ac:dyDescent="0.3">
      <c r="B1" s="88" t="s">
        <v>35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2:12" ht="18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3">
      <c r="B3" s="88" t="s">
        <v>9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2:12" ht="36" customHeight="1" x14ac:dyDescent="0.3">
      <c r="B4" s="74"/>
      <c r="C4" s="74"/>
      <c r="D4" s="74"/>
      <c r="E4" s="2"/>
      <c r="F4" s="2"/>
      <c r="G4" s="2"/>
      <c r="H4" s="2"/>
      <c r="I4" s="2"/>
      <c r="J4" s="3"/>
      <c r="K4" s="3"/>
    </row>
    <row r="5" spans="2:12" ht="18" customHeight="1" x14ac:dyDescent="0.3">
      <c r="B5" s="88" t="s">
        <v>43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 ht="18" customHeight="1" x14ac:dyDescent="0.3">
      <c r="B6" s="32"/>
      <c r="C6" s="34"/>
      <c r="D6" s="34"/>
      <c r="E6" s="34"/>
      <c r="F6" s="34"/>
      <c r="G6" s="34"/>
      <c r="H6" s="34"/>
      <c r="I6" s="34"/>
      <c r="J6" s="34"/>
      <c r="K6" s="34"/>
    </row>
    <row r="7" spans="2:12" x14ac:dyDescent="0.3">
      <c r="B7" s="96" t="s">
        <v>44</v>
      </c>
      <c r="C7" s="96"/>
      <c r="D7" s="96"/>
      <c r="E7" s="96"/>
      <c r="F7" s="96"/>
      <c r="G7" s="4"/>
      <c r="H7" s="4"/>
      <c r="I7" s="4"/>
      <c r="J7" s="4"/>
      <c r="K7" s="18"/>
    </row>
    <row r="8" spans="2:12" ht="26.4" x14ac:dyDescent="0.3">
      <c r="B8" s="78" t="s">
        <v>6</v>
      </c>
      <c r="C8" s="79"/>
      <c r="D8" s="79"/>
      <c r="E8" s="79"/>
      <c r="F8" s="80"/>
      <c r="G8" s="23" t="s">
        <v>45</v>
      </c>
      <c r="H8" s="1" t="s">
        <v>34</v>
      </c>
      <c r="I8" s="1" t="s">
        <v>32</v>
      </c>
      <c r="J8" s="23" t="s">
        <v>46</v>
      </c>
      <c r="K8" s="1" t="s">
        <v>11</v>
      </c>
      <c r="L8" s="1" t="s">
        <v>33</v>
      </c>
    </row>
    <row r="9" spans="2:12" s="26" customFormat="1" ht="10.199999999999999" x14ac:dyDescent="0.2">
      <c r="B9" s="81">
        <v>1</v>
      </c>
      <c r="C9" s="81"/>
      <c r="D9" s="81"/>
      <c r="E9" s="81"/>
      <c r="F9" s="82"/>
      <c r="G9" s="25">
        <v>2</v>
      </c>
      <c r="H9" s="24">
        <v>3</v>
      </c>
      <c r="I9" s="24">
        <v>4</v>
      </c>
      <c r="J9" s="24">
        <v>5</v>
      </c>
      <c r="K9" s="24" t="s">
        <v>13</v>
      </c>
      <c r="L9" s="24" t="s">
        <v>14</v>
      </c>
    </row>
    <row r="10" spans="2:12" x14ac:dyDescent="0.3">
      <c r="B10" s="94" t="s">
        <v>0</v>
      </c>
      <c r="C10" s="73"/>
      <c r="D10" s="73"/>
      <c r="E10" s="73"/>
      <c r="F10" s="95"/>
      <c r="G10" s="46">
        <v>410421.54</v>
      </c>
      <c r="H10" s="46">
        <v>799124</v>
      </c>
      <c r="I10" s="17">
        <f t="shared" ref="I10" si="0">I11+I12</f>
        <v>0</v>
      </c>
      <c r="J10" s="46">
        <v>442767.79</v>
      </c>
      <c r="K10" s="17">
        <f>J10/G10*100</f>
        <v>107.8812262143941</v>
      </c>
      <c r="L10" s="17">
        <f>J10/H10*100</f>
        <v>55.406644025207598</v>
      </c>
    </row>
    <row r="11" spans="2:12" x14ac:dyDescent="0.3">
      <c r="B11" s="83" t="s">
        <v>36</v>
      </c>
      <c r="C11" s="84"/>
      <c r="D11" s="84"/>
      <c r="E11" s="84"/>
      <c r="F11" s="92"/>
      <c r="G11" s="47">
        <v>410421.54</v>
      </c>
      <c r="H11" s="47">
        <v>799124</v>
      </c>
      <c r="I11" s="16"/>
      <c r="J11" s="47">
        <v>442767.79</v>
      </c>
      <c r="K11" s="17">
        <f t="shared" ref="K11:K16" si="1">J11/G11*100</f>
        <v>107.8812262143941</v>
      </c>
      <c r="L11" s="17">
        <f t="shared" ref="L11:L16" si="2">J11/H11*100</f>
        <v>55.406644025207598</v>
      </c>
    </row>
    <row r="12" spans="2:12" x14ac:dyDescent="0.3">
      <c r="B12" s="91" t="s">
        <v>41</v>
      </c>
      <c r="C12" s="92"/>
      <c r="D12" s="92"/>
      <c r="E12" s="92"/>
      <c r="F12" s="92"/>
      <c r="G12" s="47">
        <v>0</v>
      </c>
      <c r="H12" s="47">
        <v>0</v>
      </c>
      <c r="I12" s="16"/>
      <c r="J12" s="47">
        <v>0</v>
      </c>
      <c r="K12" s="17" t="e">
        <f>J12/G12*100</f>
        <v>#DIV/0!</v>
      </c>
      <c r="L12" s="17" t="e">
        <f t="shared" si="2"/>
        <v>#DIV/0!</v>
      </c>
    </row>
    <row r="13" spans="2:12" x14ac:dyDescent="0.3">
      <c r="B13" s="19" t="s">
        <v>1</v>
      </c>
      <c r="C13" s="33"/>
      <c r="D13" s="33"/>
      <c r="E13" s="33"/>
      <c r="F13" s="33"/>
      <c r="G13" s="46">
        <v>409263.35999999999</v>
      </c>
      <c r="H13" s="46">
        <v>799124</v>
      </c>
      <c r="I13" s="17">
        <f t="shared" ref="I13" si="3">SUM(I14+I15)</f>
        <v>0</v>
      </c>
      <c r="J13" s="46">
        <v>454791.3</v>
      </c>
      <c r="K13" s="17">
        <f t="shared" si="1"/>
        <v>111.12436256204319</v>
      </c>
      <c r="L13" s="17">
        <f t="shared" si="2"/>
        <v>56.911230297175408</v>
      </c>
    </row>
    <row r="14" spans="2:12" x14ac:dyDescent="0.3">
      <c r="B14" s="90" t="s">
        <v>37</v>
      </c>
      <c r="C14" s="84"/>
      <c r="D14" s="84"/>
      <c r="E14" s="84"/>
      <c r="F14" s="84"/>
      <c r="G14" s="47">
        <v>408807.59</v>
      </c>
      <c r="H14" s="47">
        <v>795142</v>
      </c>
      <c r="I14" s="16"/>
      <c r="J14" s="47">
        <v>446386.22</v>
      </c>
      <c r="K14" s="17">
        <f t="shared" si="1"/>
        <v>109.19225349999004</v>
      </c>
      <c r="L14" s="17">
        <f t="shared" si="2"/>
        <v>56.139182686865986</v>
      </c>
    </row>
    <row r="15" spans="2:12" x14ac:dyDescent="0.3">
      <c r="B15" s="91" t="s">
        <v>38</v>
      </c>
      <c r="C15" s="92"/>
      <c r="D15" s="92"/>
      <c r="E15" s="92"/>
      <c r="F15" s="92"/>
      <c r="G15" s="47">
        <v>455.77</v>
      </c>
      <c r="H15" s="47">
        <v>3982</v>
      </c>
      <c r="I15" s="16"/>
      <c r="J15" s="47">
        <v>8405.08</v>
      </c>
      <c r="K15" s="17">
        <f>J15/G15*100</f>
        <v>1844.14946135112</v>
      </c>
      <c r="L15" s="17">
        <f t="shared" si="2"/>
        <v>211.07684580612758</v>
      </c>
    </row>
    <row r="16" spans="2:12" x14ac:dyDescent="0.3">
      <c r="B16" s="72" t="s">
        <v>47</v>
      </c>
      <c r="C16" s="73"/>
      <c r="D16" s="73"/>
      <c r="E16" s="73"/>
      <c r="F16" s="73"/>
      <c r="G16" s="46">
        <f>G10-G13</f>
        <v>1158.179999999993</v>
      </c>
      <c r="H16" s="46">
        <f>H10-H13</f>
        <v>0</v>
      </c>
      <c r="I16" s="17">
        <f>I10-I13</f>
        <v>0</v>
      </c>
      <c r="J16" s="46">
        <f>J10-J13</f>
        <v>-12023.510000000009</v>
      </c>
      <c r="K16" s="17">
        <f t="shared" si="1"/>
        <v>-1038.1382859313821</v>
      </c>
      <c r="L16" s="17" t="e">
        <f t="shared" si="2"/>
        <v>#DIV/0!</v>
      </c>
    </row>
    <row r="17" spans="1:43" ht="17.399999999999999" x14ac:dyDescent="0.3">
      <c r="B17" s="2"/>
      <c r="C17" s="14"/>
      <c r="D17" s="14"/>
      <c r="E17" s="14"/>
      <c r="F17" s="14"/>
      <c r="G17" s="14"/>
      <c r="H17" s="14"/>
      <c r="I17" s="15"/>
      <c r="J17" s="15"/>
      <c r="K17" s="15"/>
      <c r="L17" s="15"/>
    </row>
    <row r="18" spans="1:43" ht="18" customHeight="1" x14ac:dyDescent="0.3">
      <c r="B18" s="96" t="s">
        <v>48</v>
      </c>
      <c r="C18" s="96"/>
      <c r="D18" s="96"/>
      <c r="E18" s="96"/>
      <c r="F18" s="96"/>
      <c r="G18" s="14"/>
      <c r="H18" s="14"/>
      <c r="I18" s="15"/>
      <c r="J18" s="15"/>
      <c r="K18" s="15"/>
      <c r="L18" s="15"/>
    </row>
    <row r="19" spans="1:43" ht="26.4" x14ac:dyDescent="0.3">
      <c r="B19" s="78" t="s">
        <v>6</v>
      </c>
      <c r="C19" s="79"/>
      <c r="D19" s="79"/>
      <c r="E19" s="79"/>
      <c r="F19" s="80"/>
      <c r="G19" s="23" t="s">
        <v>45</v>
      </c>
      <c r="H19" s="1" t="s">
        <v>34</v>
      </c>
      <c r="I19" s="1" t="s">
        <v>32</v>
      </c>
      <c r="J19" s="23" t="s">
        <v>46</v>
      </c>
      <c r="K19" s="1" t="s">
        <v>11</v>
      </c>
      <c r="L19" s="1" t="s">
        <v>33</v>
      </c>
    </row>
    <row r="20" spans="1:43" s="26" customFormat="1" x14ac:dyDescent="0.3">
      <c r="B20" s="81">
        <v>1</v>
      </c>
      <c r="C20" s="81"/>
      <c r="D20" s="81"/>
      <c r="E20" s="81"/>
      <c r="F20" s="82"/>
      <c r="G20" s="25">
        <v>2</v>
      </c>
      <c r="H20" s="24">
        <v>3</v>
      </c>
      <c r="I20" s="24">
        <v>4</v>
      </c>
      <c r="J20" s="24">
        <v>5</v>
      </c>
      <c r="K20" s="24" t="s">
        <v>13</v>
      </c>
      <c r="L20" s="24" t="s">
        <v>14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3">
      <c r="A21" s="26"/>
      <c r="B21" s="83" t="s">
        <v>39</v>
      </c>
      <c r="C21" s="85"/>
      <c r="D21" s="85"/>
      <c r="E21" s="85"/>
      <c r="F21" s="86"/>
      <c r="G21" s="16"/>
      <c r="H21" s="16"/>
      <c r="I21" s="16"/>
      <c r="J21" s="16"/>
      <c r="K21" s="16"/>
      <c r="L21" s="16"/>
    </row>
    <row r="22" spans="1:43" x14ac:dyDescent="0.3">
      <c r="A22" s="26"/>
      <c r="B22" s="83" t="s">
        <v>40</v>
      </c>
      <c r="C22" s="84"/>
      <c r="D22" s="84"/>
      <c r="E22" s="84"/>
      <c r="F22" s="84"/>
      <c r="G22" s="16"/>
      <c r="H22" s="16"/>
      <c r="I22" s="16"/>
      <c r="J22" s="16"/>
      <c r="K22" s="16"/>
      <c r="L22" s="16"/>
    </row>
    <row r="23" spans="1:43" s="35" customFormat="1" ht="15" customHeight="1" x14ac:dyDescent="0.3">
      <c r="A23" s="26"/>
      <c r="B23" s="75" t="s">
        <v>42</v>
      </c>
      <c r="C23" s="76"/>
      <c r="D23" s="76"/>
      <c r="E23" s="76"/>
      <c r="F23" s="77"/>
      <c r="G23" s="46"/>
      <c r="H23" s="17"/>
      <c r="I23" s="17"/>
      <c r="J23" s="17"/>
      <c r="K23" s="17"/>
      <c r="L23" s="17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5" customFormat="1" ht="15" customHeight="1" x14ac:dyDescent="0.3">
      <c r="A24" s="26"/>
      <c r="B24" s="75" t="s">
        <v>49</v>
      </c>
      <c r="C24" s="76"/>
      <c r="D24" s="76"/>
      <c r="E24" s="76"/>
      <c r="F24" s="77"/>
      <c r="G24" s="46">
        <v>21080.76</v>
      </c>
      <c r="H24" s="17"/>
      <c r="I24" s="17"/>
      <c r="J24" s="46">
        <v>35211.49</v>
      </c>
      <c r="K24" s="17"/>
      <c r="L24" s="1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3">
      <c r="A25" s="26"/>
      <c r="B25" s="72" t="s">
        <v>50</v>
      </c>
      <c r="C25" s="73"/>
      <c r="D25" s="73"/>
      <c r="E25" s="73"/>
      <c r="F25" s="73"/>
      <c r="G25" s="46">
        <v>22238.94</v>
      </c>
      <c r="H25" s="17"/>
      <c r="I25" s="17"/>
      <c r="J25" s="46">
        <v>23187.98</v>
      </c>
      <c r="K25" s="17"/>
      <c r="L25" s="17"/>
    </row>
    <row r="26" spans="1:43" ht="15.6" x14ac:dyDescent="0.3">
      <c r="B26" s="11"/>
      <c r="C26" s="12"/>
      <c r="D26" s="12"/>
      <c r="E26" s="12"/>
      <c r="F26" s="12"/>
      <c r="G26" s="13"/>
      <c r="H26" s="13"/>
      <c r="I26" s="13"/>
      <c r="J26" s="13"/>
      <c r="K26" s="13"/>
    </row>
    <row r="27" spans="1:43" ht="15.6" x14ac:dyDescent="0.3">
      <c r="B27" s="87" t="s">
        <v>57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43" ht="15.6" x14ac:dyDescent="0.3">
      <c r="B28" s="11"/>
      <c r="C28" s="12"/>
      <c r="D28" s="12"/>
      <c r="E28" s="12"/>
      <c r="F28" s="12"/>
      <c r="G28" s="13"/>
      <c r="H28" s="13"/>
      <c r="I28" s="13"/>
      <c r="J28" s="13"/>
      <c r="K28" s="13"/>
    </row>
    <row r="29" spans="1:43" ht="15" customHeight="1" x14ac:dyDescent="0.3">
      <c r="B29" s="93" t="s">
        <v>31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1:43" x14ac:dyDescent="0.3"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43" ht="15" customHeight="1" x14ac:dyDescent="0.3">
      <c r="B31" s="93" t="s">
        <v>51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43" ht="36.75" customHeigh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2:12" x14ac:dyDescent="0.3">
      <c r="B33" s="89"/>
      <c r="C33" s="89"/>
      <c r="D33" s="89"/>
      <c r="E33" s="89"/>
      <c r="F33" s="89"/>
      <c r="G33" s="89"/>
      <c r="H33" s="89"/>
      <c r="I33" s="89"/>
      <c r="J33" s="89"/>
      <c r="K33" s="89"/>
    </row>
    <row r="34" spans="2:12" ht="15" customHeight="1" x14ac:dyDescent="0.3">
      <c r="B34" s="71" t="s">
        <v>58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2:12" x14ac:dyDescent="0.3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</sheetData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1"/>
  <sheetViews>
    <sheetView topLeftCell="D17" workbookViewId="0">
      <selection activeCell="H39" sqref="H39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5.44140625" bestFit="1" customWidth="1"/>
    <col min="5" max="5" width="5.44140625" customWidth="1"/>
    <col min="6" max="6" width="44.6640625" customWidth="1"/>
    <col min="7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3">
      <c r="B2" s="88" t="s">
        <v>9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17.399999999999999" x14ac:dyDescent="0.3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3">
      <c r="B4" s="88" t="s">
        <v>52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2:12" ht="17.399999999999999" x14ac:dyDescent="0.3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3">
      <c r="B6" s="88" t="s">
        <v>12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2:12" ht="17.399999999999999" x14ac:dyDescent="0.3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6.4" x14ac:dyDescent="0.3">
      <c r="B8" s="97" t="s">
        <v>6</v>
      </c>
      <c r="C8" s="98"/>
      <c r="D8" s="98"/>
      <c r="E8" s="98"/>
      <c r="F8" s="99"/>
      <c r="G8" s="36" t="s">
        <v>45</v>
      </c>
      <c r="H8" s="36" t="s">
        <v>34</v>
      </c>
      <c r="I8" s="36" t="s">
        <v>32</v>
      </c>
      <c r="J8" s="36" t="s">
        <v>46</v>
      </c>
      <c r="K8" s="36" t="s">
        <v>11</v>
      </c>
      <c r="L8" s="36" t="s">
        <v>33</v>
      </c>
    </row>
    <row r="9" spans="2:12" ht="16.5" customHeight="1" x14ac:dyDescent="0.3">
      <c r="B9" s="97">
        <v>1</v>
      </c>
      <c r="C9" s="98"/>
      <c r="D9" s="98"/>
      <c r="E9" s="98"/>
      <c r="F9" s="99"/>
      <c r="G9" s="36">
        <v>2</v>
      </c>
      <c r="H9" s="36">
        <v>3</v>
      </c>
      <c r="I9" s="36">
        <v>4</v>
      </c>
      <c r="J9" s="36">
        <v>5</v>
      </c>
      <c r="K9" s="36" t="s">
        <v>13</v>
      </c>
      <c r="L9" s="36" t="s">
        <v>14</v>
      </c>
    </row>
    <row r="10" spans="2:12" x14ac:dyDescent="0.3">
      <c r="B10" s="5"/>
      <c r="C10" s="5"/>
      <c r="D10" s="5"/>
      <c r="E10" s="5"/>
      <c r="F10" s="5" t="s">
        <v>15</v>
      </c>
      <c r="G10" s="48">
        <f>G11</f>
        <v>410421.54000000004</v>
      </c>
      <c r="H10" s="48">
        <f t="shared" ref="H10:I10" si="0">H11</f>
        <v>799124</v>
      </c>
      <c r="I10" s="44">
        <f t="shared" si="0"/>
        <v>0</v>
      </c>
      <c r="J10" s="48">
        <f>J11</f>
        <v>442767.79000000004</v>
      </c>
      <c r="K10" s="45">
        <f>J10/G10*100</f>
        <v>107.8812262143941</v>
      </c>
      <c r="L10" s="45">
        <f>J10/H10*100</f>
        <v>55.406644025207605</v>
      </c>
    </row>
    <row r="11" spans="2:12" ht="15.75" customHeight="1" x14ac:dyDescent="0.3">
      <c r="B11" s="5">
        <v>6</v>
      </c>
      <c r="C11" s="5"/>
      <c r="D11" s="5">
        <v>6</v>
      </c>
      <c r="E11" s="5"/>
      <c r="F11" s="5" t="s">
        <v>2</v>
      </c>
      <c r="G11" s="44">
        <f t="shared" ref="G11:I11" si="1">G12+G19+G15+G17+G21+G23</f>
        <v>410421.54000000004</v>
      </c>
      <c r="H11" s="44">
        <f t="shared" si="1"/>
        <v>799124</v>
      </c>
      <c r="I11" s="44">
        <f t="shared" si="1"/>
        <v>0</v>
      </c>
      <c r="J11" s="44">
        <f>J12+J19+J15+J17+J21+J23</f>
        <v>442767.79000000004</v>
      </c>
      <c r="K11" s="45">
        <f t="shared" ref="K11:K24" si="2">J11/G11*100</f>
        <v>107.8812262143941</v>
      </c>
      <c r="L11" s="45">
        <f t="shared" ref="L11:L24" si="3">J11/H11*100</f>
        <v>55.406644025207605</v>
      </c>
    </row>
    <row r="12" spans="2:12" ht="26.4" x14ac:dyDescent="0.3">
      <c r="B12" s="5"/>
      <c r="C12" s="9">
        <v>63</v>
      </c>
      <c r="D12" s="9">
        <v>63</v>
      </c>
      <c r="E12" s="9"/>
      <c r="F12" s="9" t="s">
        <v>16</v>
      </c>
      <c r="G12" s="44">
        <v>376743.51</v>
      </c>
      <c r="H12" s="44">
        <v>716703</v>
      </c>
      <c r="I12" s="44">
        <f t="shared" ref="I12" si="4">I13+I14</f>
        <v>0</v>
      </c>
      <c r="J12" s="44">
        <v>393078.21</v>
      </c>
      <c r="K12" s="45">
        <f t="shared" si="2"/>
        <v>104.33576148398683</v>
      </c>
      <c r="L12" s="45">
        <f t="shared" si="3"/>
        <v>54.845341794299728</v>
      </c>
    </row>
    <row r="13" spans="2:12" ht="22.8" x14ac:dyDescent="0.3">
      <c r="B13" s="6"/>
      <c r="C13" s="6"/>
      <c r="D13" s="6"/>
      <c r="E13" s="6">
        <v>6361</v>
      </c>
      <c r="F13" s="43" t="s">
        <v>59</v>
      </c>
      <c r="G13" s="44">
        <v>376302.21</v>
      </c>
      <c r="H13" s="44">
        <v>715703</v>
      </c>
      <c r="I13" s="44"/>
      <c r="J13" s="45">
        <v>392592.12</v>
      </c>
      <c r="K13" s="45">
        <f t="shared" si="2"/>
        <v>104.32894348401514</v>
      </c>
      <c r="L13" s="45">
        <f t="shared" si="3"/>
        <v>54.854055383308442</v>
      </c>
    </row>
    <row r="14" spans="2:12" x14ac:dyDescent="0.3">
      <c r="B14" s="6"/>
      <c r="C14" s="6"/>
      <c r="D14" s="7"/>
      <c r="E14" s="7">
        <v>6341</v>
      </c>
      <c r="F14" s="43" t="s">
        <v>109</v>
      </c>
      <c r="G14" s="44">
        <v>441.3</v>
      </c>
      <c r="H14" s="44">
        <v>1000</v>
      </c>
      <c r="I14" s="44"/>
      <c r="J14" s="45">
        <v>486.09</v>
      </c>
      <c r="K14" s="45">
        <f t="shared" si="2"/>
        <v>110.14955812372536</v>
      </c>
      <c r="L14" s="45">
        <f t="shared" si="3"/>
        <v>48.608999999999995</v>
      </c>
    </row>
    <row r="15" spans="2:12" x14ac:dyDescent="0.3">
      <c r="B15" s="6"/>
      <c r="C15" s="6">
        <v>64</v>
      </c>
      <c r="D15" s="7">
        <v>64</v>
      </c>
      <c r="E15" s="7"/>
      <c r="F15" s="50" t="s">
        <v>60</v>
      </c>
      <c r="G15" s="45">
        <f t="shared" ref="G15:I15" si="5">G16</f>
        <v>0.12</v>
      </c>
      <c r="H15" s="45">
        <f t="shared" si="5"/>
        <v>0</v>
      </c>
      <c r="I15" s="45">
        <f t="shared" si="5"/>
        <v>0</v>
      </c>
      <c r="J15" s="45">
        <f>J16</f>
        <v>5.62</v>
      </c>
      <c r="K15" s="45">
        <f t="shared" si="2"/>
        <v>4683.3333333333339</v>
      </c>
      <c r="L15" s="45" t="e">
        <f t="shared" si="3"/>
        <v>#DIV/0!</v>
      </c>
    </row>
    <row r="16" spans="2:12" x14ac:dyDescent="0.3">
      <c r="B16" s="6"/>
      <c r="C16" s="6"/>
      <c r="D16" s="7"/>
      <c r="E16" s="7">
        <v>6413</v>
      </c>
      <c r="F16" s="43" t="s">
        <v>61</v>
      </c>
      <c r="G16" s="44">
        <v>0.12</v>
      </c>
      <c r="H16" s="44">
        <v>0</v>
      </c>
      <c r="I16" s="44"/>
      <c r="J16" s="45">
        <v>5.62</v>
      </c>
      <c r="K16" s="45">
        <f t="shared" si="2"/>
        <v>4683.3333333333339</v>
      </c>
      <c r="L16" s="45" t="e">
        <f t="shared" si="3"/>
        <v>#DIV/0!</v>
      </c>
    </row>
    <row r="17" spans="2:12" ht="22.8" x14ac:dyDescent="0.3">
      <c r="B17" s="6"/>
      <c r="C17" s="6">
        <v>65</v>
      </c>
      <c r="D17" s="7">
        <v>65</v>
      </c>
      <c r="E17" s="7"/>
      <c r="F17" s="43" t="s">
        <v>62</v>
      </c>
      <c r="G17" s="45">
        <f t="shared" ref="G17:I17" si="6">G18</f>
        <v>119.45</v>
      </c>
      <c r="H17" s="45">
        <f t="shared" si="6"/>
        <v>265</v>
      </c>
      <c r="I17" s="45">
        <f t="shared" si="6"/>
        <v>0</v>
      </c>
      <c r="J17" s="45">
        <f>J18</f>
        <v>185.78</v>
      </c>
      <c r="K17" s="45">
        <f t="shared" si="2"/>
        <v>155.52951025533696</v>
      </c>
      <c r="L17" s="45">
        <f t="shared" si="3"/>
        <v>70.10566037735849</v>
      </c>
    </row>
    <row r="18" spans="2:12" x14ac:dyDescent="0.3">
      <c r="B18" s="6"/>
      <c r="C18" s="6"/>
      <c r="D18" s="7"/>
      <c r="E18" s="7">
        <v>6526</v>
      </c>
      <c r="F18" s="43" t="s">
        <v>63</v>
      </c>
      <c r="G18" s="44">
        <v>119.45</v>
      </c>
      <c r="H18" s="44">
        <v>265</v>
      </c>
      <c r="I18" s="44"/>
      <c r="J18" s="45">
        <v>185.78</v>
      </c>
      <c r="K18" s="45">
        <f t="shared" si="2"/>
        <v>155.52951025533696</v>
      </c>
      <c r="L18" s="45">
        <f t="shared" si="3"/>
        <v>70.10566037735849</v>
      </c>
    </row>
    <row r="19" spans="2:12" ht="26.4" x14ac:dyDescent="0.3">
      <c r="B19" s="6"/>
      <c r="C19" s="6">
        <v>66</v>
      </c>
      <c r="D19" s="7">
        <v>66</v>
      </c>
      <c r="E19" s="7"/>
      <c r="F19" s="9" t="s">
        <v>17</v>
      </c>
      <c r="G19" s="45">
        <f t="shared" ref="G19:I19" si="7">G20</f>
        <v>4989.6400000000003</v>
      </c>
      <c r="H19" s="45">
        <f t="shared" si="7"/>
        <v>4911</v>
      </c>
      <c r="I19" s="45">
        <f t="shared" si="7"/>
        <v>0</v>
      </c>
      <c r="J19" s="45">
        <f>J20</f>
        <v>10495.29</v>
      </c>
      <c r="K19" s="45">
        <f t="shared" si="2"/>
        <v>210.34162785291124</v>
      </c>
      <c r="L19" s="45">
        <f t="shared" si="3"/>
        <v>213.70983506414177</v>
      </c>
    </row>
    <row r="20" spans="2:12" x14ac:dyDescent="0.3">
      <c r="B20" s="6"/>
      <c r="C20" s="22"/>
      <c r="D20" s="7"/>
      <c r="E20" s="7">
        <v>6615</v>
      </c>
      <c r="F20" s="9" t="s">
        <v>110</v>
      </c>
      <c r="G20" s="44">
        <v>4989.6400000000003</v>
      </c>
      <c r="H20" s="44">
        <v>4911</v>
      </c>
      <c r="I20" s="44"/>
      <c r="J20" s="45">
        <v>10495.29</v>
      </c>
      <c r="K20" s="45">
        <f t="shared" si="2"/>
        <v>210.34162785291124</v>
      </c>
      <c r="L20" s="45">
        <f t="shared" si="3"/>
        <v>213.70983506414177</v>
      </c>
    </row>
    <row r="21" spans="2:12" ht="22.8" x14ac:dyDescent="0.3">
      <c r="B21" s="6"/>
      <c r="C21" s="6">
        <v>67</v>
      </c>
      <c r="D21" s="7">
        <v>67</v>
      </c>
      <c r="E21" s="7"/>
      <c r="F21" s="51" t="s">
        <v>64</v>
      </c>
      <c r="G21" s="45">
        <f t="shared" ref="G21:I21" si="8">G22</f>
        <v>27730.080000000002</v>
      </c>
      <c r="H21" s="45">
        <f t="shared" si="8"/>
        <v>77245</v>
      </c>
      <c r="I21" s="45">
        <f t="shared" si="8"/>
        <v>0</v>
      </c>
      <c r="J21" s="45">
        <f>J22</f>
        <v>37003.65</v>
      </c>
      <c r="K21" s="45">
        <f t="shared" si="2"/>
        <v>133.44227640165479</v>
      </c>
      <c r="L21" s="45">
        <f t="shared" si="3"/>
        <v>47.904265648262026</v>
      </c>
    </row>
    <row r="22" spans="2:12" ht="22.8" x14ac:dyDescent="0.3">
      <c r="B22" s="6"/>
      <c r="C22" s="22"/>
      <c r="D22" s="7"/>
      <c r="E22" s="7">
        <v>6711</v>
      </c>
      <c r="F22" s="43" t="s">
        <v>65</v>
      </c>
      <c r="G22" s="44">
        <v>27730.080000000002</v>
      </c>
      <c r="H22" s="44">
        <v>77245</v>
      </c>
      <c r="I22" s="44"/>
      <c r="J22" s="45">
        <v>37003.65</v>
      </c>
      <c r="K22" s="45">
        <f t="shared" si="2"/>
        <v>133.44227640165479</v>
      </c>
      <c r="L22" s="45">
        <f t="shared" si="3"/>
        <v>47.904265648262026</v>
      </c>
    </row>
    <row r="23" spans="2:12" x14ac:dyDescent="0.3">
      <c r="B23" s="6"/>
      <c r="C23" s="6">
        <v>68</v>
      </c>
      <c r="D23" s="7">
        <v>68</v>
      </c>
      <c r="E23" s="7"/>
      <c r="F23" s="43" t="s">
        <v>66</v>
      </c>
      <c r="G23" s="45">
        <f t="shared" ref="G23:I23" si="9">G24</f>
        <v>838.74</v>
      </c>
      <c r="H23" s="45">
        <f t="shared" si="9"/>
        <v>0</v>
      </c>
      <c r="I23" s="45">
        <f t="shared" si="9"/>
        <v>0</v>
      </c>
      <c r="J23" s="45">
        <f>J24</f>
        <v>1999.24</v>
      </c>
      <c r="K23" s="45">
        <f t="shared" si="2"/>
        <v>238.36230536280613</v>
      </c>
      <c r="L23" s="45" t="e">
        <f t="shared" si="3"/>
        <v>#DIV/0!</v>
      </c>
    </row>
    <row r="24" spans="2:12" x14ac:dyDescent="0.3">
      <c r="B24" s="6"/>
      <c r="C24" s="6"/>
      <c r="D24" s="7"/>
      <c r="E24" s="7">
        <v>683</v>
      </c>
      <c r="F24" s="9" t="s">
        <v>67</v>
      </c>
      <c r="G24" s="44">
        <v>838.74</v>
      </c>
      <c r="H24" s="44">
        <v>0</v>
      </c>
      <c r="I24" s="44"/>
      <c r="J24" s="45">
        <v>1999.24</v>
      </c>
      <c r="K24" s="45">
        <f t="shared" si="2"/>
        <v>238.36230536280613</v>
      </c>
      <c r="L24" s="45" t="e">
        <f t="shared" si="3"/>
        <v>#DIV/0!</v>
      </c>
    </row>
    <row r="25" spans="2:12" ht="15.75" customHeight="1" x14ac:dyDescent="0.3"/>
    <row r="26" spans="2:12" ht="15.75" customHeight="1" x14ac:dyDescent="0.3"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</row>
    <row r="27" spans="2:12" ht="26.4" x14ac:dyDescent="0.3">
      <c r="B27" s="97" t="s">
        <v>6</v>
      </c>
      <c r="C27" s="98"/>
      <c r="D27" s="98"/>
      <c r="E27" s="98"/>
      <c r="F27" s="99"/>
      <c r="G27" s="36" t="s">
        <v>45</v>
      </c>
      <c r="H27" s="36" t="s">
        <v>34</v>
      </c>
      <c r="I27" s="36" t="s">
        <v>32</v>
      </c>
      <c r="J27" s="36" t="s">
        <v>46</v>
      </c>
      <c r="K27" s="36" t="s">
        <v>11</v>
      </c>
      <c r="L27" s="36" t="s">
        <v>33</v>
      </c>
    </row>
    <row r="28" spans="2:12" ht="12.75" customHeight="1" x14ac:dyDescent="0.3">
      <c r="B28" s="97">
        <v>1</v>
      </c>
      <c r="C28" s="98"/>
      <c r="D28" s="98"/>
      <c r="E28" s="98"/>
      <c r="F28" s="99"/>
      <c r="G28" s="36">
        <v>2</v>
      </c>
      <c r="H28" s="36">
        <v>3</v>
      </c>
      <c r="I28" s="36">
        <v>4</v>
      </c>
      <c r="J28" s="36">
        <v>5</v>
      </c>
      <c r="K28" s="36" t="s">
        <v>13</v>
      </c>
      <c r="L28" s="36" t="s">
        <v>14</v>
      </c>
    </row>
    <row r="29" spans="2:12" x14ac:dyDescent="0.3">
      <c r="B29" s="5"/>
      <c r="C29" s="5"/>
      <c r="D29" s="5"/>
      <c r="E29" s="5"/>
      <c r="F29" s="5" t="s">
        <v>7</v>
      </c>
      <c r="G29" s="48">
        <f>G30+G75</f>
        <v>409263.35999999999</v>
      </c>
      <c r="H29" s="48">
        <f>H30+H75</f>
        <v>799124</v>
      </c>
      <c r="I29" s="48">
        <f t="shared" ref="I29" si="10">I30+I75</f>
        <v>0</v>
      </c>
      <c r="J29" s="48">
        <f>J30+J75</f>
        <v>454791.3</v>
      </c>
      <c r="K29" s="45">
        <f>J29/G29*100</f>
        <v>111.12436256204319</v>
      </c>
      <c r="L29" s="45">
        <f>J29/H29*100</f>
        <v>56.911230297175408</v>
      </c>
    </row>
    <row r="30" spans="2:12" x14ac:dyDescent="0.3">
      <c r="B30" s="5">
        <v>3</v>
      </c>
      <c r="C30" s="5"/>
      <c r="D30" s="5">
        <v>3</v>
      </c>
      <c r="E30" s="5"/>
      <c r="F30" s="5" t="s">
        <v>3</v>
      </c>
      <c r="G30" s="48">
        <f>G31+G39+G70</f>
        <v>408807.58999999997</v>
      </c>
      <c r="H30" s="48">
        <v>795142</v>
      </c>
      <c r="I30" s="48">
        <f t="shared" ref="I30" si="11">I31+I39</f>
        <v>0</v>
      </c>
      <c r="J30" s="48">
        <v>446386.22</v>
      </c>
      <c r="K30" s="45">
        <f t="shared" ref="K30:K80" si="12">J30/G30*100</f>
        <v>109.19225349999007</v>
      </c>
      <c r="L30" s="45">
        <f t="shared" ref="L30:L80" si="13">J30/H30*100</f>
        <v>56.139182686865986</v>
      </c>
    </row>
    <row r="31" spans="2:12" x14ac:dyDescent="0.3">
      <c r="B31" s="5"/>
      <c r="C31" s="9">
        <v>31</v>
      </c>
      <c r="D31" s="9">
        <v>31</v>
      </c>
      <c r="E31" s="9"/>
      <c r="F31" s="9" t="s">
        <v>4</v>
      </c>
      <c r="G31" s="44">
        <f>G32+G34+G36</f>
        <v>364263.13</v>
      </c>
      <c r="H31" s="44">
        <v>716703</v>
      </c>
      <c r="I31" s="44"/>
      <c r="J31" s="49">
        <f>J32+J34+J36</f>
        <v>399547.51</v>
      </c>
      <c r="K31" s="45">
        <f t="shared" si="12"/>
        <v>109.68650876085097</v>
      </c>
      <c r="L31" s="45">
        <f t="shared" si="13"/>
        <v>55.747989055438588</v>
      </c>
    </row>
    <row r="32" spans="2:12" x14ac:dyDescent="0.3">
      <c r="B32" s="6"/>
      <c r="C32" s="6"/>
      <c r="D32" s="6">
        <v>311</v>
      </c>
      <c r="E32" s="6"/>
      <c r="F32" s="6" t="s">
        <v>18</v>
      </c>
      <c r="G32" s="48">
        <f>G33</f>
        <v>305404.94</v>
      </c>
      <c r="H32" s="48">
        <f>H33</f>
        <v>576504</v>
      </c>
      <c r="I32" s="48">
        <f t="shared" ref="I32:J32" si="14">I33</f>
        <v>0</v>
      </c>
      <c r="J32" s="48">
        <f t="shared" si="14"/>
        <v>330775.64</v>
      </c>
      <c r="K32" s="45">
        <f t="shared" si="12"/>
        <v>108.30723301332324</v>
      </c>
      <c r="L32" s="45">
        <f t="shared" si="13"/>
        <v>57.376122281892236</v>
      </c>
    </row>
    <row r="33" spans="2:12" x14ac:dyDescent="0.3">
      <c r="B33" s="6"/>
      <c r="C33" s="6"/>
      <c r="D33" s="6"/>
      <c r="E33" s="6">
        <v>3111</v>
      </c>
      <c r="F33" s="6" t="s">
        <v>19</v>
      </c>
      <c r="G33" s="44">
        <v>305404.94</v>
      </c>
      <c r="H33" s="44">
        <v>576504</v>
      </c>
      <c r="I33" s="44"/>
      <c r="J33" s="45">
        <v>330775.64</v>
      </c>
      <c r="K33" s="45">
        <f t="shared" si="12"/>
        <v>108.30723301332324</v>
      </c>
      <c r="L33" s="45">
        <f t="shared" si="13"/>
        <v>57.376122281892236</v>
      </c>
    </row>
    <row r="34" spans="2:12" x14ac:dyDescent="0.3">
      <c r="B34" s="6"/>
      <c r="C34" s="6"/>
      <c r="D34" s="6">
        <v>312</v>
      </c>
      <c r="E34" s="6"/>
      <c r="F34" s="6" t="s">
        <v>68</v>
      </c>
      <c r="G34" s="44">
        <v>8404.0300000000007</v>
      </c>
      <c r="H34" s="48">
        <v>26279</v>
      </c>
      <c r="I34" s="48">
        <f t="shared" ref="I34" si="15">I35</f>
        <v>0</v>
      </c>
      <c r="J34" s="48">
        <v>14999.31</v>
      </c>
      <c r="K34" s="45">
        <f t="shared" si="12"/>
        <v>178.47758753835956</v>
      </c>
      <c r="L34" s="45">
        <f t="shared" si="13"/>
        <v>57.077171886297037</v>
      </c>
    </row>
    <row r="35" spans="2:12" x14ac:dyDescent="0.3">
      <c r="B35" s="6"/>
      <c r="C35" s="6"/>
      <c r="D35" s="6"/>
      <c r="E35" s="6">
        <v>3121</v>
      </c>
      <c r="F35" s="58" t="s">
        <v>68</v>
      </c>
      <c r="G35" s="44">
        <v>8404.0300000000007</v>
      </c>
      <c r="H35" s="44">
        <v>26279</v>
      </c>
      <c r="I35" s="44"/>
      <c r="J35" s="45">
        <v>14999.31</v>
      </c>
      <c r="K35" s="45">
        <f t="shared" si="12"/>
        <v>178.47758753835956</v>
      </c>
      <c r="L35" s="45">
        <f t="shared" si="13"/>
        <v>57.077171886297037</v>
      </c>
    </row>
    <row r="36" spans="2:12" x14ac:dyDescent="0.3">
      <c r="B36" s="6"/>
      <c r="C36" s="6"/>
      <c r="D36" s="6">
        <v>313</v>
      </c>
      <c r="E36" s="6"/>
      <c r="F36" s="6" t="s">
        <v>70</v>
      </c>
      <c r="G36" s="44">
        <f>G37+G38</f>
        <v>50454.159999999996</v>
      </c>
      <c r="H36" s="48">
        <f>H37</f>
        <v>113920</v>
      </c>
      <c r="I36" s="48">
        <f t="shared" ref="I36:J36" si="16">I37</f>
        <v>0</v>
      </c>
      <c r="J36" s="48">
        <f t="shared" si="16"/>
        <v>53772.56</v>
      </c>
      <c r="K36" s="45">
        <f t="shared" si="12"/>
        <v>106.57705925537162</v>
      </c>
      <c r="L36" s="45">
        <f t="shared" si="13"/>
        <v>47.20203651685393</v>
      </c>
    </row>
    <row r="37" spans="2:12" x14ac:dyDescent="0.3">
      <c r="B37" s="6"/>
      <c r="C37" s="6"/>
      <c r="D37" s="6"/>
      <c r="E37" s="6">
        <v>3132</v>
      </c>
      <c r="F37" s="58" t="s">
        <v>69</v>
      </c>
      <c r="G37" s="44">
        <v>50302.74</v>
      </c>
      <c r="H37" s="44">
        <v>113920</v>
      </c>
      <c r="I37" s="44"/>
      <c r="J37" s="45">
        <v>53772.56</v>
      </c>
      <c r="K37" s="45">
        <f t="shared" si="12"/>
        <v>106.89787474797596</v>
      </c>
      <c r="L37" s="45">
        <f t="shared" si="13"/>
        <v>47.20203651685393</v>
      </c>
    </row>
    <row r="38" spans="2:12" x14ac:dyDescent="0.3">
      <c r="B38" s="6"/>
      <c r="C38" s="6"/>
      <c r="D38" s="6"/>
      <c r="E38" s="6">
        <v>3133</v>
      </c>
      <c r="F38" s="58" t="s">
        <v>78</v>
      </c>
      <c r="G38" s="44">
        <v>151.41999999999999</v>
      </c>
      <c r="H38" s="44">
        <v>0</v>
      </c>
      <c r="I38" s="44"/>
      <c r="J38" s="45">
        <v>0</v>
      </c>
      <c r="K38" s="45">
        <f t="shared" si="12"/>
        <v>0</v>
      </c>
      <c r="L38" s="45" t="e">
        <f t="shared" si="13"/>
        <v>#DIV/0!</v>
      </c>
    </row>
    <row r="39" spans="2:12" x14ac:dyDescent="0.3">
      <c r="B39" s="6"/>
      <c r="C39" s="6">
        <v>32</v>
      </c>
      <c r="D39" s="7">
        <v>32</v>
      </c>
      <c r="E39" s="7"/>
      <c r="F39" s="6" t="s">
        <v>10</v>
      </c>
      <c r="G39" s="44">
        <f>G40+G44+G51+G63</f>
        <v>41111.54</v>
      </c>
      <c r="H39" s="48">
        <f>H40+H44+H51+H63</f>
        <v>78439</v>
      </c>
      <c r="I39" s="48">
        <f t="shared" ref="I39:J39" si="17">I40+I44+I51+I63</f>
        <v>0</v>
      </c>
      <c r="J39" s="48">
        <f>J40+J44+J51+J63+J60</f>
        <v>45807.700000000004</v>
      </c>
      <c r="K39" s="45">
        <f t="shared" si="12"/>
        <v>111.42297272250079</v>
      </c>
      <c r="L39" s="45">
        <f t="shared" si="13"/>
        <v>58.39913818381163</v>
      </c>
    </row>
    <row r="40" spans="2:12" x14ac:dyDescent="0.3">
      <c r="B40" s="6"/>
      <c r="C40" s="6"/>
      <c r="D40" s="6">
        <v>321</v>
      </c>
      <c r="E40" s="6"/>
      <c r="F40" s="6" t="s">
        <v>20</v>
      </c>
      <c r="G40" s="48">
        <v>9557.0400000000009</v>
      </c>
      <c r="H40" s="48">
        <v>24709</v>
      </c>
      <c r="I40" s="48">
        <f t="shared" ref="I40" si="18">SUM(I41:I42)</f>
        <v>0</v>
      </c>
      <c r="J40" s="48">
        <f>SUM(J41:J43)</f>
        <v>15621.87</v>
      </c>
      <c r="K40" s="45">
        <f t="shared" si="12"/>
        <v>163.45929283543859</v>
      </c>
      <c r="L40" s="45">
        <f t="shared" si="13"/>
        <v>63.223400380428188</v>
      </c>
    </row>
    <row r="41" spans="2:12" x14ac:dyDescent="0.3">
      <c r="B41" s="6"/>
      <c r="C41" s="22"/>
      <c r="D41" s="6"/>
      <c r="E41" s="6">
        <v>3211</v>
      </c>
      <c r="F41" s="28" t="s">
        <v>21</v>
      </c>
      <c r="G41" s="44">
        <v>2347.6999999999998</v>
      </c>
      <c r="H41" s="44">
        <v>8379</v>
      </c>
      <c r="I41" s="44"/>
      <c r="J41" s="45">
        <v>4173.88</v>
      </c>
      <c r="K41" s="45">
        <f t="shared" si="12"/>
        <v>177.78591813264049</v>
      </c>
      <c r="L41" s="45">
        <f t="shared" si="13"/>
        <v>49.81358157298007</v>
      </c>
    </row>
    <row r="42" spans="2:12" x14ac:dyDescent="0.3">
      <c r="B42" s="6"/>
      <c r="C42" s="22"/>
      <c r="D42" s="7"/>
      <c r="E42" s="7">
        <v>3212</v>
      </c>
      <c r="F42" s="6" t="s">
        <v>71</v>
      </c>
      <c r="G42" s="44">
        <v>7087.24</v>
      </c>
      <c r="H42" s="44">
        <v>16000</v>
      </c>
      <c r="I42" s="44"/>
      <c r="J42" s="45">
        <v>11215.59</v>
      </c>
      <c r="K42" s="45">
        <f t="shared" si="12"/>
        <v>158.25046139258725</v>
      </c>
      <c r="L42" s="45">
        <f t="shared" si="13"/>
        <v>70.097437499999998</v>
      </c>
    </row>
    <row r="43" spans="2:12" x14ac:dyDescent="0.3">
      <c r="B43" s="6"/>
      <c r="C43" s="22"/>
      <c r="D43" s="7"/>
      <c r="E43" s="7">
        <v>3213</v>
      </c>
      <c r="F43" s="6" t="s">
        <v>72</v>
      </c>
      <c r="G43" s="44">
        <v>122.1</v>
      </c>
      <c r="H43" s="44">
        <v>330</v>
      </c>
      <c r="I43" s="44"/>
      <c r="J43" s="45">
        <v>232.4</v>
      </c>
      <c r="K43" s="45">
        <f t="shared" si="12"/>
        <v>190.33579033579036</v>
      </c>
      <c r="L43" s="45">
        <f t="shared" si="13"/>
        <v>70.424242424242422</v>
      </c>
    </row>
    <row r="44" spans="2:12" x14ac:dyDescent="0.3">
      <c r="B44" s="6"/>
      <c r="C44" s="6"/>
      <c r="D44" s="7">
        <v>322</v>
      </c>
      <c r="E44" s="7"/>
      <c r="F44" s="6" t="s">
        <v>79</v>
      </c>
      <c r="G44" s="48">
        <f>SUM(G45:G50)</f>
        <v>13430.759999999998</v>
      </c>
      <c r="H44" s="48">
        <f>SUM(H45:H49)</f>
        <v>30360</v>
      </c>
      <c r="I44" s="48">
        <f t="shared" ref="I44" si="19">SUM(I45:I49)</f>
        <v>0</v>
      </c>
      <c r="J44" s="48">
        <v>20557.150000000001</v>
      </c>
      <c r="K44" s="45">
        <f t="shared" si="12"/>
        <v>153.06021401618378</v>
      </c>
      <c r="L44" s="45">
        <f t="shared" si="13"/>
        <v>67.711297760210812</v>
      </c>
    </row>
    <row r="45" spans="2:12" x14ac:dyDescent="0.3">
      <c r="B45" s="6"/>
      <c r="C45" s="6"/>
      <c r="D45" s="7"/>
      <c r="E45" s="7">
        <v>3221</v>
      </c>
      <c r="F45" s="6" t="s">
        <v>73</v>
      </c>
      <c r="G45" s="44">
        <v>4138.75</v>
      </c>
      <c r="H45" s="44">
        <v>8660</v>
      </c>
      <c r="I45" s="44"/>
      <c r="J45" s="45">
        <v>3505.1</v>
      </c>
      <c r="K45" s="45">
        <f t="shared" si="12"/>
        <v>84.689821806100866</v>
      </c>
      <c r="L45" s="45">
        <f t="shared" si="13"/>
        <v>40.47459584295612</v>
      </c>
    </row>
    <row r="46" spans="2:12" x14ac:dyDescent="0.3">
      <c r="B46" s="6"/>
      <c r="C46" s="6"/>
      <c r="D46" s="7"/>
      <c r="E46" s="7">
        <v>3223</v>
      </c>
      <c r="F46" s="6" t="s">
        <v>111</v>
      </c>
      <c r="G46" s="44">
        <v>6665.96</v>
      </c>
      <c r="H46" s="44">
        <v>17000</v>
      </c>
      <c r="I46" s="44"/>
      <c r="J46" s="45">
        <v>14018.04</v>
      </c>
      <c r="K46" s="45">
        <f t="shared" si="12"/>
        <v>210.29289104645096</v>
      </c>
      <c r="L46" s="45">
        <f t="shared" si="13"/>
        <v>82.459058823529418</v>
      </c>
    </row>
    <row r="47" spans="2:12" x14ac:dyDescent="0.3">
      <c r="B47" s="6"/>
      <c r="C47" s="6"/>
      <c r="D47" s="7"/>
      <c r="E47" s="7">
        <v>3222</v>
      </c>
      <c r="F47" s="6" t="s">
        <v>74</v>
      </c>
      <c r="G47" s="44">
        <v>1331.07</v>
      </c>
      <c r="H47" s="44">
        <v>1200</v>
      </c>
      <c r="I47" s="44"/>
      <c r="J47" s="45">
        <v>516.88</v>
      </c>
      <c r="K47" s="45">
        <f t="shared" si="12"/>
        <v>38.831917179412052</v>
      </c>
      <c r="L47" s="45">
        <f t="shared" si="13"/>
        <v>43.073333333333338</v>
      </c>
    </row>
    <row r="48" spans="2:12" x14ac:dyDescent="0.3">
      <c r="B48" s="6"/>
      <c r="C48" s="6"/>
      <c r="D48" s="7"/>
      <c r="E48" s="7">
        <v>3224</v>
      </c>
      <c r="F48" s="6" t="s">
        <v>75</v>
      </c>
      <c r="G48" s="44">
        <v>1228.6199999999999</v>
      </c>
      <c r="H48" s="44">
        <v>3000</v>
      </c>
      <c r="I48" s="44"/>
      <c r="J48" s="45">
        <v>2059.6</v>
      </c>
      <c r="K48" s="45">
        <f t="shared" si="12"/>
        <v>167.63523302567108</v>
      </c>
      <c r="L48" s="45">
        <f t="shared" si="13"/>
        <v>68.653333333333336</v>
      </c>
    </row>
    <row r="49" spans="2:12" x14ac:dyDescent="0.3">
      <c r="B49" s="6"/>
      <c r="C49" s="6"/>
      <c r="D49" s="7"/>
      <c r="E49" s="7">
        <v>3225</v>
      </c>
      <c r="F49" s="6" t="s">
        <v>76</v>
      </c>
      <c r="G49" s="44">
        <v>66.36</v>
      </c>
      <c r="H49" s="44">
        <v>500</v>
      </c>
      <c r="I49" s="44"/>
      <c r="J49" s="45"/>
      <c r="K49" s="45">
        <f t="shared" si="12"/>
        <v>0</v>
      </c>
      <c r="L49" s="45">
        <f t="shared" si="13"/>
        <v>0</v>
      </c>
    </row>
    <row r="50" spans="2:12" x14ac:dyDescent="0.3">
      <c r="B50" s="6"/>
      <c r="C50" s="6"/>
      <c r="D50" s="7"/>
      <c r="E50" s="7">
        <v>3227</v>
      </c>
      <c r="F50" s="6" t="s">
        <v>77</v>
      </c>
      <c r="G50" s="44"/>
      <c r="H50" s="44">
        <v>0</v>
      </c>
      <c r="I50" s="44"/>
      <c r="J50" s="45">
        <v>457.53</v>
      </c>
      <c r="K50" s="45" t="e">
        <f t="shared" si="12"/>
        <v>#DIV/0!</v>
      </c>
      <c r="L50" s="45" t="e">
        <f t="shared" si="13"/>
        <v>#DIV/0!</v>
      </c>
    </row>
    <row r="51" spans="2:12" x14ac:dyDescent="0.3">
      <c r="B51" s="6"/>
      <c r="C51" s="6"/>
      <c r="D51" s="7">
        <v>323</v>
      </c>
      <c r="E51" s="7"/>
      <c r="F51" s="6" t="s">
        <v>80</v>
      </c>
      <c r="G51" s="48">
        <f>SUM(G52:G62)</f>
        <v>10521.52</v>
      </c>
      <c r="H51" s="48">
        <f>SUM(H52:H59)</f>
        <v>19417</v>
      </c>
      <c r="I51" s="48">
        <f t="shared" ref="I51" si="20">SUM(I52:I59)</f>
        <v>0</v>
      </c>
      <c r="J51" s="48">
        <v>7157.36</v>
      </c>
      <c r="K51" s="45">
        <f t="shared" si="12"/>
        <v>68.025912605783191</v>
      </c>
      <c r="L51" s="45">
        <f t="shared" si="13"/>
        <v>36.861307102024</v>
      </c>
    </row>
    <row r="52" spans="2:12" x14ac:dyDescent="0.3">
      <c r="B52" s="6"/>
      <c r="C52" s="6"/>
      <c r="D52" s="7"/>
      <c r="E52" s="7">
        <v>3231</v>
      </c>
      <c r="F52" s="6" t="s">
        <v>81</v>
      </c>
      <c r="G52" s="44">
        <v>1188.0999999999999</v>
      </c>
      <c r="H52" s="44">
        <v>1296</v>
      </c>
      <c r="I52" s="44"/>
      <c r="J52" s="45">
        <v>1825.37</v>
      </c>
      <c r="K52" s="45">
        <f t="shared" si="12"/>
        <v>153.63774093089808</v>
      </c>
      <c r="L52" s="45">
        <f t="shared" si="13"/>
        <v>140.84645061728395</v>
      </c>
    </row>
    <row r="53" spans="2:12" x14ac:dyDescent="0.3">
      <c r="B53" s="6"/>
      <c r="C53" s="6"/>
      <c r="D53" s="7"/>
      <c r="E53" s="7">
        <v>3232</v>
      </c>
      <c r="F53" s="6" t="s">
        <v>82</v>
      </c>
      <c r="G53" s="44">
        <v>2050.5700000000002</v>
      </c>
      <c r="H53" s="44">
        <v>5963</v>
      </c>
      <c r="I53" s="44"/>
      <c r="J53" s="45">
        <v>529.33000000000004</v>
      </c>
      <c r="K53" s="45">
        <f t="shared" si="12"/>
        <v>25.813798114670554</v>
      </c>
      <c r="L53" s="45">
        <f t="shared" si="13"/>
        <v>8.8769075968472251</v>
      </c>
    </row>
    <row r="54" spans="2:12" x14ac:dyDescent="0.3">
      <c r="B54" s="6"/>
      <c r="C54" s="6"/>
      <c r="D54" s="7"/>
      <c r="E54" s="7">
        <v>3233</v>
      </c>
      <c r="F54" s="6" t="s">
        <v>83</v>
      </c>
      <c r="G54" s="44">
        <v>248.86</v>
      </c>
      <c r="H54" s="44">
        <v>200</v>
      </c>
      <c r="I54" s="44"/>
      <c r="J54" s="45">
        <v>0</v>
      </c>
      <c r="K54" s="45">
        <f t="shared" si="12"/>
        <v>0</v>
      </c>
      <c r="L54" s="45">
        <f t="shared" si="13"/>
        <v>0</v>
      </c>
    </row>
    <row r="55" spans="2:12" x14ac:dyDescent="0.3">
      <c r="B55" s="6"/>
      <c r="C55" s="6"/>
      <c r="D55" s="7"/>
      <c r="E55" s="7">
        <v>3234</v>
      </c>
      <c r="F55" s="6" t="s">
        <v>84</v>
      </c>
      <c r="G55" s="44">
        <v>2061.31</v>
      </c>
      <c r="H55" s="44">
        <v>6012</v>
      </c>
      <c r="I55" s="44"/>
      <c r="J55" s="45">
        <v>1865.69</v>
      </c>
      <c r="K55" s="45">
        <f t="shared" si="12"/>
        <v>90.509918449917777</v>
      </c>
      <c r="L55" s="45">
        <f t="shared" si="13"/>
        <v>31.032767797737858</v>
      </c>
    </row>
    <row r="56" spans="2:12" x14ac:dyDescent="0.3">
      <c r="B56" s="6"/>
      <c r="C56" s="6"/>
      <c r="D56" s="7"/>
      <c r="E56" s="7">
        <v>3235</v>
      </c>
      <c r="F56" s="6" t="s">
        <v>85</v>
      </c>
      <c r="G56" s="44">
        <v>104.93</v>
      </c>
      <c r="H56" s="44">
        <v>100</v>
      </c>
      <c r="I56" s="44"/>
      <c r="J56" s="45">
        <v>225</v>
      </c>
      <c r="K56" s="45">
        <f t="shared" si="12"/>
        <v>214.42866673020106</v>
      </c>
      <c r="L56" s="45">
        <f t="shared" si="13"/>
        <v>225</v>
      </c>
    </row>
    <row r="57" spans="2:12" x14ac:dyDescent="0.3">
      <c r="B57" s="6"/>
      <c r="C57" s="6"/>
      <c r="D57" s="7"/>
      <c r="E57" s="7">
        <v>3236</v>
      </c>
      <c r="F57" s="6" t="s">
        <v>86</v>
      </c>
      <c r="G57" s="44">
        <v>160.59</v>
      </c>
      <c r="H57" s="44">
        <v>0</v>
      </c>
      <c r="I57" s="44"/>
      <c r="J57" s="45">
        <v>0</v>
      </c>
      <c r="K57" s="45">
        <f t="shared" si="12"/>
        <v>0</v>
      </c>
      <c r="L57" s="45" t="e">
        <f t="shared" si="13"/>
        <v>#DIV/0!</v>
      </c>
    </row>
    <row r="58" spans="2:12" x14ac:dyDescent="0.3">
      <c r="B58" s="6"/>
      <c r="C58" s="6"/>
      <c r="D58" s="7"/>
      <c r="E58" s="7">
        <v>3237</v>
      </c>
      <c r="F58" s="6" t="s">
        <v>87</v>
      </c>
      <c r="G58" s="44">
        <v>3992.12</v>
      </c>
      <c r="H58" s="44">
        <v>4200</v>
      </c>
      <c r="I58" s="44"/>
      <c r="J58" s="45">
        <v>2109.6799999999998</v>
      </c>
      <c r="K58" s="45">
        <f t="shared" si="12"/>
        <v>52.846106830455994</v>
      </c>
      <c r="L58" s="45">
        <f t="shared" si="13"/>
        <v>50.230476190476189</v>
      </c>
    </row>
    <row r="59" spans="2:12" x14ac:dyDescent="0.3">
      <c r="B59" s="6"/>
      <c r="C59" s="6"/>
      <c r="D59" s="7"/>
      <c r="E59" s="7">
        <v>3238</v>
      </c>
      <c r="F59" s="6" t="s">
        <v>88</v>
      </c>
      <c r="G59" s="44">
        <v>715.04</v>
      </c>
      <c r="H59" s="44">
        <v>1646</v>
      </c>
      <c r="I59" s="44"/>
      <c r="J59" s="45">
        <v>602.29</v>
      </c>
      <c r="K59" s="45">
        <f t="shared" si="12"/>
        <v>84.231651376146786</v>
      </c>
      <c r="L59" s="45">
        <f t="shared" si="13"/>
        <v>36.591130012150671</v>
      </c>
    </row>
    <row r="60" spans="2:12" x14ac:dyDescent="0.3">
      <c r="B60" s="6"/>
      <c r="C60" s="6"/>
      <c r="D60" s="7">
        <v>324</v>
      </c>
      <c r="E60" s="7"/>
      <c r="F60" s="6" t="s">
        <v>112</v>
      </c>
      <c r="G60" s="44"/>
      <c r="H60" s="44"/>
      <c r="I60" s="44"/>
      <c r="J60" s="45">
        <v>79.680000000000007</v>
      </c>
      <c r="K60" s="45"/>
      <c r="L60" s="45" t="e">
        <f t="shared" si="13"/>
        <v>#DIV/0!</v>
      </c>
    </row>
    <row r="61" spans="2:12" x14ac:dyDescent="0.3">
      <c r="B61" s="6"/>
      <c r="C61" s="6"/>
      <c r="D61" s="7"/>
      <c r="E61" s="7">
        <v>3241</v>
      </c>
      <c r="F61" s="6" t="s">
        <v>112</v>
      </c>
      <c r="G61" s="44"/>
      <c r="H61" s="44"/>
      <c r="I61" s="44"/>
      <c r="J61" s="45">
        <v>79.680000000000007</v>
      </c>
      <c r="K61" s="45"/>
      <c r="L61" s="45"/>
    </row>
    <row r="62" spans="2:12" x14ac:dyDescent="0.3">
      <c r="B62" s="6"/>
      <c r="C62" s="6"/>
      <c r="D62" s="7"/>
      <c r="E62" s="7"/>
      <c r="F62" s="6"/>
      <c r="G62" s="44"/>
      <c r="H62" s="44">
        <v>0</v>
      </c>
      <c r="I62" s="44"/>
      <c r="J62" s="45"/>
      <c r="K62" s="45" t="e">
        <f t="shared" si="12"/>
        <v>#DIV/0!</v>
      </c>
      <c r="L62" s="45" t="e">
        <f t="shared" si="13"/>
        <v>#DIV/0!</v>
      </c>
    </row>
    <row r="63" spans="2:12" x14ac:dyDescent="0.3">
      <c r="B63" s="6"/>
      <c r="C63" s="6"/>
      <c r="D63" s="7">
        <v>329</v>
      </c>
      <c r="E63" s="7"/>
      <c r="F63" s="6" t="s">
        <v>89</v>
      </c>
      <c r="G63" s="48">
        <v>7602.22</v>
      </c>
      <c r="H63" s="48">
        <f>H65+H66+H69</f>
        <v>3953</v>
      </c>
      <c r="I63" s="48">
        <f t="shared" ref="I63" si="21">I65+I66+I69</f>
        <v>0</v>
      </c>
      <c r="J63" s="48">
        <v>2391.64</v>
      </c>
      <c r="K63" s="45">
        <f t="shared" si="12"/>
        <v>31.459757807587778</v>
      </c>
      <c r="L63" s="45">
        <f t="shared" si="13"/>
        <v>60.501897293195043</v>
      </c>
    </row>
    <row r="64" spans="2:12" x14ac:dyDescent="0.3">
      <c r="B64" s="6"/>
      <c r="C64" s="6"/>
      <c r="D64" s="7"/>
      <c r="E64" s="7">
        <v>3293</v>
      </c>
      <c r="F64" s="6" t="s">
        <v>113</v>
      </c>
      <c r="G64" s="48">
        <v>202.79</v>
      </c>
      <c r="H64" s="48"/>
      <c r="I64" s="48"/>
      <c r="J64" s="48">
        <v>132.9</v>
      </c>
      <c r="K64" s="45"/>
      <c r="L64" s="45"/>
    </row>
    <row r="65" spans="2:12" x14ac:dyDescent="0.3">
      <c r="B65" s="6"/>
      <c r="C65" s="6"/>
      <c r="D65" s="7"/>
      <c r="E65" s="7">
        <v>3292</v>
      </c>
      <c r="F65" s="6" t="s">
        <v>90</v>
      </c>
      <c r="G65" s="44">
        <v>1864.04</v>
      </c>
      <c r="H65" s="44">
        <v>1522</v>
      </c>
      <c r="I65" s="44"/>
      <c r="J65" s="45">
        <v>1863.05</v>
      </c>
      <c r="K65" s="45">
        <f t="shared" si="12"/>
        <v>99.946889551726358</v>
      </c>
      <c r="L65" s="45">
        <f t="shared" si="13"/>
        <v>122.40801576872535</v>
      </c>
    </row>
    <row r="66" spans="2:12" x14ac:dyDescent="0.3">
      <c r="B66" s="6"/>
      <c r="C66" s="6"/>
      <c r="D66" s="7"/>
      <c r="E66" s="7">
        <v>3294</v>
      </c>
      <c r="F66" s="6" t="s">
        <v>91</v>
      </c>
      <c r="G66" s="44">
        <v>33.18</v>
      </c>
      <c r="H66" s="44">
        <v>33</v>
      </c>
      <c r="I66" s="44"/>
      <c r="J66" s="45">
        <v>35</v>
      </c>
      <c r="K66" s="45">
        <f t="shared" si="12"/>
        <v>105.48523206751055</v>
      </c>
      <c r="L66" s="45">
        <f t="shared" si="13"/>
        <v>106.06060606060606</v>
      </c>
    </row>
    <row r="67" spans="2:12" x14ac:dyDescent="0.3">
      <c r="B67" s="6"/>
      <c r="C67" s="6"/>
      <c r="D67" s="7"/>
      <c r="E67" s="7">
        <v>3295</v>
      </c>
      <c r="F67" s="6" t="s">
        <v>92</v>
      </c>
      <c r="G67" s="44">
        <v>1285.75</v>
      </c>
      <c r="H67" s="44">
        <v>0</v>
      </c>
      <c r="I67" s="44"/>
      <c r="J67" s="45">
        <v>124.43</v>
      </c>
      <c r="K67" s="45">
        <f t="shared" si="12"/>
        <v>9.6776200661092755</v>
      </c>
      <c r="L67" s="45" t="e">
        <f t="shared" si="13"/>
        <v>#DIV/0!</v>
      </c>
    </row>
    <row r="68" spans="2:12" x14ac:dyDescent="0.3">
      <c r="B68" s="6"/>
      <c r="C68" s="6"/>
      <c r="D68" s="7"/>
      <c r="E68" s="7">
        <v>3296</v>
      </c>
      <c r="F68" s="6" t="s">
        <v>93</v>
      </c>
      <c r="G68" s="44">
        <v>3656.51</v>
      </c>
      <c r="H68" s="44">
        <v>0</v>
      </c>
      <c r="I68" s="44"/>
      <c r="J68" s="45">
        <v>0</v>
      </c>
      <c r="K68" s="45">
        <f t="shared" si="12"/>
        <v>0</v>
      </c>
      <c r="L68" s="45" t="e">
        <f t="shared" si="13"/>
        <v>#DIV/0!</v>
      </c>
    </row>
    <row r="69" spans="2:12" x14ac:dyDescent="0.3">
      <c r="B69" s="6"/>
      <c r="C69" s="6"/>
      <c r="D69" s="7"/>
      <c r="E69" s="7">
        <v>3299</v>
      </c>
      <c r="F69" s="6" t="s">
        <v>89</v>
      </c>
      <c r="G69" s="44">
        <v>559.95000000000005</v>
      </c>
      <c r="H69" s="44">
        <v>2398</v>
      </c>
      <c r="I69" s="44"/>
      <c r="J69" s="45">
        <v>236.26</v>
      </c>
      <c r="K69" s="45">
        <f t="shared" si="12"/>
        <v>42.193052951156346</v>
      </c>
      <c r="L69" s="45">
        <f t="shared" si="13"/>
        <v>9.8523769808173469</v>
      </c>
    </row>
    <row r="70" spans="2:12" x14ac:dyDescent="0.3">
      <c r="B70" s="6"/>
      <c r="C70" s="6">
        <v>34</v>
      </c>
      <c r="D70" s="7">
        <v>34</v>
      </c>
      <c r="E70" s="7"/>
      <c r="F70" s="6" t="s">
        <v>94</v>
      </c>
      <c r="G70" s="48">
        <f>G71+G72</f>
        <v>3432.92</v>
      </c>
      <c r="H70" s="48">
        <f t="shared" ref="H70:J70" si="22">H71+H72</f>
        <v>432</v>
      </c>
      <c r="I70" s="48">
        <f t="shared" si="22"/>
        <v>0</v>
      </c>
      <c r="J70" s="48">
        <f t="shared" si="22"/>
        <v>261.55</v>
      </c>
      <c r="K70" s="45">
        <f t="shared" si="12"/>
        <v>7.6188783892429761</v>
      </c>
      <c r="L70" s="45">
        <f t="shared" si="13"/>
        <v>60.543981481481481</v>
      </c>
    </row>
    <row r="71" spans="2:12" x14ac:dyDescent="0.3">
      <c r="B71" s="6"/>
      <c r="C71" s="6"/>
      <c r="D71" s="7"/>
      <c r="E71" s="7">
        <v>3431</v>
      </c>
      <c r="F71" s="6" t="s">
        <v>95</v>
      </c>
      <c r="G71" s="44">
        <v>233.5</v>
      </c>
      <c r="H71" s="44">
        <v>432</v>
      </c>
      <c r="I71" s="44"/>
      <c r="J71" s="45">
        <v>259.01</v>
      </c>
      <c r="K71" s="45">
        <f t="shared" si="12"/>
        <v>110.92505353319058</v>
      </c>
      <c r="L71" s="45">
        <f t="shared" si="13"/>
        <v>59.956018518518519</v>
      </c>
    </row>
    <row r="72" spans="2:12" x14ac:dyDescent="0.3">
      <c r="B72" s="6"/>
      <c r="C72" s="6"/>
      <c r="D72" s="7"/>
      <c r="E72" s="7">
        <v>3433</v>
      </c>
      <c r="F72" s="6" t="s">
        <v>96</v>
      </c>
      <c r="G72" s="44">
        <v>3199.42</v>
      </c>
      <c r="H72" s="44">
        <v>0</v>
      </c>
      <c r="I72" s="44"/>
      <c r="J72" s="45">
        <v>2.54</v>
      </c>
      <c r="K72" s="45">
        <f t="shared" si="12"/>
        <v>7.9389389326815482E-2</v>
      </c>
      <c r="L72" s="45" t="e">
        <f t="shared" si="13"/>
        <v>#DIV/0!</v>
      </c>
    </row>
    <row r="73" spans="2:12" x14ac:dyDescent="0.3">
      <c r="B73" s="6"/>
      <c r="C73" s="6">
        <v>38</v>
      </c>
      <c r="D73" s="7">
        <v>38</v>
      </c>
      <c r="E73" s="7"/>
      <c r="F73" s="6" t="s">
        <v>97</v>
      </c>
      <c r="G73" s="44">
        <v>0</v>
      </c>
      <c r="H73" s="44"/>
      <c r="I73" s="44"/>
      <c r="J73" s="45">
        <f>J74</f>
        <v>769.46</v>
      </c>
      <c r="K73" s="45" t="e">
        <f t="shared" si="12"/>
        <v>#DIV/0!</v>
      </c>
      <c r="L73" s="45" t="e">
        <f t="shared" si="13"/>
        <v>#DIV/0!</v>
      </c>
    </row>
    <row r="74" spans="2:12" x14ac:dyDescent="0.3">
      <c r="B74" s="6"/>
      <c r="C74" s="6"/>
      <c r="D74" s="7"/>
      <c r="E74" s="7">
        <v>3812</v>
      </c>
      <c r="F74" s="6" t="s">
        <v>98</v>
      </c>
      <c r="G74" s="44">
        <v>0</v>
      </c>
      <c r="H74" s="44"/>
      <c r="I74" s="44"/>
      <c r="J74" s="45">
        <v>769.46</v>
      </c>
      <c r="K74" s="45" t="e">
        <f t="shared" si="12"/>
        <v>#DIV/0!</v>
      </c>
      <c r="L74" s="45" t="e">
        <f t="shared" si="13"/>
        <v>#DIV/0!</v>
      </c>
    </row>
    <row r="75" spans="2:12" x14ac:dyDescent="0.3">
      <c r="B75" s="8">
        <v>4</v>
      </c>
      <c r="C75" s="8"/>
      <c r="D75" s="8">
        <v>4</v>
      </c>
      <c r="E75" s="8"/>
      <c r="F75" s="20" t="s">
        <v>5</v>
      </c>
      <c r="G75" s="48">
        <f>G76</f>
        <v>455.77</v>
      </c>
      <c r="H75" s="48">
        <f>H76</f>
        <v>3982</v>
      </c>
      <c r="I75" s="48">
        <f t="shared" ref="I75" si="23">I76</f>
        <v>0</v>
      </c>
      <c r="J75" s="48">
        <v>8405.08</v>
      </c>
      <c r="K75" s="45">
        <f t="shared" si="12"/>
        <v>1844.14946135112</v>
      </c>
      <c r="L75" s="45">
        <f t="shared" si="13"/>
        <v>211.07684580612758</v>
      </c>
    </row>
    <row r="76" spans="2:12" x14ac:dyDescent="0.3">
      <c r="B76" s="9"/>
      <c r="C76" s="9">
        <v>42</v>
      </c>
      <c r="D76" s="9">
        <v>42</v>
      </c>
      <c r="E76" s="9"/>
      <c r="F76" s="21" t="s">
        <v>99</v>
      </c>
      <c r="G76" s="44">
        <v>455.77</v>
      </c>
      <c r="H76" s="44">
        <v>3982</v>
      </c>
      <c r="I76" s="54"/>
      <c r="J76" s="45">
        <v>8405.08</v>
      </c>
      <c r="K76" s="45">
        <f t="shared" si="12"/>
        <v>1844.14946135112</v>
      </c>
      <c r="L76" s="45">
        <f t="shared" si="13"/>
        <v>211.07684580612758</v>
      </c>
    </row>
    <row r="77" spans="2:12" x14ac:dyDescent="0.3">
      <c r="B77" s="9"/>
      <c r="C77" s="9"/>
      <c r="D77" s="6"/>
      <c r="E77" s="6">
        <v>4221</v>
      </c>
      <c r="F77" s="6" t="s">
        <v>100</v>
      </c>
      <c r="G77" s="44"/>
      <c r="H77" s="44">
        <v>3982</v>
      </c>
      <c r="I77" s="54"/>
      <c r="J77" s="45">
        <v>5541.63</v>
      </c>
      <c r="K77" s="45" t="e">
        <f t="shared" si="12"/>
        <v>#DIV/0!</v>
      </c>
      <c r="L77" s="45">
        <f t="shared" si="13"/>
        <v>139.16700150678051</v>
      </c>
    </row>
    <row r="78" spans="2:12" x14ac:dyDescent="0.3">
      <c r="B78" s="9"/>
      <c r="C78" s="9"/>
      <c r="D78" s="6"/>
      <c r="E78" s="6">
        <v>4223</v>
      </c>
      <c r="F78" s="6" t="s">
        <v>101</v>
      </c>
      <c r="G78" s="44"/>
      <c r="H78" s="44">
        <v>0</v>
      </c>
      <c r="I78" s="54"/>
      <c r="J78" s="45">
        <v>2302.25</v>
      </c>
      <c r="K78" s="45" t="e">
        <f t="shared" si="12"/>
        <v>#DIV/0!</v>
      </c>
      <c r="L78" s="45" t="e">
        <f t="shared" si="13"/>
        <v>#DIV/0!</v>
      </c>
    </row>
    <row r="79" spans="2:12" x14ac:dyDescent="0.3">
      <c r="B79" s="9"/>
      <c r="C79" s="9"/>
      <c r="D79" s="6"/>
      <c r="E79" s="6">
        <v>4227</v>
      </c>
      <c r="F79" s="6" t="s">
        <v>102</v>
      </c>
      <c r="G79" s="44">
        <v>455.77</v>
      </c>
      <c r="H79" s="44"/>
      <c r="I79" s="54"/>
      <c r="J79" s="45">
        <v>504.23</v>
      </c>
      <c r="K79" s="45">
        <f t="shared" si="12"/>
        <v>110.63255589442045</v>
      </c>
      <c r="L79" s="45" t="e">
        <f t="shared" si="13"/>
        <v>#DIV/0!</v>
      </c>
    </row>
    <row r="80" spans="2:12" x14ac:dyDescent="0.3">
      <c r="B80" s="9"/>
      <c r="C80" s="9"/>
      <c r="D80" s="6"/>
      <c r="E80" s="6">
        <v>4241</v>
      </c>
      <c r="F80" s="6" t="s">
        <v>103</v>
      </c>
      <c r="G80" s="44">
        <v>0</v>
      </c>
      <c r="H80" s="44"/>
      <c r="I80" s="54"/>
      <c r="J80" s="45">
        <v>56.97</v>
      </c>
      <c r="K80" s="45" t="e">
        <f t="shared" si="12"/>
        <v>#DIV/0!</v>
      </c>
      <c r="L80" s="45" t="e">
        <f t="shared" si="13"/>
        <v>#DIV/0!</v>
      </c>
    </row>
    <row r="81" spans="2:10" x14ac:dyDescent="0.3">
      <c r="B81" s="52"/>
      <c r="C81" s="52"/>
      <c r="D81" s="53"/>
      <c r="E81" s="53"/>
      <c r="F81" s="53"/>
      <c r="G81" s="55"/>
      <c r="H81" s="55"/>
      <c r="I81" s="56"/>
      <c r="J81" s="57"/>
    </row>
  </sheetData>
  <protectedRanges>
    <protectedRange algorithmName="SHA-512" hashValue="R8frfBQ/MhInQYm+jLEgMwgPwCkrGPIUaxyIFLRSCn/+fIsUU6bmJDax/r7gTh2PEAEvgODYwg0rRRjqSM/oww==" saltValue="tbZzHO5lCNHCDH5y3XGZag==" spinCount="100000" sqref="F14:F15" name="Range1_2"/>
    <protectedRange algorithmName="SHA-512" hashValue="R8frfBQ/MhInQYm+jLEgMwgPwCkrGPIUaxyIFLRSCn/+fIsUU6bmJDax/r7gTh2PEAEvgODYwg0rRRjqSM/oww==" saltValue="tbZzHO5lCNHCDH5y3XGZag==" spinCount="100000" sqref="F16" name="Range1_4"/>
    <protectedRange algorithmName="SHA-512" hashValue="R8frfBQ/MhInQYm+jLEgMwgPwCkrGPIUaxyIFLRSCn/+fIsUU6bmJDax/r7gTh2PEAEvgODYwg0rRRjqSM/oww==" saltValue="tbZzHO5lCNHCDH5y3XGZag==" spinCount="100000" sqref="F17" name="Range1_5"/>
    <protectedRange algorithmName="SHA-512" hashValue="R8frfBQ/MhInQYm+jLEgMwgPwCkrGPIUaxyIFLRSCn/+fIsUU6bmJDax/r7gTh2PEAEvgODYwg0rRRjqSM/oww==" saltValue="tbZzHO5lCNHCDH5y3XGZag==" spinCount="100000" sqref="F18" name="Range1_6"/>
    <protectedRange algorithmName="SHA-512" hashValue="R8frfBQ/MhInQYm+jLEgMwgPwCkrGPIUaxyIFLRSCn/+fIsUU6bmJDax/r7gTh2PEAEvgODYwg0rRRjqSM/oww==" saltValue="tbZzHO5lCNHCDH5y3XGZag==" spinCount="100000" sqref="F21" name="Range1_7"/>
    <protectedRange algorithmName="SHA-512" hashValue="R8frfBQ/MhInQYm+jLEgMwgPwCkrGPIUaxyIFLRSCn/+fIsUU6bmJDax/r7gTh2PEAEvgODYwg0rRRjqSM/oww==" saltValue="tbZzHO5lCNHCDH5y3XGZag==" spinCount="100000" sqref="F22" name="Range1_8"/>
    <protectedRange algorithmName="SHA-512" hashValue="R8frfBQ/MhInQYm+jLEgMwgPwCkrGPIUaxyIFLRSCn/+fIsUU6bmJDax/r7gTh2PEAEvgODYwg0rRRjqSM/oww==" saltValue="tbZzHO5lCNHCDH5y3XGZag==" spinCount="100000" sqref="F23" name="Range1_10"/>
  </protectedRanges>
  <mergeCells count="7">
    <mergeCell ref="B8:F8"/>
    <mergeCell ref="B9:F9"/>
    <mergeCell ref="B27:F27"/>
    <mergeCell ref="B28:F28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6"/>
  <sheetViews>
    <sheetView topLeftCell="A3" workbookViewId="0">
      <selection activeCell="F24" sqref="F24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88" t="s">
        <v>28</v>
      </c>
      <c r="C2" s="88"/>
      <c r="D2" s="88"/>
      <c r="E2" s="88"/>
      <c r="F2" s="88"/>
      <c r="G2" s="88"/>
      <c r="H2" s="88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36" t="s">
        <v>6</v>
      </c>
      <c r="C4" s="36" t="s">
        <v>45</v>
      </c>
      <c r="D4" s="36" t="s">
        <v>34</v>
      </c>
      <c r="E4" s="36" t="s">
        <v>32</v>
      </c>
      <c r="F4" s="36" t="s">
        <v>46</v>
      </c>
      <c r="G4" s="36" t="s">
        <v>11</v>
      </c>
      <c r="H4" s="36" t="s">
        <v>33</v>
      </c>
    </row>
    <row r="5" spans="2:8" x14ac:dyDescent="0.3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13</v>
      </c>
      <c r="H5" s="36" t="s">
        <v>14</v>
      </c>
    </row>
    <row r="6" spans="2:8" x14ac:dyDescent="0.3">
      <c r="B6" s="5" t="s">
        <v>27</v>
      </c>
      <c r="C6" s="48">
        <f>C7+C9+C11+C14</f>
        <v>410421.54000000004</v>
      </c>
      <c r="D6" s="48">
        <f>D7+D9+D11+D14</f>
        <v>799124</v>
      </c>
      <c r="E6" s="48"/>
      <c r="F6" s="48">
        <f>F7+F9+F11+F14</f>
        <v>442767.79</v>
      </c>
      <c r="G6" s="45">
        <f>F6/C6*100</f>
        <v>107.88122621439409</v>
      </c>
      <c r="H6" s="45">
        <f>F6/D6*100</f>
        <v>55.406644025207598</v>
      </c>
    </row>
    <row r="7" spans="2:8" x14ac:dyDescent="0.3">
      <c r="B7" s="5" t="s">
        <v>25</v>
      </c>
      <c r="C7" s="48">
        <f>C8</f>
        <v>28688.39</v>
      </c>
      <c r="D7" s="48">
        <f t="shared" ref="D7:F7" si="0">D8</f>
        <v>77510</v>
      </c>
      <c r="E7" s="44"/>
      <c r="F7" s="48">
        <f t="shared" si="0"/>
        <v>36708.959999999999</v>
      </c>
      <c r="G7" s="45">
        <f t="shared" ref="G7:G26" si="1">F7/C7*100</f>
        <v>127.95754658940427</v>
      </c>
      <c r="H7" s="45">
        <f t="shared" ref="H7:H26" si="2">F7/D7*100</f>
        <v>47.360288994968393</v>
      </c>
    </row>
    <row r="8" spans="2:8" x14ac:dyDescent="0.3">
      <c r="B8" s="30" t="s">
        <v>24</v>
      </c>
      <c r="C8" s="44">
        <v>28688.39</v>
      </c>
      <c r="D8" s="44">
        <v>77510</v>
      </c>
      <c r="E8" s="44"/>
      <c r="F8" s="45">
        <v>36708.959999999999</v>
      </c>
      <c r="G8" s="45">
        <f t="shared" si="1"/>
        <v>127.95754658940427</v>
      </c>
      <c r="H8" s="45">
        <f t="shared" si="2"/>
        <v>47.360288994968393</v>
      </c>
    </row>
    <row r="9" spans="2:8" x14ac:dyDescent="0.3">
      <c r="B9" s="5" t="s">
        <v>23</v>
      </c>
      <c r="C9" s="48">
        <f>C10</f>
        <v>4989.6400000000003</v>
      </c>
      <c r="D9" s="48">
        <f>D10</f>
        <v>4911</v>
      </c>
      <c r="E9" s="44"/>
      <c r="F9" s="48">
        <f>F10</f>
        <v>10495.29</v>
      </c>
      <c r="G9" s="45">
        <f t="shared" si="1"/>
        <v>210.34162785291124</v>
      </c>
      <c r="H9" s="45">
        <f t="shared" si="2"/>
        <v>213.70983506414177</v>
      </c>
    </row>
    <row r="10" spans="2:8" x14ac:dyDescent="0.3">
      <c r="B10" s="29" t="s">
        <v>22</v>
      </c>
      <c r="C10" s="44">
        <v>4989.6400000000003</v>
      </c>
      <c r="D10" s="44">
        <v>4911</v>
      </c>
      <c r="E10" s="54"/>
      <c r="F10" s="45">
        <v>10495.29</v>
      </c>
      <c r="G10" s="45">
        <f t="shared" si="1"/>
        <v>210.34162785291124</v>
      </c>
      <c r="H10" s="45">
        <f t="shared" si="2"/>
        <v>213.70983506414177</v>
      </c>
    </row>
    <row r="11" spans="2:8" x14ac:dyDescent="0.3">
      <c r="B11" s="5" t="s">
        <v>106</v>
      </c>
      <c r="C11" s="48">
        <f>C12+C13</f>
        <v>376743.51</v>
      </c>
      <c r="D11" s="48">
        <f>D12+D13</f>
        <v>716703</v>
      </c>
      <c r="E11" s="44"/>
      <c r="F11" s="48">
        <f>F12+F13</f>
        <v>393564.3</v>
      </c>
      <c r="G11" s="45">
        <f t="shared" si="1"/>
        <v>104.46478560440231</v>
      </c>
      <c r="H11" s="45">
        <f t="shared" si="2"/>
        <v>54.913164867455556</v>
      </c>
    </row>
    <row r="12" spans="2:8" x14ac:dyDescent="0.3">
      <c r="B12" s="9" t="s">
        <v>108</v>
      </c>
      <c r="C12" s="44">
        <v>376743.51</v>
      </c>
      <c r="D12" s="44">
        <v>716703</v>
      </c>
      <c r="E12" s="54"/>
      <c r="F12" s="45">
        <v>393564.3</v>
      </c>
      <c r="G12" s="45">
        <f t="shared" si="1"/>
        <v>104.46478560440231</v>
      </c>
      <c r="H12" s="45">
        <f t="shared" si="2"/>
        <v>54.913164867455556</v>
      </c>
    </row>
    <row r="13" spans="2:8" x14ac:dyDescent="0.3">
      <c r="B13" s="29" t="s">
        <v>107</v>
      </c>
      <c r="C13" s="44"/>
      <c r="D13" s="44"/>
      <c r="E13" s="54"/>
      <c r="F13" s="45"/>
      <c r="G13" s="45" t="e">
        <f t="shared" si="1"/>
        <v>#DIV/0!</v>
      </c>
      <c r="H13" s="45" t="e">
        <f t="shared" si="2"/>
        <v>#DIV/0!</v>
      </c>
    </row>
    <row r="14" spans="2:8" x14ac:dyDescent="0.3">
      <c r="B14" s="59" t="s">
        <v>141</v>
      </c>
      <c r="C14" s="48">
        <f>C15</f>
        <v>0</v>
      </c>
      <c r="D14" s="48">
        <f>D15</f>
        <v>0</v>
      </c>
      <c r="E14" s="44"/>
      <c r="F14" s="48">
        <v>1999.24</v>
      </c>
      <c r="G14" s="45" t="e">
        <f t="shared" si="1"/>
        <v>#DIV/0!</v>
      </c>
      <c r="H14" s="45" t="e">
        <f t="shared" si="2"/>
        <v>#DIV/0!</v>
      </c>
    </row>
    <row r="15" spans="2:8" x14ac:dyDescent="0.3">
      <c r="B15" s="29" t="s">
        <v>142</v>
      </c>
      <c r="C15" s="44"/>
      <c r="D15" s="44"/>
      <c r="E15" s="54"/>
      <c r="F15" s="45">
        <v>1999.24</v>
      </c>
      <c r="G15" s="45" t="e">
        <f t="shared" si="1"/>
        <v>#DIV/0!</v>
      </c>
      <c r="H15" s="45" t="e">
        <f t="shared" si="2"/>
        <v>#DIV/0!</v>
      </c>
    </row>
    <row r="16" spans="2:8" x14ac:dyDescent="0.3">
      <c r="B16" s="64"/>
      <c r="C16" s="65"/>
      <c r="D16" s="65"/>
      <c r="E16" s="66"/>
      <c r="F16" s="67"/>
      <c r="G16" s="67"/>
      <c r="H16" s="67"/>
    </row>
    <row r="17" spans="2:8" ht="15.75" customHeight="1" x14ac:dyDescent="0.3">
      <c r="B17" s="5" t="s">
        <v>26</v>
      </c>
      <c r="C17" s="48">
        <f>C18+C20+C22</f>
        <v>409263.35999999999</v>
      </c>
      <c r="D17" s="48">
        <f>D18+D20+D22+D25</f>
        <v>799124</v>
      </c>
      <c r="E17" s="54"/>
      <c r="F17" s="49">
        <f>F18+F20+F22+F25</f>
        <v>454791.3</v>
      </c>
      <c r="G17" s="45">
        <f t="shared" si="1"/>
        <v>111.12436256204319</v>
      </c>
      <c r="H17" s="45">
        <f t="shared" si="2"/>
        <v>56.911230297175408</v>
      </c>
    </row>
    <row r="18" spans="2:8" ht="15.75" customHeight="1" x14ac:dyDescent="0.3">
      <c r="B18" s="5" t="s">
        <v>25</v>
      </c>
      <c r="C18" s="48">
        <f>C19</f>
        <v>40010.589999999997</v>
      </c>
      <c r="D18" s="48">
        <f>D19</f>
        <v>77536</v>
      </c>
      <c r="E18" s="44"/>
      <c r="F18" s="49">
        <f>F19</f>
        <v>47483.74</v>
      </c>
      <c r="G18" s="45">
        <f t="shared" si="1"/>
        <v>118.67793001802774</v>
      </c>
      <c r="H18" s="45">
        <f t="shared" si="2"/>
        <v>61.240894552208005</v>
      </c>
    </row>
    <row r="19" spans="2:8" x14ac:dyDescent="0.3">
      <c r="B19" s="30" t="s">
        <v>24</v>
      </c>
      <c r="C19" s="44">
        <v>40010.589999999997</v>
      </c>
      <c r="D19" s="44">
        <v>77536</v>
      </c>
      <c r="E19" s="44"/>
      <c r="F19" s="45">
        <v>47483.74</v>
      </c>
      <c r="G19" s="45">
        <f t="shared" si="1"/>
        <v>118.67793001802774</v>
      </c>
      <c r="H19" s="45">
        <f t="shared" si="2"/>
        <v>61.240894552208005</v>
      </c>
    </row>
    <row r="20" spans="2:8" x14ac:dyDescent="0.3">
      <c r="B20" s="5" t="s">
        <v>23</v>
      </c>
      <c r="C20" s="61">
        <f>C21</f>
        <v>4989.6400000000003</v>
      </c>
      <c r="D20" s="48">
        <f>D21</f>
        <v>4385</v>
      </c>
      <c r="E20" s="54"/>
      <c r="F20" s="49">
        <f>F21</f>
        <v>4866.92</v>
      </c>
      <c r="G20" s="45">
        <f t="shared" si="1"/>
        <v>97.540503924130789</v>
      </c>
      <c r="H20" s="45">
        <f t="shared" si="2"/>
        <v>110.9901938426454</v>
      </c>
    </row>
    <row r="21" spans="2:8" x14ac:dyDescent="0.3">
      <c r="B21" s="29" t="s">
        <v>22</v>
      </c>
      <c r="C21" s="62">
        <v>4989.6400000000003</v>
      </c>
      <c r="D21" s="44">
        <v>4385</v>
      </c>
      <c r="E21" s="54"/>
      <c r="F21" s="45">
        <v>4866.92</v>
      </c>
      <c r="G21" s="45">
        <f t="shared" si="1"/>
        <v>97.540503924130789</v>
      </c>
      <c r="H21" s="45">
        <f t="shared" si="2"/>
        <v>110.9901938426454</v>
      </c>
    </row>
    <row r="22" spans="2:8" x14ac:dyDescent="0.3">
      <c r="B22" s="5" t="s">
        <v>106</v>
      </c>
      <c r="C22" s="61">
        <f>C23+C24</f>
        <v>364263.13</v>
      </c>
      <c r="D22" s="48">
        <f>D23+D24</f>
        <v>717203</v>
      </c>
      <c r="E22" s="54"/>
      <c r="F22" s="49">
        <f>F23+F24</f>
        <v>400441.4</v>
      </c>
      <c r="G22" s="45">
        <f t="shared" si="1"/>
        <v>109.9319055431166</v>
      </c>
      <c r="H22" s="45">
        <f t="shared" si="2"/>
        <v>55.833759758394763</v>
      </c>
    </row>
    <row r="23" spans="2:8" x14ac:dyDescent="0.3">
      <c r="B23" s="9" t="s">
        <v>108</v>
      </c>
      <c r="C23" s="62">
        <v>364263.13</v>
      </c>
      <c r="D23" s="44">
        <v>717203</v>
      </c>
      <c r="E23" s="54"/>
      <c r="F23" s="45">
        <v>400441.4</v>
      </c>
      <c r="G23" s="45">
        <f t="shared" si="1"/>
        <v>109.9319055431166</v>
      </c>
      <c r="H23" s="45">
        <f t="shared" si="2"/>
        <v>55.833759758394763</v>
      </c>
    </row>
    <row r="24" spans="2:8" x14ac:dyDescent="0.3">
      <c r="B24" s="29" t="s">
        <v>107</v>
      </c>
      <c r="C24" s="62"/>
      <c r="D24" s="44"/>
      <c r="E24" s="54"/>
      <c r="F24" s="45"/>
      <c r="G24" s="45" t="e">
        <f t="shared" si="1"/>
        <v>#DIV/0!</v>
      </c>
      <c r="H24" s="45" t="e">
        <f t="shared" si="2"/>
        <v>#DIV/0!</v>
      </c>
    </row>
    <row r="25" spans="2:8" x14ac:dyDescent="0.3">
      <c r="B25" s="59" t="s">
        <v>141</v>
      </c>
      <c r="C25" s="63">
        <v>0</v>
      </c>
      <c r="D25" s="60">
        <f>D26</f>
        <v>0</v>
      </c>
      <c r="E25" s="27"/>
      <c r="F25" s="60">
        <f>F26</f>
        <v>1999.24</v>
      </c>
      <c r="G25" s="45" t="e">
        <f t="shared" si="1"/>
        <v>#DIV/0!</v>
      </c>
      <c r="H25" s="45" t="e">
        <f t="shared" si="2"/>
        <v>#DIV/0!</v>
      </c>
    </row>
    <row r="26" spans="2:8" x14ac:dyDescent="0.3">
      <c r="B26" s="29" t="s">
        <v>142</v>
      </c>
      <c r="C26" s="27">
        <v>0</v>
      </c>
      <c r="D26" s="27"/>
      <c r="E26" s="27"/>
      <c r="F26" s="27">
        <v>1999.24</v>
      </c>
      <c r="G26" s="45" t="e">
        <f t="shared" si="1"/>
        <v>#DIV/0!</v>
      </c>
      <c r="H26" s="45" t="e">
        <f t="shared" si="2"/>
        <v>#DIV/0!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I7" sqref="I7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88" t="s">
        <v>29</v>
      </c>
      <c r="C2" s="88"/>
      <c r="D2" s="88"/>
      <c r="E2" s="88"/>
      <c r="F2" s="88"/>
      <c r="G2" s="88"/>
      <c r="H2" s="88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36" t="s">
        <v>6</v>
      </c>
      <c r="C4" s="36" t="s">
        <v>53</v>
      </c>
      <c r="D4" s="36" t="s">
        <v>34</v>
      </c>
      <c r="E4" s="36" t="s">
        <v>32</v>
      </c>
      <c r="F4" s="36" t="s">
        <v>54</v>
      </c>
      <c r="G4" s="36" t="s">
        <v>11</v>
      </c>
      <c r="H4" s="36" t="s">
        <v>33</v>
      </c>
    </row>
    <row r="5" spans="2:8" x14ac:dyDescent="0.3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13</v>
      </c>
      <c r="H5" s="36" t="s">
        <v>14</v>
      </c>
    </row>
    <row r="6" spans="2:8" ht="15.75" customHeight="1" x14ac:dyDescent="0.3">
      <c r="B6" s="5" t="s">
        <v>26</v>
      </c>
      <c r="C6" s="44">
        <v>409263.35999999999</v>
      </c>
      <c r="D6" s="44">
        <v>799124</v>
      </c>
      <c r="E6" s="44"/>
      <c r="F6" s="45">
        <v>454791.3</v>
      </c>
      <c r="G6" s="45">
        <f>F6/C6*100</f>
        <v>111.12436256204319</v>
      </c>
      <c r="H6" s="45">
        <f>F6/D6*100</f>
        <v>56.911230297175408</v>
      </c>
    </row>
    <row r="7" spans="2:8" ht="15.75" customHeight="1" x14ac:dyDescent="0.3">
      <c r="B7" s="5" t="s">
        <v>104</v>
      </c>
      <c r="C7" s="44">
        <v>409263.35999999999</v>
      </c>
      <c r="D7" s="44">
        <v>799124</v>
      </c>
      <c r="E7" s="44"/>
      <c r="F7" s="45">
        <v>454791.3</v>
      </c>
      <c r="G7" s="45">
        <f t="shared" ref="G7:G8" si="0">F7/C7*100</f>
        <v>111.12436256204319</v>
      </c>
      <c r="H7" s="45">
        <f t="shared" ref="H7:H8" si="1">F7/D7*100</f>
        <v>56.911230297175408</v>
      </c>
    </row>
    <row r="8" spans="2:8" x14ac:dyDescent="0.3">
      <c r="B8" s="10" t="s">
        <v>105</v>
      </c>
      <c r="C8" s="44">
        <v>409263.35999999999</v>
      </c>
      <c r="D8" s="44">
        <v>799124</v>
      </c>
      <c r="E8" s="44"/>
      <c r="F8" s="45">
        <v>454791.3</v>
      </c>
      <c r="G8" s="45">
        <f t="shared" si="0"/>
        <v>111.12436256204319</v>
      </c>
      <c r="H8" s="45">
        <f t="shared" si="1"/>
        <v>56.911230297175408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322"/>
  <sheetViews>
    <sheetView topLeftCell="A87" workbookViewId="0">
      <selection activeCell="F103" sqref="F103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3.44140625" customWidth="1"/>
    <col min="5" max="5" width="37.44140625" customWidth="1"/>
    <col min="6" max="8" width="25.33203125" customWidth="1"/>
    <col min="9" max="9" width="15.6640625" customWidth="1"/>
  </cols>
  <sheetData>
    <row r="1" spans="2:9" ht="17.399999999999999" x14ac:dyDescent="0.3">
      <c r="B1" s="2"/>
      <c r="C1" s="2"/>
      <c r="D1" s="2"/>
      <c r="E1" s="2"/>
      <c r="F1" s="2"/>
      <c r="G1" s="2"/>
      <c r="H1" s="2"/>
      <c r="I1" s="3"/>
    </row>
    <row r="2" spans="2:9" ht="18" customHeight="1" x14ac:dyDescent="0.3">
      <c r="B2" s="88" t="s">
        <v>8</v>
      </c>
      <c r="C2" s="100"/>
      <c r="D2" s="100"/>
      <c r="E2" s="100"/>
      <c r="F2" s="100"/>
      <c r="G2" s="100"/>
      <c r="H2" s="100"/>
      <c r="I2" s="100"/>
    </row>
    <row r="3" spans="2:9" ht="17.399999999999999" x14ac:dyDescent="0.3">
      <c r="B3" s="2"/>
      <c r="C3" s="2"/>
      <c r="D3" s="2"/>
      <c r="E3" s="2"/>
      <c r="F3" s="2"/>
      <c r="G3" s="2"/>
      <c r="H3" s="2"/>
      <c r="I3" s="3"/>
    </row>
    <row r="4" spans="2:9" ht="15.6" x14ac:dyDescent="0.3">
      <c r="B4" s="104" t="s">
        <v>55</v>
      </c>
      <c r="C4" s="104"/>
      <c r="D4" s="104"/>
      <c r="E4" s="104"/>
      <c r="F4" s="104"/>
      <c r="G4" s="104"/>
      <c r="H4" s="104"/>
      <c r="I4" s="104"/>
    </row>
    <row r="5" spans="2:9" ht="17.399999999999999" x14ac:dyDescent="0.3">
      <c r="B5" s="2"/>
      <c r="C5" s="2"/>
      <c r="D5" s="2"/>
      <c r="E5" s="2"/>
      <c r="F5" s="2"/>
      <c r="G5" s="2"/>
      <c r="H5" s="2"/>
      <c r="I5" s="3"/>
    </row>
    <row r="6" spans="2:9" ht="26.4" x14ac:dyDescent="0.3">
      <c r="B6" s="97" t="s">
        <v>6</v>
      </c>
      <c r="C6" s="98"/>
      <c r="D6" s="98"/>
      <c r="E6" s="99"/>
      <c r="F6" s="36" t="s">
        <v>34</v>
      </c>
      <c r="G6" s="36" t="s">
        <v>32</v>
      </c>
      <c r="H6" s="36" t="s">
        <v>56</v>
      </c>
      <c r="I6" s="36" t="s">
        <v>33</v>
      </c>
    </row>
    <row r="7" spans="2:9" s="26" customFormat="1" ht="15.75" customHeight="1" x14ac:dyDescent="0.2">
      <c r="B7" s="105">
        <v>1</v>
      </c>
      <c r="C7" s="106"/>
      <c r="D7" s="106"/>
      <c r="E7" s="107"/>
      <c r="F7" s="37">
        <v>2</v>
      </c>
      <c r="G7" s="37">
        <v>3</v>
      </c>
      <c r="H7" s="37">
        <v>4</v>
      </c>
      <c r="I7" s="37" t="s">
        <v>30</v>
      </c>
    </row>
    <row r="8" spans="2:9" s="39" customFormat="1" ht="30" customHeight="1" x14ac:dyDescent="0.3">
      <c r="B8" s="109">
        <v>18008</v>
      </c>
      <c r="C8" s="110"/>
      <c r="D8" s="111"/>
      <c r="E8" s="112" t="s">
        <v>114</v>
      </c>
      <c r="F8" s="40"/>
      <c r="G8" s="41"/>
      <c r="H8" s="70"/>
      <c r="I8" s="41"/>
    </row>
    <row r="9" spans="2:9" s="39" customFormat="1" ht="30" customHeight="1" x14ac:dyDescent="0.3">
      <c r="B9" s="109">
        <v>1</v>
      </c>
      <c r="C9" s="110"/>
      <c r="D9" s="111"/>
      <c r="E9" s="113" t="s">
        <v>115</v>
      </c>
      <c r="F9" s="40"/>
      <c r="G9" s="41"/>
      <c r="H9" s="70"/>
      <c r="I9" s="41"/>
    </row>
    <row r="10" spans="2:9" s="39" customFormat="1" ht="30" customHeight="1" x14ac:dyDescent="0.3">
      <c r="B10" s="114" t="s">
        <v>116</v>
      </c>
      <c r="C10" s="114"/>
      <c r="D10" s="114"/>
      <c r="E10" s="113" t="s">
        <v>117</v>
      </c>
      <c r="F10" s="40"/>
      <c r="G10" s="41"/>
      <c r="H10" s="70"/>
      <c r="I10" s="41"/>
    </row>
    <row r="11" spans="2:9" s="39" customFormat="1" ht="30" customHeight="1" x14ac:dyDescent="0.3">
      <c r="B11" s="109" t="s">
        <v>116</v>
      </c>
      <c r="C11" s="110"/>
      <c r="D11" s="111"/>
      <c r="E11" s="112" t="s">
        <v>118</v>
      </c>
      <c r="F11" s="40"/>
      <c r="G11" s="41"/>
      <c r="H11" s="70"/>
      <c r="I11" s="41"/>
    </row>
    <row r="12" spans="2:9" s="39" customFormat="1" ht="30" customHeight="1" x14ac:dyDescent="0.3">
      <c r="B12" s="109">
        <v>3</v>
      </c>
      <c r="C12" s="110"/>
      <c r="D12" s="111"/>
      <c r="E12" s="112" t="s">
        <v>3</v>
      </c>
      <c r="F12" s="127">
        <f>F13</f>
        <v>73263</v>
      </c>
      <c r="G12" s="41"/>
      <c r="H12" s="115">
        <f>H13</f>
        <v>39078.659999999996</v>
      </c>
      <c r="I12" s="41"/>
    </row>
    <row r="13" spans="2:9" s="39" customFormat="1" ht="30" customHeight="1" x14ac:dyDescent="0.3">
      <c r="B13" s="109">
        <v>32</v>
      </c>
      <c r="C13" s="110"/>
      <c r="D13" s="111"/>
      <c r="E13" s="113" t="s">
        <v>10</v>
      </c>
      <c r="F13" s="127">
        <v>73263</v>
      </c>
      <c r="G13" s="41"/>
      <c r="H13" s="115">
        <f>H14+H18+H23+H29+H31</f>
        <v>39078.659999999996</v>
      </c>
      <c r="I13" s="41"/>
    </row>
    <row r="14" spans="2:9" s="39" customFormat="1" ht="30" customHeight="1" x14ac:dyDescent="0.3">
      <c r="B14" s="108">
        <v>321</v>
      </c>
      <c r="C14" s="108"/>
      <c r="D14" s="108"/>
      <c r="E14" s="42" t="s">
        <v>20</v>
      </c>
      <c r="F14" s="126"/>
      <c r="G14" s="41"/>
      <c r="H14" s="70">
        <f>H15+H16+H17</f>
        <v>13146.81</v>
      </c>
      <c r="I14" s="41"/>
    </row>
    <row r="15" spans="2:9" s="39" customFormat="1" ht="30" customHeight="1" x14ac:dyDescent="0.3">
      <c r="B15" s="101">
        <v>3211</v>
      </c>
      <c r="C15" s="102"/>
      <c r="D15" s="103"/>
      <c r="E15" s="42" t="s">
        <v>21</v>
      </c>
      <c r="F15" s="40"/>
      <c r="G15" s="41"/>
      <c r="H15" s="70">
        <v>1698.82</v>
      </c>
      <c r="I15" s="41"/>
    </row>
    <row r="16" spans="2:9" s="39" customFormat="1" ht="30" customHeight="1" x14ac:dyDescent="0.3">
      <c r="B16" s="101">
        <v>3212</v>
      </c>
      <c r="C16" s="102"/>
      <c r="D16" s="103"/>
      <c r="E16" s="38" t="s">
        <v>119</v>
      </c>
      <c r="F16" s="40"/>
      <c r="G16" s="41"/>
      <c r="H16" s="70">
        <v>11215.59</v>
      </c>
      <c r="I16" s="41"/>
    </row>
    <row r="17" spans="2:9" s="39" customFormat="1" ht="30" customHeight="1" x14ac:dyDescent="0.3">
      <c r="B17" s="101">
        <v>3213</v>
      </c>
      <c r="C17" s="102"/>
      <c r="D17" s="103"/>
      <c r="E17" s="38" t="s">
        <v>120</v>
      </c>
      <c r="F17" s="40"/>
      <c r="G17" s="41"/>
      <c r="H17" s="70">
        <v>232.4</v>
      </c>
      <c r="I17" s="41"/>
    </row>
    <row r="18" spans="2:9" s="39" customFormat="1" ht="30" customHeight="1" x14ac:dyDescent="0.3">
      <c r="B18" s="109">
        <v>322</v>
      </c>
      <c r="C18" s="110"/>
      <c r="D18" s="111"/>
      <c r="E18" s="112" t="s">
        <v>79</v>
      </c>
      <c r="F18" s="120"/>
      <c r="G18" s="121"/>
      <c r="H18" s="115">
        <f>H19+H20+H21+H22</f>
        <v>20099.62</v>
      </c>
      <c r="I18" s="41"/>
    </row>
    <row r="19" spans="2:9" s="39" customFormat="1" ht="30" customHeight="1" x14ac:dyDescent="0.3">
      <c r="B19" s="108">
        <v>3221</v>
      </c>
      <c r="C19" s="108"/>
      <c r="D19" s="108"/>
      <c r="E19" s="42" t="s">
        <v>73</v>
      </c>
      <c r="F19" s="40"/>
      <c r="G19" s="41"/>
      <c r="H19" s="70">
        <v>3505.1</v>
      </c>
      <c r="I19" s="41"/>
    </row>
    <row r="20" spans="2:9" s="39" customFormat="1" ht="30" customHeight="1" x14ac:dyDescent="0.3">
      <c r="B20" s="108">
        <v>3222</v>
      </c>
      <c r="C20" s="108"/>
      <c r="D20" s="108"/>
      <c r="E20" s="42" t="s">
        <v>74</v>
      </c>
      <c r="F20" s="40"/>
      <c r="G20" s="41"/>
      <c r="H20" s="70">
        <v>516.88</v>
      </c>
      <c r="I20" s="41"/>
    </row>
    <row r="21" spans="2:9" s="39" customFormat="1" ht="30" customHeight="1" x14ac:dyDescent="0.3">
      <c r="B21" s="68">
        <v>3223</v>
      </c>
      <c r="C21" s="69"/>
      <c r="D21" s="38"/>
      <c r="E21" s="42" t="s">
        <v>111</v>
      </c>
      <c r="F21" s="40"/>
      <c r="G21" s="41"/>
      <c r="H21" s="70">
        <v>14018.04</v>
      </c>
      <c r="I21" s="41"/>
    </row>
    <row r="22" spans="2:9" s="39" customFormat="1" ht="30" customHeight="1" x14ac:dyDescent="0.3">
      <c r="B22" s="68">
        <v>3224</v>
      </c>
      <c r="C22" s="69"/>
      <c r="D22" s="38"/>
      <c r="E22" s="42" t="s">
        <v>121</v>
      </c>
      <c r="F22" s="40"/>
      <c r="G22" s="41"/>
      <c r="H22" s="70">
        <v>2059.6</v>
      </c>
      <c r="I22" s="41"/>
    </row>
    <row r="23" spans="2:9" s="39" customFormat="1" ht="30" customHeight="1" x14ac:dyDescent="0.3">
      <c r="B23" s="116">
        <v>323</v>
      </c>
      <c r="C23" s="117"/>
      <c r="D23" s="112"/>
      <c r="E23" s="113" t="s">
        <v>80</v>
      </c>
      <c r="F23" s="120"/>
      <c r="G23" s="121"/>
      <c r="H23" s="115">
        <f>H24+H25+H26+H27+H28</f>
        <v>4230.7700000000004</v>
      </c>
      <c r="I23" s="41"/>
    </row>
    <row r="24" spans="2:9" s="39" customFormat="1" ht="30" customHeight="1" x14ac:dyDescent="0.3">
      <c r="B24" s="68">
        <v>3231</v>
      </c>
      <c r="C24" s="69"/>
      <c r="D24" s="38"/>
      <c r="E24" s="42" t="s">
        <v>123</v>
      </c>
      <c r="F24" s="40"/>
      <c r="G24" s="41"/>
      <c r="H24" s="70">
        <v>1186.92</v>
      </c>
      <c r="I24" s="41"/>
    </row>
    <row r="25" spans="2:9" s="39" customFormat="1" ht="30" customHeight="1" x14ac:dyDescent="0.3">
      <c r="B25" s="68">
        <v>3232</v>
      </c>
      <c r="C25" s="69"/>
      <c r="D25" s="38"/>
      <c r="E25" s="42" t="s">
        <v>82</v>
      </c>
      <c r="F25" s="40"/>
      <c r="G25" s="41"/>
      <c r="H25" s="70">
        <v>257.33</v>
      </c>
      <c r="I25" s="41"/>
    </row>
    <row r="26" spans="2:9" s="39" customFormat="1" ht="30" customHeight="1" x14ac:dyDescent="0.3">
      <c r="B26" s="68">
        <v>3234</v>
      </c>
      <c r="C26" s="69"/>
      <c r="D26" s="38"/>
      <c r="E26" s="42" t="s">
        <v>84</v>
      </c>
      <c r="F26" s="40"/>
      <c r="G26" s="41"/>
      <c r="H26" s="70">
        <v>1865.69</v>
      </c>
      <c r="I26" s="41"/>
    </row>
    <row r="27" spans="2:9" s="39" customFormat="1" ht="30" customHeight="1" x14ac:dyDescent="0.3">
      <c r="B27" s="68">
        <v>3237</v>
      </c>
      <c r="C27" s="69"/>
      <c r="D27" s="38"/>
      <c r="E27" s="42" t="s">
        <v>87</v>
      </c>
      <c r="F27" s="40"/>
      <c r="G27" s="41"/>
      <c r="H27" s="70">
        <v>318.54000000000002</v>
      </c>
      <c r="I27" s="41"/>
    </row>
    <row r="28" spans="2:9" s="39" customFormat="1" ht="30" customHeight="1" x14ac:dyDescent="0.3">
      <c r="B28" s="68">
        <v>3238</v>
      </c>
      <c r="C28" s="69"/>
      <c r="D28" s="38"/>
      <c r="E28" s="42" t="s">
        <v>88</v>
      </c>
      <c r="F28" s="40"/>
      <c r="G28" s="41"/>
      <c r="H28" s="70">
        <v>602.29</v>
      </c>
      <c r="I28" s="41"/>
    </row>
    <row r="29" spans="2:9" s="39" customFormat="1" ht="30" customHeight="1" x14ac:dyDescent="0.3">
      <c r="B29" s="116">
        <v>324</v>
      </c>
      <c r="C29" s="117"/>
      <c r="D29" s="112"/>
      <c r="E29" s="118" t="s">
        <v>124</v>
      </c>
      <c r="F29" s="120"/>
      <c r="G29" s="121"/>
      <c r="H29" s="115">
        <f>H30</f>
        <v>79.680000000000007</v>
      </c>
      <c r="I29" s="41"/>
    </row>
    <row r="30" spans="2:9" s="39" customFormat="1" ht="30" customHeight="1" x14ac:dyDescent="0.3">
      <c r="B30" s="68">
        <v>3241</v>
      </c>
      <c r="C30" s="69"/>
      <c r="D30" s="38"/>
      <c r="E30" s="119" t="s">
        <v>124</v>
      </c>
      <c r="F30" s="40"/>
      <c r="G30" s="41"/>
      <c r="H30" s="70">
        <v>79.680000000000007</v>
      </c>
      <c r="I30" s="41"/>
    </row>
    <row r="31" spans="2:9" s="39" customFormat="1" ht="30" customHeight="1" x14ac:dyDescent="0.3">
      <c r="B31" s="116">
        <v>329</v>
      </c>
      <c r="C31" s="117"/>
      <c r="D31" s="112"/>
      <c r="E31" s="113" t="s">
        <v>89</v>
      </c>
      <c r="F31" s="120"/>
      <c r="G31" s="121"/>
      <c r="H31" s="115">
        <v>1521.78</v>
      </c>
      <c r="I31" s="41"/>
    </row>
    <row r="32" spans="2:9" s="39" customFormat="1" ht="30" customHeight="1" x14ac:dyDescent="0.3">
      <c r="B32" s="68">
        <v>3292</v>
      </c>
      <c r="C32" s="69"/>
      <c r="D32" s="38"/>
      <c r="E32" s="42" t="s">
        <v>90</v>
      </c>
      <c r="F32" s="40"/>
      <c r="G32" s="41"/>
      <c r="H32" s="70">
        <v>1521.78</v>
      </c>
      <c r="I32" s="41"/>
    </row>
    <row r="33" spans="2:9" s="39" customFormat="1" ht="30" customHeight="1" x14ac:dyDescent="0.3">
      <c r="B33" s="116">
        <v>4</v>
      </c>
      <c r="C33" s="117"/>
      <c r="D33" s="112"/>
      <c r="E33" s="113" t="s">
        <v>5</v>
      </c>
      <c r="F33" s="126">
        <f>F34</f>
        <v>6636</v>
      </c>
      <c r="G33" s="41"/>
      <c r="H33" s="115">
        <v>8405.08</v>
      </c>
      <c r="I33" s="41"/>
    </row>
    <row r="34" spans="2:9" s="39" customFormat="1" ht="30" customHeight="1" x14ac:dyDescent="0.3">
      <c r="B34" s="116">
        <v>42</v>
      </c>
      <c r="C34" s="117"/>
      <c r="D34" s="112"/>
      <c r="E34" s="118" t="s">
        <v>99</v>
      </c>
      <c r="F34" s="126">
        <v>6636</v>
      </c>
      <c r="G34" s="41"/>
      <c r="H34" s="115">
        <v>8405.08</v>
      </c>
      <c r="I34" s="41"/>
    </row>
    <row r="35" spans="2:9" s="39" customFormat="1" ht="30" customHeight="1" x14ac:dyDescent="0.3">
      <c r="B35" s="68">
        <v>422</v>
      </c>
      <c r="C35" s="69"/>
      <c r="D35" s="38"/>
      <c r="E35" s="42" t="s">
        <v>125</v>
      </c>
      <c r="F35" s="40"/>
      <c r="G35" s="41"/>
      <c r="H35" s="115">
        <f>H36+H37+H38</f>
        <v>8348.11</v>
      </c>
      <c r="I35" s="41"/>
    </row>
    <row r="36" spans="2:9" s="39" customFormat="1" ht="30" customHeight="1" x14ac:dyDescent="0.3">
      <c r="B36" s="68">
        <v>4221</v>
      </c>
      <c r="C36" s="69"/>
      <c r="D36" s="38"/>
      <c r="E36" s="42" t="s">
        <v>100</v>
      </c>
      <c r="F36" s="40"/>
      <c r="G36" s="41"/>
      <c r="H36" s="70">
        <v>5541.63</v>
      </c>
      <c r="I36" s="41"/>
    </row>
    <row r="37" spans="2:9" s="39" customFormat="1" ht="30" customHeight="1" x14ac:dyDescent="0.3">
      <c r="B37" s="68">
        <v>4223</v>
      </c>
      <c r="C37" s="69"/>
      <c r="D37" s="38"/>
      <c r="E37" s="42" t="s">
        <v>101</v>
      </c>
      <c r="F37" s="40"/>
      <c r="G37" s="41"/>
      <c r="H37" s="70">
        <v>2302.25</v>
      </c>
      <c r="I37" s="41"/>
    </row>
    <row r="38" spans="2:9" s="39" customFormat="1" ht="30" customHeight="1" x14ac:dyDescent="0.3">
      <c r="B38" s="68">
        <v>4227</v>
      </c>
      <c r="C38" s="69"/>
      <c r="D38" s="38"/>
      <c r="E38" s="42" t="s">
        <v>126</v>
      </c>
      <c r="F38" s="40"/>
      <c r="G38" s="41"/>
      <c r="H38" s="70">
        <v>504.23</v>
      </c>
      <c r="I38" s="41"/>
    </row>
    <row r="39" spans="2:9" s="39" customFormat="1" ht="30" customHeight="1" x14ac:dyDescent="0.3">
      <c r="B39" s="68">
        <v>424</v>
      </c>
      <c r="C39" s="69"/>
      <c r="D39" s="38"/>
      <c r="E39" s="119" t="s">
        <v>127</v>
      </c>
      <c r="F39" s="40"/>
      <c r="G39" s="41"/>
      <c r="H39" s="115">
        <v>56.97</v>
      </c>
      <c r="I39" s="41"/>
    </row>
    <row r="40" spans="2:9" s="39" customFormat="1" ht="30" customHeight="1" x14ac:dyDescent="0.3">
      <c r="B40" s="68">
        <v>4241</v>
      </c>
      <c r="C40" s="69"/>
      <c r="D40" s="38"/>
      <c r="E40" s="42" t="s">
        <v>103</v>
      </c>
      <c r="F40" s="40"/>
      <c r="G40" s="41"/>
      <c r="H40" s="70">
        <v>56.97</v>
      </c>
      <c r="I40" s="41"/>
    </row>
    <row r="41" spans="2:9" s="39" customFormat="1" ht="30" customHeight="1" x14ac:dyDescent="0.3">
      <c r="B41" s="116">
        <v>18008</v>
      </c>
      <c r="C41" s="117"/>
      <c r="D41" s="112"/>
      <c r="E41" s="113" t="s">
        <v>114</v>
      </c>
      <c r="F41" s="40"/>
      <c r="G41" s="41"/>
      <c r="H41" s="70"/>
      <c r="I41" s="41"/>
    </row>
    <row r="42" spans="2:9" s="39" customFormat="1" ht="30" customHeight="1" x14ac:dyDescent="0.3">
      <c r="B42" s="116">
        <v>3</v>
      </c>
      <c r="C42" s="117"/>
      <c r="D42" s="112"/>
      <c r="E42" s="113" t="s">
        <v>128</v>
      </c>
      <c r="F42" s="40"/>
      <c r="G42" s="41"/>
      <c r="H42" s="70"/>
      <c r="I42" s="41"/>
    </row>
    <row r="43" spans="2:9" s="39" customFormat="1" ht="30" customHeight="1" x14ac:dyDescent="0.3">
      <c r="B43" s="116" t="s">
        <v>129</v>
      </c>
      <c r="C43" s="117"/>
      <c r="D43" s="112"/>
      <c r="E43" s="118" t="s">
        <v>130</v>
      </c>
      <c r="F43" s="40"/>
      <c r="G43" s="41"/>
      <c r="H43" s="70"/>
      <c r="I43" s="41"/>
    </row>
    <row r="44" spans="2:9" s="39" customFormat="1" ht="30" customHeight="1" x14ac:dyDescent="0.3">
      <c r="B44" s="116" t="s">
        <v>132</v>
      </c>
      <c r="C44" s="117"/>
      <c r="D44" s="112"/>
      <c r="E44" s="113" t="s">
        <v>131</v>
      </c>
      <c r="F44" s="40"/>
      <c r="G44" s="41"/>
      <c r="H44" s="70"/>
      <c r="I44" s="41"/>
    </row>
    <row r="45" spans="2:9" s="39" customFormat="1" ht="30" customHeight="1" x14ac:dyDescent="0.3">
      <c r="B45" s="116">
        <v>3</v>
      </c>
      <c r="C45" s="117"/>
      <c r="D45" s="112"/>
      <c r="E45" s="113" t="s">
        <v>3</v>
      </c>
      <c r="F45" s="127">
        <f>F46</f>
        <v>2522</v>
      </c>
      <c r="G45" s="41"/>
      <c r="H45" s="115">
        <f>H46+H61</f>
        <v>4866.92</v>
      </c>
      <c r="I45" s="41"/>
    </row>
    <row r="46" spans="2:9" s="39" customFormat="1" ht="30" customHeight="1" x14ac:dyDescent="0.3">
      <c r="B46" s="116">
        <v>32</v>
      </c>
      <c r="C46" s="117"/>
      <c r="D46" s="112"/>
      <c r="E46" s="113" t="s">
        <v>10</v>
      </c>
      <c r="F46" s="127">
        <v>2522</v>
      </c>
      <c r="G46" s="41"/>
      <c r="H46" s="115">
        <f>H47+H49+H51+H56</f>
        <v>4605.37</v>
      </c>
      <c r="I46" s="41"/>
    </row>
    <row r="47" spans="2:9" s="39" customFormat="1" ht="30" customHeight="1" x14ac:dyDescent="0.3">
      <c r="B47" s="116">
        <v>321</v>
      </c>
      <c r="C47" s="69"/>
      <c r="D47" s="38"/>
      <c r="E47" s="42" t="s">
        <v>133</v>
      </c>
      <c r="F47" s="40"/>
      <c r="G47" s="41"/>
      <c r="H47" s="115">
        <f>H48</f>
        <v>475.82</v>
      </c>
      <c r="I47" s="41"/>
    </row>
    <row r="48" spans="2:9" s="39" customFormat="1" ht="30" customHeight="1" x14ac:dyDescent="0.3">
      <c r="B48" s="68">
        <v>3211</v>
      </c>
      <c r="C48" s="69"/>
      <c r="D48" s="38"/>
      <c r="E48" s="42" t="s">
        <v>21</v>
      </c>
      <c r="F48" s="40"/>
      <c r="G48" s="41"/>
      <c r="H48" s="70">
        <v>475.82</v>
      </c>
      <c r="I48" s="41"/>
    </row>
    <row r="49" spans="2:9" s="39" customFormat="1" ht="30" customHeight="1" x14ac:dyDescent="0.3">
      <c r="B49" s="116">
        <v>322</v>
      </c>
      <c r="C49" s="69"/>
      <c r="D49" s="38"/>
      <c r="E49" s="42" t="s">
        <v>79</v>
      </c>
      <c r="F49" s="40"/>
      <c r="G49" s="41"/>
      <c r="H49" s="115">
        <v>457.53</v>
      </c>
      <c r="I49" s="41"/>
    </row>
    <row r="50" spans="2:9" s="39" customFormat="1" ht="30" customHeight="1" x14ac:dyDescent="0.3">
      <c r="B50" s="68">
        <v>3227</v>
      </c>
      <c r="C50" s="69"/>
      <c r="D50" s="38"/>
      <c r="E50" s="42" t="s">
        <v>122</v>
      </c>
      <c r="F50" s="40"/>
      <c r="G50" s="41"/>
      <c r="H50" s="70">
        <v>457.53</v>
      </c>
      <c r="I50" s="41"/>
    </row>
    <row r="51" spans="2:9" s="39" customFormat="1" ht="30" customHeight="1" x14ac:dyDescent="0.3">
      <c r="B51" s="116">
        <v>323</v>
      </c>
      <c r="C51" s="117"/>
      <c r="D51" s="112"/>
      <c r="E51" s="113" t="s">
        <v>80</v>
      </c>
      <c r="F51" s="120"/>
      <c r="G51" s="121"/>
      <c r="H51" s="115">
        <f>H52+H53+H54+H55</f>
        <v>2926.59</v>
      </c>
      <c r="I51" s="41"/>
    </row>
    <row r="52" spans="2:9" s="39" customFormat="1" ht="30" customHeight="1" x14ac:dyDescent="0.3">
      <c r="B52" s="68">
        <v>3231</v>
      </c>
      <c r="C52" s="69"/>
      <c r="D52" s="38"/>
      <c r="E52" s="42" t="s">
        <v>134</v>
      </c>
      <c r="F52" s="40"/>
      <c r="G52" s="41"/>
      <c r="H52" s="70">
        <v>638.45000000000005</v>
      </c>
      <c r="I52" s="41"/>
    </row>
    <row r="53" spans="2:9" s="39" customFormat="1" ht="30" customHeight="1" x14ac:dyDescent="0.3">
      <c r="B53" s="68">
        <v>3232</v>
      </c>
      <c r="C53" s="69"/>
      <c r="D53" s="38"/>
      <c r="E53" s="42" t="s">
        <v>82</v>
      </c>
      <c r="F53" s="40"/>
      <c r="G53" s="41"/>
      <c r="H53" s="70">
        <v>272</v>
      </c>
      <c r="I53" s="41"/>
    </row>
    <row r="54" spans="2:9" s="39" customFormat="1" ht="30" customHeight="1" x14ac:dyDescent="0.3">
      <c r="B54" s="68">
        <v>3235</v>
      </c>
      <c r="C54" s="69"/>
      <c r="D54" s="38"/>
      <c r="E54" s="42" t="s">
        <v>85</v>
      </c>
      <c r="F54" s="40"/>
      <c r="G54" s="41"/>
      <c r="H54" s="70">
        <v>225</v>
      </c>
      <c r="I54" s="41"/>
    </row>
    <row r="55" spans="2:9" s="39" customFormat="1" ht="30" customHeight="1" x14ac:dyDescent="0.3">
      <c r="B55" s="68">
        <v>3237</v>
      </c>
      <c r="C55" s="69"/>
      <c r="D55" s="38"/>
      <c r="E55" s="42" t="s">
        <v>87</v>
      </c>
      <c r="F55" s="40"/>
      <c r="G55" s="41"/>
      <c r="H55" s="70">
        <v>1791.14</v>
      </c>
      <c r="I55" s="41"/>
    </row>
    <row r="56" spans="2:9" s="39" customFormat="1" ht="30" customHeight="1" x14ac:dyDescent="0.3">
      <c r="B56" s="116">
        <v>329</v>
      </c>
      <c r="C56" s="117"/>
      <c r="D56" s="112"/>
      <c r="E56" s="113" t="s">
        <v>89</v>
      </c>
      <c r="F56" s="120"/>
      <c r="G56" s="121"/>
      <c r="H56" s="115">
        <f>H57+H58+H59+H60</f>
        <v>745.43</v>
      </c>
      <c r="I56" s="41"/>
    </row>
    <row r="57" spans="2:9" s="39" customFormat="1" ht="30" customHeight="1" x14ac:dyDescent="0.3">
      <c r="B57" s="68">
        <v>3292</v>
      </c>
      <c r="C57" s="69"/>
      <c r="D57" s="38"/>
      <c r="E57" s="42" t="s">
        <v>90</v>
      </c>
      <c r="F57" s="40"/>
      <c r="G57" s="41"/>
      <c r="H57" s="70">
        <v>341.27</v>
      </c>
      <c r="I57" s="41"/>
    </row>
    <row r="58" spans="2:9" s="39" customFormat="1" ht="30" customHeight="1" x14ac:dyDescent="0.3">
      <c r="B58" s="68">
        <v>3293</v>
      </c>
      <c r="C58" s="69"/>
      <c r="D58" s="38"/>
      <c r="E58" s="42" t="s">
        <v>113</v>
      </c>
      <c r="F58" s="40"/>
      <c r="G58" s="41"/>
      <c r="H58" s="70">
        <v>132.9</v>
      </c>
      <c r="I58" s="41"/>
    </row>
    <row r="59" spans="2:9" s="39" customFormat="1" ht="30" customHeight="1" x14ac:dyDescent="0.3">
      <c r="B59" s="68">
        <v>3294</v>
      </c>
      <c r="C59" s="69"/>
      <c r="D59" s="38"/>
      <c r="E59" s="42" t="s">
        <v>91</v>
      </c>
      <c r="F59" s="40"/>
      <c r="G59" s="41"/>
      <c r="H59" s="70">
        <v>35</v>
      </c>
      <c r="I59" s="41"/>
    </row>
    <row r="60" spans="2:9" s="39" customFormat="1" ht="30" customHeight="1" x14ac:dyDescent="0.3">
      <c r="B60" s="68">
        <v>3299</v>
      </c>
      <c r="C60" s="69"/>
      <c r="D60" s="38"/>
      <c r="E60" s="42" t="s">
        <v>89</v>
      </c>
      <c r="F60" s="40"/>
      <c r="G60" s="41"/>
      <c r="H60" s="70">
        <v>236.26</v>
      </c>
      <c r="I60" s="41"/>
    </row>
    <row r="61" spans="2:9" s="39" customFormat="1" ht="30" customHeight="1" x14ac:dyDescent="0.3">
      <c r="B61" s="116">
        <v>34</v>
      </c>
      <c r="C61" s="117"/>
      <c r="D61" s="112"/>
      <c r="E61" s="113" t="s">
        <v>94</v>
      </c>
      <c r="F61" s="40"/>
      <c r="G61" s="41"/>
      <c r="H61" s="115">
        <v>261.55</v>
      </c>
      <c r="I61" s="41"/>
    </row>
    <row r="62" spans="2:9" s="39" customFormat="1" ht="30" customHeight="1" x14ac:dyDescent="0.3">
      <c r="B62" s="68">
        <v>343</v>
      </c>
      <c r="C62" s="69"/>
      <c r="D62" s="38"/>
      <c r="E62" s="42" t="s">
        <v>135</v>
      </c>
      <c r="F62" s="40"/>
      <c r="G62" s="41"/>
      <c r="H62" s="70">
        <f>H63+H64</f>
        <v>261.55</v>
      </c>
      <c r="I62" s="41"/>
    </row>
    <row r="63" spans="2:9" s="39" customFormat="1" ht="30" customHeight="1" x14ac:dyDescent="0.3">
      <c r="B63" s="68">
        <v>3431</v>
      </c>
      <c r="C63" s="69"/>
      <c r="D63" s="38"/>
      <c r="E63" s="42" t="s">
        <v>95</v>
      </c>
      <c r="F63" s="40"/>
      <c r="G63" s="41"/>
      <c r="H63" s="70">
        <v>259.01</v>
      </c>
      <c r="I63" s="41"/>
    </row>
    <row r="64" spans="2:9" s="39" customFormat="1" ht="30" customHeight="1" x14ac:dyDescent="0.3">
      <c r="B64" s="68">
        <v>3433</v>
      </c>
      <c r="C64" s="69"/>
      <c r="D64" s="38"/>
      <c r="E64" s="42" t="s">
        <v>96</v>
      </c>
      <c r="F64" s="40"/>
      <c r="G64" s="41"/>
      <c r="H64" s="70">
        <v>2.54</v>
      </c>
      <c r="I64" s="41"/>
    </row>
    <row r="65" spans="2:9" s="39" customFormat="1" ht="30" customHeight="1" x14ac:dyDescent="0.3">
      <c r="B65" s="116">
        <v>18008</v>
      </c>
      <c r="C65" s="117"/>
      <c r="D65" s="112"/>
      <c r="E65" s="113" t="s">
        <v>114</v>
      </c>
      <c r="F65" s="40"/>
      <c r="G65" s="41"/>
      <c r="H65" s="70"/>
      <c r="I65" s="41"/>
    </row>
    <row r="66" spans="2:9" s="39" customFormat="1" ht="30" customHeight="1" x14ac:dyDescent="0.3">
      <c r="B66" s="116">
        <v>5</v>
      </c>
      <c r="C66" s="117"/>
      <c r="D66" s="112"/>
      <c r="E66" s="113" t="s">
        <v>138</v>
      </c>
      <c r="F66" s="40"/>
      <c r="G66" s="41"/>
      <c r="H66" s="70"/>
      <c r="I66" s="41"/>
    </row>
    <row r="67" spans="2:9" s="39" customFormat="1" ht="30" customHeight="1" x14ac:dyDescent="0.3">
      <c r="B67" s="116">
        <v>5</v>
      </c>
      <c r="C67" s="117"/>
      <c r="D67" s="112"/>
      <c r="E67" s="118" t="s">
        <v>136</v>
      </c>
      <c r="F67" s="40"/>
      <c r="G67" s="41"/>
      <c r="H67" s="70"/>
      <c r="I67" s="41"/>
    </row>
    <row r="68" spans="2:9" s="39" customFormat="1" ht="30" customHeight="1" x14ac:dyDescent="0.3">
      <c r="B68" s="116">
        <v>3</v>
      </c>
      <c r="C68" s="117"/>
      <c r="D68" s="112"/>
      <c r="E68" s="113" t="s">
        <v>3</v>
      </c>
      <c r="F68" s="126">
        <f>F69</f>
        <v>716703</v>
      </c>
      <c r="G68" s="41"/>
      <c r="H68" s="115">
        <f>H69+H77+H75</f>
        <v>392132.19</v>
      </c>
      <c r="I68" s="41"/>
    </row>
    <row r="69" spans="2:9" s="39" customFormat="1" ht="30" customHeight="1" x14ac:dyDescent="0.3">
      <c r="B69" s="116">
        <v>31</v>
      </c>
      <c r="C69" s="117"/>
      <c r="D69" s="112"/>
      <c r="E69" s="113" t="s">
        <v>4</v>
      </c>
      <c r="F69" s="126">
        <v>716703</v>
      </c>
      <c r="G69" s="41"/>
      <c r="H69" s="115">
        <f>H70+H72+H73</f>
        <v>391238.3</v>
      </c>
      <c r="I69" s="41"/>
    </row>
    <row r="70" spans="2:9" s="39" customFormat="1" ht="30" customHeight="1" x14ac:dyDescent="0.3">
      <c r="B70" s="68">
        <v>311</v>
      </c>
      <c r="C70" s="69"/>
      <c r="D70" s="38"/>
      <c r="E70" s="42" t="s">
        <v>137</v>
      </c>
      <c r="F70" s="40"/>
      <c r="G70" s="41"/>
      <c r="H70" s="70">
        <v>323636.31</v>
      </c>
      <c r="I70" s="41"/>
    </row>
    <row r="71" spans="2:9" s="39" customFormat="1" ht="30" customHeight="1" x14ac:dyDescent="0.3">
      <c r="B71" s="68">
        <v>3111</v>
      </c>
      <c r="C71" s="69"/>
      <c r="D71" s="38"/>
      <c r="E71" s="42" t="s">
        <v>19</v>
      </c>
      <c r="F71" s="40"/>
      <c r="G71" s="41"/>
      <c r="H71" s="70">
        <v>323636.31</v>
      </c>
      <c r="I71" s="41"/>
    </row>
    <row r="72" spans="2:9" s="39" customFormat="1" ht="30" customHeight="1" x14ac:dyDescent="0.3">
      <c r="B72" s="68">
        <v>312</v>
      </c>
      <c r="C72" s="69"/>
      <c r="D72" s="38"/>
      <c r="E72" s="42" t="s">
        <v>68</v>
      </c>
      <c r="F72" s="40"/>
      <c r="G72" s="41"/>
      <c r="H72" s="70">
        <v>14999.31</v>
      </c>
      <c r="I72" s="41"/>
    </row>
    <row r="73" spans="2:9" s="39" customFormat="1" ht="30" customHeight="1" x14ac:dyDescent="0.3">
      <c r="B73" s="68">
        <v>313</v>
      </c>
      <c r="C73" s="69"/>
      <c r="D73" s="38"/>
      <c r="E73" s="42" t="s">
        <v>70</v>
      </c>
      <c r="F73" s="40"/>
      <c r="G73" s="41"/>
      <c r="H73" s="70">
        <v>52602.68</v>
      </c>
      <c r="I73" s="41"/>
    </row>
    <row r="74" spans="2:9" s="39" customFormat="1" ht="30" customHeight="1" x14ac:dyDescent="0.3">
      <c r="B74" s="68">
        <v>3132</v>
      </c>
      <c r="C74" s="69"/>
      <c r="D74" s="38"/>
      <c r="E74" s="42" t="s">
        <v>69</v>
      </c>
      <c r="F74" s="40"/>
      <c r="G74" s="41"/>
      <c r="H74" s="70">
        <v>52602.68</v>
      </c>
      <c r="I74" s="41"/>
    </row>
    <row r="75" spans="2:9" s="39" customFormat="1" ht="30" customHeight="1" x14ac:dyDescent="0.3">
      <c r="B75" s="116">
        <v>32</v>
      </c>
      <c r="C75" s="117"/>
      <c r="D75" s="112"/>
      <c r="E75" s="113" t="s">
        <v>10</v>
      </c>
      <c r="F75" s="40"/>
      <c r="G75" s="41"/>
      <c r="H75" s="115">
        <f>H76</f>
        <v>124.43</v>
      </c>
      <c r="I75" s="41"/>
    </row>
    <row r="76" spans="2:9" s="39" customFormat="1" ht="30" customHeight="1" x14ac:dyDescent="0.3">
      <c r="B76" s="68">
        <v>3295</v>
      </c>
      <c r="C76" s="69"/>
      <c r="D76" s="38"/>
      <c r="E76" s="42" t="s">
        <v>92</v>
      </c>
      <c r="F76" s="40"/>
      <c r="G76" s="41"/>
      <c r="H76" s="70">
        <v>124.43</v>
      </c>
      <c r="I76" s="41"/>
    </row>
    <row r="77" spans="2:9" s="39" customFormat="1" ht="30" customHeight="1" x14ac:dyDescent="0.3">
      <c r="B77" s="116">
        <v>38</v>
      </c>
      <c r="C77" s="117"/>
      <c r="D77" s="112"/>
      <c r="E77" s="113" t="s">
        <v>97</v>
      </c>
      <c r="F77" s="120"/>
      <c r="G77" s="121"/>
      <c r="H77" s="115">
        <v>769.46</v>
      </c>
      <c r="I77" s="41"/>
    </row>
    <row r="78" spans="2:9" s="39" customFormat="1" ht="30" customHeight="1" x14ac:dyDescent="0.3">
      <c r="B78" s="68">
        <v>381</v>
      </c>
      <c r="C78" s="69"/>
      <c r="D78" s="38"/>
      <c r="E78" s="42" t="s">
        <v>139</v>
      </c>
      <c r="F78" s="40"/>
      <c r="G78" s="41"/>
      <c r="H78" s="70">
        <v>769.46</v>
      </c>
      <c r="I78" s="41"/>
    </row>
    <row r="79" spans="2:9" s="39" customFormat="1" ht="30" customHeight="1" x14ac:dyDescent="0.3">
      <c r="B79" s="68">
        <v>3812</v>
      </c>
      <c r="C79" s="69"/>
      <c r="D79" s="38"/>
      <c r="E79" s="122" t="s">
        <v>98</v>
      </c>
      <c r="F79" s="40"/>
      <c r="G79" s="41"/>
      <c r="H79" s="70">
        <v>769.46</v>
      </c>
      <c r="I79" s="41"/>
    </row>
    <row r="80" spans="2:9" s="39" customFormat="1" ht="30" customHeight="1" x14ac:dyDescent="0.3">
      <c r="B80" s="116">
        <v>18008</v>
      </c>
      <c r="C80" s="117"/>
      <c r="D80" s="112"/>
      <c r="E80" s="123" t="s">
        <v>114</v>
      </c>
      <c r="F80" s="40"/>
      <c r="G80" s="41"/>
      <c r="H80" s="70"/>
      <c r="I80" s="41"/>
    </row>
    <row r="81" spans="2:9" s="39" customFormat="1" ht="30" customHeight="1" x14ac:dyDescent="0.3">
      <c r="B81" s="116">
        <v>5</v>
      </c>
      <c r="C81" s="117"/>
      <c r="D81" s="112"/>
      <c r="E81" s="123" t="s">
        <v>138</v>
      </c>
      <c r="F81" s="40"/>
      <c r="G81" s="41"/>
      <c r="H81" s="70"/>
      <c r="I81" s="41"/>
    </row>
    <row r="82" spans="2:9" s="39" customFormat="1" ht="30" customHeight="1" x14ac:dyDescent="0.3">
      <c r="B82" s="116">
        <v>5</v>
      </c>
      <c r="C82" s="117"/>
      <c r="D82" s="112"/>
      <c r="E82" s="123" t="s">
        <v>140</v>
      </c>
      <c r="F82" s="40"/>
      <c r="G82" s="41"/>
      <c r="H82" s="70"/>
      <c r="I82" s="41"/>
    </row>
    <row r="83" spans="2:9" s="39" customFormat="1" ht="30" customHeight="1" x14ac:dyDescent="0.3">
      <c r="B83" s="116">
        <v>3</v>
      </c>
      <c r="C83" s="117"/>
      <c r="D83" s="112"/>
      <c r="E83" s="123" t="s">
        <v>3</v>
      </c>
      <c r="F83" s="40"/>
      <c r="G83" s="41"/>
      <c r="H83" s="115">
        <v>8309.2099999999991</v>
      </c>
      <c r="I83" s="41"/>
    </row>
    <row r="84" spans="2:9" s="39" customFormat="1" ht="30" customHeight="1" x14ac:dyDescent="0.3">
      <c r="B84" s="116">
        <v>31</v>
      </c>
      <c r="C84" s="117"/>
      <c r="D84" s="112"/>
      <c r="E84" s="123" t="s">
        <v>4</v>
      </c>
      <c r="F84" s="40"/>
      <c r="G84" s="41"/>
      <c r="H84" s="115">
        <f>H85+H87</f>
        <v>8309.2099999999991</v>
      </c>
      <c r="I84" s="41"/>
    </row>
    <row r="85" spans="2:9" s="39" customFormat="1" ht="30" customHeight="1" x14ac:dyDescent="0.3">
      <c r="B85" s="68">
        <v>311</v>
      </c>
      <c r="C85" s="69"/>
      <c r="D85" s="38"/>
      <c r="E85" s="122" t="s">
        <v>137</v>
      </c>
      <c r="F85" s="40"/>
      <c r="G85" s="41"/>
      <c r="H85" s="70">
        <v>7139.33</v>
      </c>
      <c r="I85" s="41"/>
    </row>
    <row r="86" spans="2:9" s="39" customFormat="1" ht="30" customHeight="1" x14ac:dyDescent="0.3">
      <c r="B86" s="68">
        <v>3111</v>
      </c>
      <c r="C86" s="69"/>
      <c r="D86" s="38"/>
      <c r="E86" s="122" t="s">
        <v>19</v>
      </c>
      <c r="F86" s="40"/>
      <c r="G86" s="41"/>
      <c r="H86" s="70">
        <v>7139.33</v>
      </c>
      <c r="I86" s="41"/>
    </row>
    <row r="87" spans="2:9" s="39" customFormat="1" ht="30" customHeight="1" x14ac:dyDescent="0.3">
      <c r="B87" s="68">
        <v>313</v>
      </c>
      <c r="C87" s="69"/>
      <c r="D87" s="38"/>
      <c r="E87" s="122" t="s">
        <v>70</v>
      </c>
      <c r="F87" s="40"/>
      <c r="G87" s="41"/>
      <c r="H87" s="70">
        <v>1169.8800000000001</v>
      </c>
      <c r="I87" s="41"/>
    </row>
    <row r="88" spans="2:9" s="39" customFormat="1" ht="30" customHeight="1" x14ac:dyDescent="0.3">
      <c r="B88" s="68">
        <v>3132</v>
      </c>
      <c r="C88" s="69"/>
      <c r="D88" s="38"/>
      <c r="E88" s="122" t="s">
        <v>69</v>
      </c>
      <c r="F88" s="40"/>
      <c r="G88" s="41"/>
      <c r="H88" s="70">
        <v>1169.8800000000001</v>
      </c>
      <c r="I88" s="41"/>
    </row>
    <row r="89" spans="2:9" s="39" customFormat="1" ht="30" customHeight="1" x14ac:dyDescent="0.3">
      <c r="B89" s="116">
        <v>18008</v>
      </c>
      <c r="C89" s="117"/>
      <c r="D89" s="112"/>
      <c r="E89" s="123" t="s">
        <v>114</v>
      </c>
      <c r="F89" s="40"/>
      <c r="G89" s="41"/>
      <c r="H89" s="70"/>
      <c r="I89" s="41"/>
    </row>
    <row r="90" spans="2:9" s="39" customFormat="1" ht="30" customHeight="1" x14ac:dyDescent="0.3">
      <c r="B90" s="116">
        <v>4</v>
      </c>
      <c r="C90" s="117"/>
      <c r="D90" s="112"/>
      <c r="E90" s="123" t="s">
        <v>143</v>
      </c>
      <c r="F90" s="40"/>
      <c r="G90" s="41"/>
      <c r="H90" s="70"/>
      <c r="I90" s="41"/>
    </row>
    <row r="91" spans="2:9" s="39" customFormat="1" ht="30" customHeight="1" x14ac:dyDescent="0.3">
      <c r="B91" s="116">
        <v>4</v>
      </c>
      <c r="C91" s="117"/>
      <c r="D91" s="112"/>
      <c r="E91" s="123" t="s">
        <v>144</v>
      </c>
      <c r="F91" s="40"/>
      <c r="G91" s="41"/>
      <c r="H91" s="115">
        <f>H92</f>
        <v>1999.24</v>
      </c>
      <c r="I91" s="41"/>
    </row>
    <row r="92" spans="2:9" s="39" customFormat="1" ht="30" customHeight="1" x14ac:dyDescent="0.3">
      <c r="B92" s="116">
        <v>32</v>
      </c>
      <c r="C92" s="117"/>
      <c r="D92" s="112"/>
      <c r="E92" s="123" t="s">
        <v>10</v>
      </c>
      <c r="F92" s="40"/>
      <c r="G92" s="41"/>
      <c r="H92" s="115">
        <f>H93</f>
        <v>1999.24</v>
      </c>
      <c r="I92" s="41"/>
    </row>
    <row r="93" spans="2:9" s="39" customFormat="1" ht="30" customHeight="1" x14ac:dyDescent="0.3">
      <c r="B93" s="68">
        <v>3211</v>
      </c>
      <c r="C93" s="69"/>
      <c r="D93" s="38"/>
      <c r="E93" s="122" t="s">
        <v>21</v>
      </c>
      <c r="F93" s="40"/>
      <c r="G93" s="41"/>
      <c r="H93" s="70">
        <v>1999.24</v>
      </c>
      <c r="I93" s="41"/>
    </row>
    <row r="94" spans="2:9" x14ac:dyDescent="0.3">
      <c r="B94" s="124"/>
      <c r="C94" s="124"/>
      <c r="D94" s="124"/>
      <c r="E94" s="124"/>
      <c r="F94" s="124"/>
      <c r="G94" s="124"/>
      <c r="H94" s="125"/>
    </row>
    <row r="95" spans="2:9" x14ac:dyDescent="0.3">
      <c r="B95" s="124"/>
      <c r="C95" s="124"/>
      <c r="D95" s="124"/>
      <c r="E95" s="124"/>
      <c r="F95" s="124"/>
      <c r="G95" s="124"/>
      <c r="H95" s="125"/>
    </row>
    <row r="96" spans="2:9" x14ac:dyDescent="0.3">
      <c r="H96" s="57"/>
    </row>
    <row r="97" spans="8:8" x14ac:dyDescent="0.3">
      <c r="H97" s="57"/>
    </row>
    <row r="98" spans="8:8" x14ac:dyDescent="0.3">
      <c r="H98" s="57"/>
    </row>
    <row r="99" spans="8:8" x14ac:dyDescent="0.3">
      <c r="H99" s="57"/>
    </row>
    <row r="100" spans="8:8" x14ac:dyDescent="0.3">
      <c r="H100" s="57"/>
    </row>
    <row r="101" spans="8:8" x14ac:dyDescent="0.3">
      <c r="H101" s="57"/>
    </row>
    <row r="102" spans="8:8" x14ac:dyDescent="0.3">
      <c r="H102" s="57"/>
    </row>
    <row r="103" spans="8:8" x14ac:dyDescent="0.3">
      <c r="H103" s="57"/>
    </row>
    <row r="104" spans="8:8" x14ac:dyDescent="0.3">
      <c r="H104" s="57"/>
    </row>
    <row r="105" spans="8:8" x14ac:dyDescent="0.3">
      <c r="H105" s="57"/>
    </row>
    <row r="106" spans="8:8" x14ac:dyDescent="0.3">
      <c r="H106" s="57"/>
    </row>
    <row r="107" spans="8:8" x14ac:dyDescent="0.3">
      <c r="H107" s="57"/>
    </row>
    <row r="108" spans="8:8" x14ac:dyDescent="0.3">
      <c r="H108" s="57"/>
    </row>
    <row r="109" spans="8:8" x14ac:dyDescent="0.3">
      <c r="H109" s="57"/>
    </row>
    <row r="110" spans="8:8" x14ac:dyDescent="0.3">
      <c r="H110" s="57"/>
    </row>
    <row r="111" spans="8:8" x14ac:dyDescent="0.3">
      <c r="H111" s="57"/>
    </row>
    <row r="112" spans="8:8" x14ac:dyDescent="0.3">
      <c r="H112" s="57"/>
    </row>
    <row r="113" spans="8:8" x14ac:dyDescent="0.3">
      <c r="H113" s="57"/>
    </row>
    <row r="114" spans="8:8" x14ac:dyDescent="0.3">
      <c r="H114" s="57"/>
    </row>
    <row r="115" spans="8:8" x14ac:dyDescent="0.3">
      <c r="H115" s="57"/>
    </row>
    <row r="116" spans="8:8" x14ac:dyDescent="0.3">
      <c r="H116" s="57"/>
    </row>
    <row r="117" spans="8:8" x14ac:dyDescent="0.3">
      <c r="H117" s="57"/>
    </row>
    <row r="118" spans="8:8" x14ac:dyDescent="0.3">
      <c r="H118" s="57"/>
    </row>
    <row r="119" spans="8:8" x14ac:dyDescent="0.3">
      <c r="H119" s="57"/>
    </row>
    <row r="120" spans="8:8" x14ac:dyDescent="0.3">
      <c r="H120" s="57"/>
    </row>
    <row r="121" spans="8:8" x14ac:dyDescent="0.3">
      <c r="H121" s="57"/>
    </row>
    <row r="122" spans="8:8" x14ac:dyDescent="0.3">
      <c r="H122" s="57"/>
    </row>
    <row r="123" spans="8:8" x14ac:dyDescent="0.3">
      <c r="H123" s="57"/>
    </row>
    <row r="124" spans="8:8" x14ac:dyDescent="0.3">
      <c r="H124" s="57"/>
    </row>
    <row r="125" spans="8:8" x14ac:dyDescent="0.3">
      <c r="H125" s="57"/>
    </row>
    <row r="126" spans="8:8" x14ac:dyDescent="0.3">
      <c r="H126" s="57"/>
    </row>
    <row r="127" spans="8:8" x14ac:dyDescent="0.3">
      <c r="H127" s="57"/>
    </row>
    <row r="128" spans="8:8" x14ac:dyDescent="0.3">
      <c r="H128" s="57"/>
    </row>
    <row r="129" spans="8:8" x14ac:dyDescent="0.3">
      <c r="H129" s="57"/>
    </row>
    <row r="130" spans="8:8" x14ac:dyDescent="0.3">
      <c r="H130" s="57"/>
    </row>
    <row r="131" spans="8:8" x14ac:dyDescent="0.3">
      <c r="H131" s="57"/>
    </row>
    <row r="132" spans="8:8" x14ac:dyDescent="0.3">
      <c r="H132" s="57"/>
    </row>
    <row r="133" spans="8:8" x14ac:dyDescent="0.3">
      <c r="H133" s="57"/>
    </row>
    <row r="134" spans="8:8" x14ac:dyDescent="0.3">
      <c r="H134" s="57"/>
    </row>
    <row r="135" spans="8:8" x14ac:dyDescent="0.3">
      <c r="H135" s="57"/>
    </row>
    <row r="136" spans="8:8" x14ac:dyDescent="0.3">
      <c r="H136" s="57"/>
    </row>
    <row r="137" spans="8:8" x14ac:dyDescent="0.3">
      <c r="H137" s="57"/>
    </row>
    <row r="138" spans="8:8" x14ac:dyDescent="0.3">
      <c r="H138" s="57"/>
    </row>
    <row r="139" spans="8:8" x14ac:dyDescent="0.3">
      <c r="H139" s="57"/>
    </row>
    <row r="140" spans="8:8" x14ac:dyDescent="0.3">
      <c r="H140" s="57"/>
    </row>
    <row r="141" spans="8:8" x14ac:dyDescent="0.3">
      <c r="H141" s="57"/>
    </row>
    <row r="142" spans="8:8" x14ac:dyDescent="0.3">
      <c r="H142" s="57"/>
    </row>
    <row r="143" spans="8:8" x14ac:dyDescent="0.3">
      <c r="H143" s="57"/>
    </row>
    <row r="144" spans="8:8" x14ac:dyDescent="0.3">
      <c r="H144" s="57"/>
    </row>
    <row r="145" spans="8:8" x14ac:dyDescent="0.3">
      <c r="H145" s="57"/>
    </row>
    <row r="146" spans="8:8" x14ac:dyDescent="0.3">
      <c r="H146" s="57"/>
    </row>
    <row r="147" spans="8:8" x14ac:dyDescent="0.3">
      <c r="H147" s="57"/>
    </row>
    <row r="148" spans="8:8" x14ac:dyDescent="0.3">
      <c r="H148" s="57"/>
    </row>
    <row r="149" spans="8:8" x14ac:dyDescent="0.3">
      <c r="H149" s="57"/>
    </row>
    <row r="150" spans="8:8" x14ac:dyDescent="0.3">
      <c r="H150" s="57"/>
    </row>
    <row r="151" spans="8:8" x14ac:dyDescent="0.3">
      <c r="H151" s="57"/>
    </row>
    <row r="152" spans="8:8" x14ac:dyDescent="0.3">
      <c r="H152" s="57"/>
    </row>
    <row r="153" spans="8:8" x14ac:dyDescent="0.3">
      <c r="H153" s="57"/>
    </row>
    <row r="154" spans="8:8" x14ac:dyDescent="0.3">
      <c r="H154" s="57"/>
    </row>
    <row r="155" spans="8:8" x14ac:dyDescent="0.3">
      <c r="H155" s="57"/>
    </row>
    <row r="156" spans="8:8" x14ac:dyDescent="0.3">
      <c r="H156" s="57"/>
    </row>
    <row r="157" spans="8:8" x14ac:dyDescent="0.3">
      <c r="H157" s="57"/>
    </row>
    <row r="158" spans="8:8" x14ac:dyDescent="0.3">
      <c r="H158" s="57"/>
    </row>
    <row r="159" spans="8:8" x14ac:dyDescent="0.3">
      <c r="H159" s="57"/>
    </row>
    <row r="160" spans="8:8" x14ac:dyDescent="0.3">
      <c r="H160" s="57"/>
    </row>
    <row r="161" spans="8:8" x14ac:dyDescent="0.3">
      <c r="H161" s="57"/>
    </row>
    <row r="162" spans="8:8" x14ac:dyDescent="0.3">
      <c r="H162" s="57"/>
    </row>
    <row r="163" spans="8:8" x14ac:dyDescent="0.3">
      <c r="H163" s="57"/>
    </row>
    <row r="164" spans="8:8" x14ac:dyDescent="0.3">
      <c r="H164" s="57"/>
    </row>
    <row r="165" spans="8:8" x14ac:dyDescent="0.3">
      <c r="H165" s="57"/>
    </row>
    <row r="166" spans="8:8" x14ac:dyDescent="0.3">
      <c r="H166" s="57"/>
    </row>
    <row r="167" spans="8:8" x14ac:dyDescent="0.3">
      <c r="H167" s="57"/>
    </row>
    <row r="168" spans="8:8" x14ac:dyDescent="0.3">
      <c r="H168" s="57"/>
    </row>
    <row r="169" spans="8:8" x14ac:dyDescent="0.3">
      <c r="H169" s="57"/>
    </row>
    <row r="170" spans="8:8" x14ac:dyDescent="0.3">
      <c r="H170" s="57"/>
    </row>
    <row r="171" spans="8:8" x14ac:dyDescent="0.3">
      <c r="H171" s="57"/>
    </row>
    <row r="172" spans="8:8" x14ac:dyDescent="0.3">
      <c r="H172" s="57"/>
    </row>
    <row r="173" spans="8:8" x14ac:dyDescent="0.3">
      <c r="H173" s="57"/>
    </row>
    <row r="174" spans="8:8" x14ac:dyDescent="0.3">
      <c r="H174" s="57"/>
    </row>
    <row r="175" spans="8:8" x14ac:dyDescent="0.3">
      <c r="H175" s="57"/>
    </row>
    <row r="176" spans="8:8" x14ac:dyDescent="0.3">
      <c r="H176" s="57"/>
    </row>
    <row r="177" spans="8:8" x14ac:dyDescent="0.3">
      <c r="H177" s="57"/>
    </row>
    <row r="178" spans="8:8" x14ac:dyDescent="0.3">
      <c r="H178" s="57"/>
    </row>
    <row r="179" spans="8:8" x14ac:dyDescent="0.3">
      <c r="H179" s="57"/>
    </row>
    <row r="180" spans="8:8" x14ac:dyDescent="0.3">
      <c r="H180" s="57"/>
    </row>
    <row r="181" spans="8:8" x14ac:dyDescent="0.3">
      <c r="H181" s="57"/>
    </row>
    <row r="182" spans="8:8" x14ac:dyDescent="0.3">
      <c r="H182" s="57"/>
    </row>
    <row r="183" spans="8:8" x14ac:dyDescent="0.3">
      <c r="H183" s="57"/>
    </row>
    <row r="184" spans="8:8" x14ac:dyDescent="0.3">
      <c r="H184" s="57"/>
    </row>
    <row r="185" spans="8:8" x14ac:dyDescent="0.3">
      <c r="H185" s="57"/>
    </row>
    <row r="186" spans="8:8" x14ac:dyDescent="0.3">
      <c r="H186" s="57"/>
    </row>
    <row r="187" spans="8:8" x14ac:dyDescent="0.3">
      <c r="H187" s="57"/>
    </row>
    <row r="188" spans="8:8" x14ac:dyDescent="0.3">
      <c r="H188" s="57"/>
    </row>
    <row r="189" spans="8:8" x14ac:dyDescent="0.3">
      <c r="H189" s="57"/>
    </row>
    <row r="190" spans="8:8" x14ac:dyDescent="0.3">
      <c r="H190" s="57"/>
    </row>
    <row r="191" spans="8:8" x14ac:dyDescent="0.3">
      <c r="H191" s="57"/>
    </row>
    <row r="192" spans="8:8" x14ac:dyDescent="0.3">
      <c r="H192" s="57"/>
    </row>
    <row r="193" spans="8:8" x14ac:dyDescent="0.3">
      <c r="H193" s="57"/>
    </row>
    <row r="194" spans="8:8" x14ac:dyDescent="0.3">
      <c r="H194" s="57"/>
    </row>
    <row r="195" spans="8:8" x14ac:dyDescent="0.3">
      <c r="H195" s="57"/>
    </row>
    <row r="196" spans="8:8" x14ac:dyDescent="0.3">
      <c r="H196" s="57"/>
    </row>
    <row r="197" spans="8:8" x14ac:dyDescent="0.3">
      <c r="H197" s="57"/>
    </row>
    <row r="198" spans="8:8" x14ac:dyDescent="0.3">
      <c r="H198" s="57"/>
    </row>
    <row r="199" spans="8:8" x14ac:dyDescent="0.3">
      <c r="H199" s="57"/>
    </row>
    <row r="200" spans="8:8" x14ac:dyDescent="0.3">
      <c r="H200" s="57"/>
    </row>
    <row r="201" spans="8:8" x14ac:dyDescent="0.3">
      <c r="H201" s="57"/>
    </row>
    <row r="202" spans="8:8" x14ac:dyDescent="0.3">
      <c r="H202" s="57"/>
    </row>
    <row r="203" spans="8:8" x14ac:dyDescent="0.3">
      <c r="H203" s="57"/>
    </row>
    <row r="204" spans="8:8" x14ac:dyDescent="0.3">
      <c r="H204" s="57"/>
    </row>
    <row r="205" spans="8:8" x14ac:dyDescent="0.3">
      <c r="H205" s="57"/>
    </row>
    <row r="206" spans="8:8" x14ac:dyDescent="0.3">
      <c r="H206" s="57"/>
    </row>
    <row r="207" spans="8:8" x14ac:dyDescent="0.3">
      <c r="H207" s="57"/>
    </row>
    <row r="208" spans="8:8" x14ac:dyDescent="0.3">
      <c r="H208" s="57"/>
    </row>
    <row r="209" spans="8:8" x14ac:dyDescent="0.3">
      <c r="H209" s="57"/>
    </row>
    <row r="210" spans="8:8" x14ac:dyDescent="0.3">
      <c r="H210" s="57"/>
    </row>
    <row r="211" spans="8:8" x14ac:dyDescent="0.3">
      <c r="H211" s="57"/>
    </row>
    <row r="212" spans="8:8" x14ac:dyDescent="0.3">
      <c r="H212" s="57"/>
    </row>
    <row r="213" spans="8:8" x14ac:dyDescent="0.3">
      <c r="H213" s="57"/>
    </row>
    <row r="214" spans="8:8" x14ac:dyDescent="0.3">
      <c r="H214" s="57"/>
    </row>
    <row r="215" spans="8:8" x14ac:dyDescent="0.3">
      <c r="H215" s="57"/>
    </row>
    <row r="216" spans="8:8" x14ac:dyDescent="0.3">
      <c r="H216" s="57"/>
    </row>
    <row r="217" spans="8:8" x14ac:dyDescent="0.3">
      <c r="H217" s="57"/>
    </row>
    <row r="218" spans="8:8" x14ac:dyDescent="0.3">
      <c r="H218" s="57"/>
    </row>
    <row r="219" spans="8:8" x14ac:dyDescent="0.3">
      <c r="H219" s="57"/>
    </row>
    <row r="220" spans="8:8" x14ac:dyDescent="0.3">
      <c r="H220" s="57"/>
    </row>
    <row r="221" spans="8:8" x14ac:dyDescent="0.3">
      <c r="H221" s="57"/>
    </row>
    <row r="222" spans="8:8" x14ac:dyDescent="0.3">
      <c r="H222" s="57"/>
    </row>
    <row r="223" spans="8:8" x14ac:dyDescent="0.3">
      <c r="H223" s="57"/>
    </row>
    <row r="224" spans="8:8" x14ac:dyDescent="0.3">
      <c r="H224" s="57"/>
    </row>
    <row r="225" spans="8:8" x14ac:dyDescent="0.3">
      <c r="H225" s="57"/>
    </row>
    <row r="226" spans="8:8" x14ac:dyDescent="0.3">
      <c r="H226" s="57"/>
    </row>
    <row r="227" spans="8:8" x14ac:dyDescent="0.3">
      <c r="H227" s="57"/>
    </row>
    <row r="228" spans="8:8" x14ac:dyDescent="0.3">
      <c r="H228" s="57"/>
    </row>
    <row r="229" spans="8:8" x14ac:dyDescent="0.3">
      <c r="H229" s="57"/>
    </row>
    <row r="230" spans="8:8" x14ac:dyDescent="0.3">
      <c r="H230" s="57"/>
    </row>
    <row r="231" spans="8:8" x14ac:dyDescent="0.3">
      <c r="H231" s="57"/>
    </row>
    <row r="232" spans="8:8" x14ac:dyDescent="0.3">
      <c r="H232" s="57"/>
    </row>
    <row r="233" spans="8:8" x14ac:dyDescent="0.3">
      <c r="H233" s="57"/>
    </row>
    <row r="234" spans="8:8" x14ac:dyDescent="0.3">
      <c r="H234" s="57"/>
    </row>
    <row r="235" spans="8:8" x14ac:dyDescent="0.3">
      <c r="H235" s="57"/>
    </row>
    <row r="236" spans="8:8" x14ac:dyDescent="0.3">
      <c r="H236" s="57"/>
    </row>
    <row r="237" spans="8:8" x14ac:dyDescent="0.3">
      <c r="H237" s="57"/>
    </row>
    <row r="238" spans="8:8" x14ac:dyDescent="0.3">
      <c r="H238" s="57"/>
    </row>
    <row r="239" spans="8:8" x14ac:dyDescent="0.3">
      <c r="H239" s="57"/>
    </row>
    <row r="240" spans="8:8" x14ac:dyDescent="0.3">
      <c r="H240" s="57"/>
    </row>
    <row r="241" spans="8:8" x14ac:dyDescent="0.3">
      <c r="H241" s="57"/>
    </row>
    <row r="242" spans="8:8" x14ac:dyDescent="0.3">
      <c r="H242" s="57"/>
    </row>
    <row r="243" spans="8:8" x14ac:dyDescent="0.3">
      <c r="H243" s="57"/>
    </row>
    <row r="244" spans="8:8" x14ac:dyDescent="0.3">
      <c r="H244" s="57"/>
    </row>
    <row r="245" spans="8:8" x14ac:dyDescent="0.3">
      <c r="H245" s="57"/>
    </row>
    <row r="246" spans="8:8" x14ac:dyDescent="0.3">
      <c r="H246" s="57"/>
    </row>
    <row r="247" spans="8:8" x14ac:dyDescent="0.3">
      <c r="H247" s="57"/>
    </row>
    <row r="248" spans="8:8" x14ac:dyDescent="0.3">
      <c r="H248" s="57"/>
    </row>
    <row r="249" spans="8:8" x14ac:dyDescent="0.3">
      <c r="H249" s="57"/>
    </row>
    <row r="250" spans="8:8" x14ac:dyDescent="0.3">
      <c r="H250" s="57"/>
    </row>
    <row r="251" spans="8:8" x14ac:dyDescent="0.3">
      <c r="H251" s="57"/>
    </row>
    <row r="252" spans="8:8" x14ac:dyDescent="0.3">
      <c r="H252" s="57"/>
    </row>
    <row r="253" spans="8:8" x14ac:dyDescent="0.3">
      <c r="H253" s="57"/>
    </row>
    <row r="254" spans="8:8" x14ac:dyDescent="0.3">
      <c r="H254" s="57"/>
    </row>
    <row r="255" spans="8:8" x14ac:dyDescent="0.3">
      <c r="H255" s="57"/>
    </row>
    <row r="256" spans="8:8" x14ac:dyDescent="0.3">
      <c r="H256" s="57"/>
    </row>
    <row r="257" spans="8:8" x14ac:dyDescent="0.3">
      <c r="H257" s="57"/>
    </row>
    <row r="258" spans="8:8" x14ac:dyDescent="0.3">
      <c r="H258" s="57"/>
    </row>
    <row r="259" spans="8:8" x14ac:dyDescent="0.3">
      <c r="H259" s="57"/>
    </row>
    <row r="260" spans="8:8" x14ac:dyDescent="0.3">
      <c r="H260" s="57"/>
    </row>
    <row r="261" spans="8:8" x14ac:dyDescent="0.3">
      <c r="H261" s="57"/>
    </row>
    <row r="262" spans="8:8" x14ac:dyDescent="0.3">
      <c r="H262" s="57"/>
    </row>
    <row r="263" spans="8:8" x14ac:dyDescent="0.3">
      <c r="H263" s="57"/>
    </row>
    <row r="264" spans="8:8" x14ac:dyDescent="0.3">
      <c r="H264" s="57"/>
    </row>
    <row r="265" spans="8:8" x14ac:dyDescent="0.3">
      <c r="H265" s="57"/>
    </row>
    <row r="266" spans="8:8" x14ac:dyDescent="0.3">
      <c r="H266" s="57"/>
    </row>
    <row r="267" spans="8:8" x14ac:dyDescent="0.3">
      <c r="H267" s="57"/>
    </row>
    <row r="268" spans="8:8" x14ac:dyDescent="0.3">
      <c r="H268" s="57"/>
    </row>
    <row r="269" spans="8:8" x14ac:dyDescent="0.3">
      <c r="H269" s="57"/>
    </row>
    <row r="270" spans="8:8" x14ac:dyDescent="0.3">
      <c r="H270" s="57"/>
    </row>
    <row r="271" spans="8:8" x14ac:dyDescent="0.3">
      <c r="H271" s="57"/>
    </row>
    <row r="272" spans="8:8" x14ac:dyDescent="0.3">
      <c r="H272" s="57"/>
    </row>
    <row r="273" spans="8:8" x14ac:dyDescent="0.3">
      <c r="H273" s="57"/>
    </row>
    <row r="274" spans="8:8" x14ac:dyDescent="0.3">
      <c r="H274" s="57"/>
    </row>
    <row r="275" spans="8:8" x14ac:dyDescent="0.3">
      <c r="H275" s="57"/>
    </row>
    <row r="276" spans="8:8" x14ac:dyDescent="0.3">
      <c r="H276" s="57"/>
    </row>
    <row r="277" spans="8:8" x14ac:dyDescent="0.3">
      <c r="H277" s="57"/>
    </row>
    <row r="278" spans="8:8" x14ac:dyDescent="0.3">
      <c r="H278" s="57"/>
    </row>
    <row r="279" spans="8:8" x14ac:dyDescent="0.3">
      <c r="H279" s="57"/>
    </row>
    <row r="280" spans="8:8" x14ac:dyDescent="0.3">
      <c r="H280" s="57"/>
    </row>
    <row r="281" spans="8:8" x14ac:dyDescent="0.3">
      <c r="H281" s="57"/>
    </row>
    <row r="282" spans="8:8" x14ac:dyDescent="0.3">
      <c r="H282" s="57"/>
    </row>
    <row r="283" spans="8:8" x14ac:dyDescent="0.3">
      <c r="H283" s="57"/>
    </row>
    <row r="284" spans="8:8" x14ac:dyDescent="0.3">
      <c r="H284" s="57"/>
    </row>
    <row r="285" spans="8:8" x14ac:dyDescent="0.3">
      <c r="H285" s="57"/>
    </row>
    <row r="286" spans="8:8" x14ac:dyDescent="0.3">
      <c r="H286" s="57"/>
    </row>
    <row r="287" spans="8:8" x14ac:dyDescent="0.3">
      <c r="H287" s="57"/>
    </row>
    <row r="288" spans="8:8" x14ac:dyDescent="0.3">
      <c r="H288" s="57"/>
    </row>
    <row r="289" spans="8:8" x14ac:dyDescent="0.3">
      <c r="H289" s="57"/>
    </row>
    <row r="290" spans="8:8" x14ac:dyDescent="0.3">
      <c r="H290" s="57"/>
    </row>
    <row r="291" spans="8:8" x14ac:dyDescent="0.3">
      <c r="H291" s="57"/>
    </row>
    <row r="292" spans="8:8" x14ac:dyDescent="0.3">
      <c r="H292" s="57"/>
    </row>
    <row r="293" spans="8:8" x14ac:dyDescent="0.3">
      <c r="H293" s="57"/>
    </row>
    <row r="294" spans="8:8" x14ac:dyDescent="0.3">
      <c r="H294" s="57"/>
    </row>
    <row r="295" spans="8:8" x14ac:dyDescent="0.3">
      <c r="H295" s="57"/>
    </row>
    <row r="296" spans="8:8" x14ac:dyDescent="0.3">
      <c r="H296" s="57"/>
    </row>
    <row r="297" spans="8:8" x14ac:dyDescent="0.3">
      <c r="H297" s="57"/>
    </row>
    <row r="298" spans="8:8" x14ac:dyDescent="0.3">
      <c r="H298" s="57"/>
    </row>
    <row r="299" spans="8:8" x14ac:dyDescent="0.3">
      <c r="H299" s="57"/>
    </row>
    <row r="300" spans="8:8" x14ac:dyDescent="0.3">
      <c r="H300" s="57"/>
    </row>
    <row r="301" spans="8:8" x14ac:dyDescent="0.3">
      <c r="H301" s="57"/>
    </row>
    <row r="302" spans="8:8" x14ac:dyDescent="0.3">
      <c r="H302" s="57"/>
    </row>
    <row r="303" spans="8:8" x14ac:dyDescent="0.3">
      <c r="H303" s="57"/>
    </row>
    <row r="304" spans="8:8" x14ac:dyDescent="0.3">
      <c r="H304" s="57"/>
    </row>
    <row r="305" spans="8:8" x14ac:dyDescent="0.3">
      <c r="H305" s="57"/>
    </row>
    <row r="306" spans="8:8" x14ac:dyDescent="0.3">
      <c r="H306" s="57"/>
    </row>
    <row r="307" spans="8:8" x14ac:dyDescent="0.3">
      <c r="H307" s="57"/>
    </row>
    <row r="308" spans="8:8" x14ac:dyDescent="0.3">
      <c r="H308" s="57"/>
    </row>
    <row r="309" spans="8:8" x14ac:dyDescent="0.3">
      <c r="H309" s="57"/>
    </row>
    <row r="310" spans="8:8" x14ac:dyDescent="0.3">
      <c r="H310" s="57"/>
    </row>
    <row r="311" spans="8:8" x14ac:dyDescent="0.3">
      <c r="H311" s="57"/>
    </row>
    <row r="312" spans="8:8" x14ac:dyDescent="0.3">
      <c r="H312" s="57"/>
    </row>
    <row r="313" spans="8:8" x14ac:dyDescent="0.3">
      <c r="H313" s="57"/>
    </row>
    <row r="314" spans="8:8" x14ac:dyDescent="0.3">
      <c r="H314" s="57"/>
    </row>
    <row r="315" spans="8:8" x14ac:dyDescent="0.3">
      <c r="H315" s="57"/>
    </row>
    <row r="316" spans="8:8" x14ac:dyDescent="0.3">
      <c r="H316" s="57"/>
    </row>
    <row r="317" spans="8:8" x14ac:dyDescent="0.3">
      <c r="H317" s="57"/>
    </row>
    <row r="318" spans="8:8" x14ac:dyDescent="0.3">
      <c r="H318" s="57"/>
    </row>
    <row r="319" spans="8:8" x14ac:dyDescent="0.3">
      <c r="H319" s="57"/>
    </row>
    <row r="320" spans="8:8" x14ac:dyDescent="0.3">
      <c r="H320" s="57"/>
    </row>
    <row r="321" spans="8:8" x14ac:dyDescent="0.3">
      <c r="H321" s="57"/>
    </row>
    <row r="322" spans="8:8" x14ac:dyDescent="0.3">
      <c r="H322" s="57"/>
    </row>
  </sheetData>
  <mergeCells count="17">
    <mergeCell ref="B16:D16"/>
    <mergeCell ref="B17:D17"/>
    <mergeCell ref="B18:D18"/>
    <mergeCell ref="B19:D19"/>
    <mergeCell ref="B20:D20"/>
    <mergeCell ref="B15:D15"/>
    <mergeCell ref="B9:D9"/>
    <mergeCell ref="B10:D10"/>
    <mergeCell ref="B12:D12"/>
    <mergeCell ref="B14:D14"/>
    <mergeCell ref="B2:I2"/>
    <mergeCell ref="B11:D11"/>
    <mergeCell ref="B13:D13"/>
    <mergeCell ref="B4:I4"/>
    <mergeCell ref="B6:E6"/>
    <mergeCell ref="B7:E7"/>
    <mergeCell ref="B8:D8"/>
  </mergeCells>
  <pageMargins left="0.7" right="0.7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FE4F-41F5-42CE-80A7-BE6C391BE93B}">
  <dimension ref="A1"/>
  <sheetViews>
    <sheetView topLeftCell="A31"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8D976-2279-4A30-95FF-8A6AD72734C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Programska klasifikacija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Gimnazija</cp:lastModifiedBy>
  <cp:lastPrinted>2023-08-30T09:10:19Z</cp:lastPrinted>
  <dcterms:created xsi:type="dcterms:W3CDTF">2022-08-12T12:51:27Z</dcterms:created>
  <dcterms:modified xsi:type="dcterms:W3CDTF">2023-08-30T10:02:24Z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