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nte\Documents\Dokumenti\00-Računovodstvo\Financijska izvješća\2025\2025-06\"/>
    </mc:Choice>
  </mc:AlternateContent>
  <xr:revisionPtr revIDLastSave="0" documentId="13_ncr:1_{4EED7373-2A3C-427F-9513-94DD586F6473}"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c r="H327" i="9"/>
  <c r="E327" i="9" s="1"/>
  <c r="G327" i="9"/>
  <c r="F327" i="9"/>
  <c r="B327" i="9"/>
  <c r="H326" i="9"/>
  <c r="G326" i="9"/>
  <c r="F326" i="9"/>
  <c r="E326" i="9"/>
  <c r="B326" i="9" s="1"/>
  <c r="H325" i="9"/>
  <c r="G325" i="9"/>
  <c r="E325" i="9" s="1"/>
  <c r="B325" i="9" s="1"/>
  <c r="F325" i="9"/>
  <c r="H324" i="9"/>
  <c r="G324" i="9"/>
  <c r="E324" i="9" s="1"/>
  <c r="B324" i="9" s="1"/>
  <c r="F324" i="9"/>
  <c r="H323" i="9"/>
  <c r="E323" i="9" s="1"/>
  <c r="G323" i="9"/>
  <c r="F323" i="9"/>
  <c r="B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G311" i="9"/>
  <c r="F311" i="9"/>
  <c r="B311" i="9"/>
  <c r="F310" i="9"/>
  <c r="F309" i="9"/>
  <c r="F308" i="9"/>
  <c r="H307" i="9"/>
  <c r="G307" i="9"/>
  <c r="E307" i="9" s="1"/>
  <c r="B307" i="9" s="1"/>
  <c r="F307" i="9"/>
  <c r="F306" i="9"/>
  <c r="H305" i="9"/>
  <c r="E305" i="9" s="1"/>
  <c r="B305" i="9" s="1"/>
  <c r="G305" i="9"/>
  <c r="F305" i="9"/>
  <c r="H304" i="9"/>
  <c r="G304" i="9"/>
  <c r="F304" i="9"/>
  <c r="E304" i="9"/>
  <c r="B304" i="9" s="1"/>
  <c r="H303" i="9"/>
  <c r="G303" i="9"/>
  <c r="E303" i="9" s="1"/>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L288" i="9"/>
  <c r="F288" i="9"/>
  <c r="E288" i="9"/>
  <c r="B288" i="9" s="1"/>
  <c r="M287" i="9"/>
  <c r="L287" i="9"/>
  <c r="F287" i="9" s="1"/>
  <c r="B287" i="9" s="1"/>
  <c r="E287" i="9"/>
  <c r="M286" i="9"/>
  <c r="L286" i="9"/>
  <c r="E286" i="9"/>
  <c r="M285" i="9"/>
  <c r="L285" i="9"/>
  <c r="F285" i="9"/>
  <c r="E285" i="9"/>
  <c r="B285" i="9" s="1"/>
  <c r="M284" i="9"/>
  <c r="L284" i="9"/>
  <c r="F284" i="9"/>
  <c r="E284" i="9"/>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L278" i="9"/>
  <c r="E278" i="9"/>
  <c r="M277" i="9"/>
  <c r="L277" i="9"/>
  <c r="F277" i="9"/>
  <c r="E277" i="9"/>
  <c r="B277" i="9" s="1"/>
  <c r="M276" i="9"/>
  <c r="L276" i="9"/>
  <c r="F276" i="9"/>
  <c r="B276" i="9" s="1"/>
  <c r="E276" i="9"/>
  <c r="M275" i="9"/>
  <c r="L275" i="9"/>
  <c r="F275" i="9" s="1"/>
  <c r="B275" i="9" s="1"/>
  <c r="E275" i="9"/>
  <c r="M274" i="9"/>
  <c r="L274" i="9"/>
  <c r="F274" i="9" s="1"/>
  <c r="E274" i="9"/>
  <c r="B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E264" i="9"/>
  <c r="B264" i="9" s="1"/>
  <c r="M263" i="9"/>
  <c r="L263" i="9"/>
  <c r="F263" i="9" s="1"/>
  <c r="B263" i="9" s="1"/>
  <c r="E263" i="9"/>
  <c r="M262" i="9"/>
  <c r="L262" i="9"/>
  <c r="E262" i="9"/>
  <c r="M261" i="9"/>
  <c r="L261" i="9"/>
  <c r="F261" i="9"/>
  <c r="E261" i="9"/>
  <c r="B261" i="9" s="1"/>
  <c r="M260" i="9"/>
  <c r="L260" i="9"/>
  <c r="F260" i="9"/>
  <c r="E260" i="9"/>
  <c r="M259" i="9"/>
  <c r="L259" i="9"/>
  <c r="F259" i="9" s="1"/>
  <c r="B259" i="9" s="1"/>
  <c r="E259" i="9"/>
  <c r="M258" i="9"/>
  <c r="L258" i="9"/>
  <c r="F258" i="9" s="1"/>
  <c r="E258" i="9"/>
  <c r="B258" i="9"/>
  <c r="M257" i="9"/>
  <c r="L257" i="9"/>
  <c r="F257" i="9"/>
  <c r="E257" i="9"/>
  <c r="B257" i="9" s="1"/>
  <c r="M256" i="9"/>
  <c r="L256" i="9"/>
  <c r="F256" i="9"/>
  <c r="E256" i="9"/>
  <c r="B256" i="9" s="1"/>
  <c r="M255" i="9"/>
  <c r="L255" i="9"/>
  <c r="F255" i="9" s="1"/>
  <c r="B255" i="9" s="1"/>
  <c r="E255" i="9"/>
  <c r="M254" i="9"/>
  <c r="L254" i="9"/>
  <c r="E254" i="9"/>
  <c r="M253" i="9"/>
  <c r="L253" i="9"/>
  <c r="F253" i="9"/>
  <c r="E253" i="9"/>
  <c r="B253" i="9" s="1"/>
  <c r="M252" i="9"/>
  <c r="L252" i="9"/>
  <c r="F252" i="9"/>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E246" i="9"/>
  <c r="M245" i="9"/>
  <c r="L245" i="9"/>
  <c r="F245" i="9"/>
  <c r="E245" i="9"/>
  <c r="B245" i="9" s="1"/>
  <c r="M244" i="9"/>
  <c r="F244" i="9" s="1"/>
  <c r="L244" i="9"/>
  <c r="E244" i="9"/>
  <c r="M243" i="9"/>
  <c r="L243" i="9"/>
  <c r="E243" i="9"/>
  <c r="M242" i="9"/>
  <c r="L242" i="9"/>
  <c r="F242" i="9" s="1"/>
  <c r="E242" i="9"/>
  <c r="B242" i="9"/>
  <c r="M241" i="9"/>
  <c r="L241" i="9"/>
  <c r="F241" i="9"/>
  <c r="E241" i="9"/>
  <c r="B241" i="9" s="1"/>
  <c r="M240" i="9"/>
  <c r="F240" i="9" s="1"/>
  <c r="L240" i="9"/>
  <c r="E240" i="9"/>
  <c r="M239" i="9"/>
  <c r="L239" i="9"/>
  <c r="F239" i="9" s="1"/>
  <c r="B239" i="9" s="1"/>
  <c r="E239" i="9"/>
  <c r="M238" i="9"/>
  <c r="L238" i="9"/>
  <c r="E238" i="9"/>
  <c r="M237" i="9"/>
  <c r="L237" i="9"/>
  <c r="F237" i="9"/>
  <c r="E237" i="9"/>
  <c r="M236" i="9"/>
  <c r="L236" i="9"/>
  <c r="F236" i="9"/>
  <c r="B236" i="9" s="1"/>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F35" i="9"/>
  <c r="E35" i="9"/>
  <c r="B35" i="9" s="1"/>
  <c r="H34" i="9"/>
  <c r="G34" i="9"/>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D37" i="8"/>
  <c r="D27" i="8"/>
  <c r="D25" i="8" s="1"/>
  <c r="C1602" i="1" s="1"/>
  <c r="D18" i="8"/>
  <c r="D8" i="8"/>
  <c r="D6" i="8" s="1"/>
  <c r="C1583" i="1" s="1"/>
  <c r="E44" i="7"/>
  <c r="D44" i="7"/>
  <c r="E39" i="7"/>
  <c r="D39" i="7"/>
  <c r="D38" i="7" s="1"/>
  <c r="E38" i="7"/>
  <c r="E30" i="7"/>
  <c r="D30" i="7"/>
  <c r="D22" i="7" s="1"/>
  <c r="D5" i="7" s="1"/>
  <c r="G345" i="9" s="1"/>
  <c r="E345" i="9" s="1"/>
  <c r="E23" i="7"/>
  <c r="E22" i="7" s="1"/>
  <c r="D23" i="7"/>
  <c r="E14" i="7"/>
  <c r="D14" i="7"/>
  <c r="E7" i="7"/>
  <c r="D7" i="7"/>
  <c r="D6" i="7"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F252"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E640" i="4" s="1"/>
  <c r="D536" i="4"/>
  <c r="F536"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F427" i="4" s="1"/>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E361" i="4" s="1"/>
  <c r="E360" i="4" s="1"/>
  <c r="D366" i="4"/>
  <c r="F365" i="4"/>
  <c r="F364" i="4"/>
  <c r="F363" i="4"/>
  <c r="E362" i="4"/>
  <c r="D362" i="4"/>
  <c r="D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E309" i="4" s="1"/>
  <c r="E308" i="4" s="1"/>
  <c r="E417" i="4" s="1"/>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9" i="4"/>
  <c r="F129" i="4" s="1"/>
  <c r="F128" i="4"/>
  <c r="F127" i="4"/>
  <c r="E126" i="4"/>
  <c r="E125" i="4" s="1"/>
  <c r="D121" i="1" s="1"/>
  <c r="D126" i="4"/>
  <c r="D125"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D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H27" i="3"/>
  <c r="G27" i="3"/>
  <c r="B27" i="3"/>
  <c r="I26" i="3"/>
  <c r="G26" i="3"/>
  <c r="B26" i="3"/>
  <c r="I24" i="3"/>
  <c r="G24" i="3"/>
  <c r="B24" i="3"/>
  <c r="G23" i="3"/>
  <c r="B23" i="3"/>
  <c r="G22" i="3"/>
  <c r="B22" i="3"/>
  <c r="I21" i="3"/>
  <c r="H21" i="3"/>
  <c r="G21" i="3"/>
  <c r="B21" i="3"/>
  <c r="G19" i="3"/>
  <c r="B19" i="3"/>
  <c r="G18" i="3"/>
  <c r="B18" i="3"/>
  <c r="G17" i="3"/>
  <c r="B17" i="3"/>
  <c r="G16" i="3"/>
  <c r="B16" i="3"/>
  <c r="H10" i="3" a="1"/>
  <c r="H10" i="3" s="1"/>
  <c r="L3" i="9" s="1"/>
  <c r="H1686" i="1"/>
  <c r="G1686" i="1"/>
  <c r="C1686" i="1"/>
  <c r="G1685" i="1"/>
  <c r="C1685" i="1"/>
  <c r="H1685" i="1" s="1"/>
  <c r="C1684" i="1"/>
  <c r="H1684" i="1" s="1"/>
  <c r="H1683" i="1"/>
  <c r="C1683" i="1"/>
  <c r="G1683" i="1" s="1"/>
  <c r="H1682" i="1"/>
  <c r="G1682" i="1"/>
  <c r="C1682" i="1"/>
  <c r="C1681" i="1"/>
  <c r="H1681" i="1" s="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H1671" i="1"/>
  <c r="C1671" i="1"/>
  <c r="G1671" i="1" s="1"/>
  <c r="H1670" i="1"/>
  <c r="G1670" i="1"/>
  <c r="C1670" i="1"/>
  <c r="G1669" i="1"/>
  <c r="C1669" i="1"/>
  <c r="H1669"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H1639" i="1"/>
  <c r="C1639" i="1"/>
  <c r="G1639" i="1" s="1"/>
  <c r="H1638" i="1"/>
  <c r="G1638" i="1"/>
  <c r="C1638" i="1"/>
  <c r="G1637" i="1"/>
  <c r="C1637" i="1"/>
  <c r="H1637" i="1" s="1"/>
  <c r="C1636" i="1"/>
  <c r="H1636" i="1" s="1"/>
  <c r="H1635" i="1"/>
  <c r="C1635" i="1"/>
  <c r="G1635" i="1" s="1"/>
  <c r="H1634" i="1"/>
  <c r="G1634" i="1"/>
  <c r="C1634" i="1"/>
  <c r="G1633" i="1"/>
  <c r="C1633" i="1"/>
  <c r="H1633" i="1" s="1"/>
  <c r="C1632" i="1"/>
  <c r="H1632" i="1" s="1"/>
  <c r="H1631" i="1"/>
  <c r="C1631" i="1"/>
  <c r="G1631" i="1" s="1"/>
  <c r="H1630" i="1"/>
  <c r="G1630" i="1"/>
  <c r="C1630" i="1"/>
  <c r="G1629" i="1"/>
  <c r="C1629" i="1"/>
  <c r="H1629" i="1" s="1"/>
  <c r="C1628" i="1"/>
  <c r="H1628" i="1" s="1"/>
  <c r="H1627" i="1"/>
  <c r="C1627" i="1"/>
  <c r="G1627" i="1" s="1"/>
  <c r="H1626" i="1"/>
  <c r="G1626" i="1"/>
  <c r="C1626" i="1"/>
  <c r="G1625" i="1"/>
  <c r="C1625" i="1"/>
  <c r="H1625" i="1" s="1"/>
  <c r="C1624" i="1"/>
  <c r="H1624" i="1" s="1"/>
  <c r="H1623" i="1"/>
  <c r="G1623" i="1"/>
  <c r="C1623" i="1"/>
  <c r="H1622" i="1"/>
  <c r="G1622" i="1"/>
  <c r="C1622" i="1"/>
  <c r="C1620" i="1"/>
  <c r="H1620" i="1" s="1"/>
  <c r="H1619" i="1"/>
  <c r="C1619" i="1"/>
  <c r="G1619" i="1" s="1"/>
  <c r="H1618" i="1"/>
  <c r="G1618" i="1"/>
  <c r="C1618" i="1"/>
  <c r="G1617" i="1"/>
  <c r="C1617" i="1"/>
  <c r="H1617" i="1" s="1"/>
  <c r="C1616" i="1"/>
  <c r="H1616" i="1" s="1"/>
  <c r="H1615" i="1"/>
  <c r="C1615" i="1"/>
  <c r="G1615" i="1" s="1"/>
  <c r="H1614" i="1"/>
  <c r="G1614" i="1"/>
  <c r="C1614" i="1"/>
  <c r="G1613" i="1"/>
  <c r="C1613" i="1"/>
  <c r="H1613" i="1" s="1"/>
  <c r="C1612" i="1"/>
  <c r="H1612" i="1" s="1"/>
  <c r="H1611" i="1"/>
  <c r="C1611" i="1"/>
  <c r="G1611" i="1" s="1"/>
  <c r="G1610" i="1"/>
  <c r="C1610" i="1"/>
  <c r="H1610" i="1" s="1"/>
  <c r="G1609" i="1"/>
  <c r="C1609" i="1"/>
  <c r="H1609" i="1" s="1"/>
  <c r="C1608" i="1"/>
  <c r="H1608" i="1" s="1"/>
  <c r="H1607" i="1"/>
  <c r="C1607" i="1"/>
  <c r="G1607" i="1" s="1"/>
  <c r="G1606" i="1"/>
  <c r="C1606" i="1"/>
  <c r="H1606" i="1" s="1"/>
  <c r="C1605" i="1"/>
  <c r="H1605" i="1" s="1"/>
  <c r="C1604" i="1"/>
  <c r="H1604" i="1" s="1"/>
  <c r="H1603" i="1"/>
  <c r="C1603" i="1"/>
  <c r="G1603" i="1" s="1"/>
  <c r="G1601" i="1"/>
  <c r="C1601" i="1"/>
  <c r="H1601" i="1" s="1"/>
  <c r="C1600" i="1"/>
  <c r="H1600" i="1" s="1"/>
  <c r="H1599" i="1"/>
  <c r="G1599" i="1"/>
  <c r="C1599" i="1"/>
  <c r="H1598" i="1"/>
  <c r="G1598" i="1"/>
  <c r="C1598" i="1"/>
  <c r="G1597" i="1"/>
  <c r="C1597" i="1"/>
  <c r="H1597" i="1" s="1"/>
  <c r="C1596" i="1"/>
  <c r="H1596" i="1" s="1"/>
  <c r="H1595" i="1"/>
  <c r="C1595" i="1"/>
  <c r="G1595" i="1" s="1"/>
  <c r="H1594" i="1"/>
  <c r="G1594" i="1"/>
  <c r="C1594" i="1"/>
  <c r="G1593" i="1"/>
  <c r="C1593" i="1"/>
  <c r="H1593" i="1" s="1"/>
  <c r="C1592" i="1"/>
  <c r="H1592" i="1" s="1"/>
  <c r="H1591" i="1"/>
  <c r="C1591" i="1"/>
  <c r="G1591" i="1" s="1"/>
  <c r="H1590" i="1"/>
  <c r="G1590" i="1"/>
  <c r="C1590" i="1"/>
  <c r="G1589" i="1"/>
  <c r="C1589" i="1"/>
  <c r="H1589" i="1" s="1"/>
  <c r="C1588" i="1"/>
  <c r="H1588" i="1" s="1"/>
  <c r="C1587" i="1"/>
  <c r="G1587" i="1" s="1"/>
  <c r="H1586" i="1"/>
  <c r="G1586" i="1"/>
  <c r="C1586" i="1"/>
  <c r="C1585" i="1"/>
  <c r="H1585" i="1" s="1"/>
  <c r="C1584" i="1"/>
  <c r="H1584" i="1" s="1"/>
  <c r="H1582" i="1"/>
  <c r="G1582" i="1"/>
  <c r="C1582" i="1"/>
  <c r="D1581" i="1"/>
  <c r="C1581" i="1"/>
  <c r="H1581" i="1" s="1"/>
  <c r="G1580" i="1"/>
  <c r="D1580" i="1"/>
  <c r="J1580" i="1" s="1"/>
  <c r="C1580" i="1"/>
  <c r="H1580" i="1" s="1"/>
  <c r="D1579" i="1"/>
  <c r="C1579" i="1"/>
  <c r="H1579" i="1" s="1"/>
  <c r="G1578" i="1"/>
  <c r="D1578" i="1"/>
  <c r="J1578" i="1" s="1"/>
  <c r="C1578" i="1"/>
  <c r="H1578" i="1" s="1"/>
  <c r="G1577" i="1"/>
  <c r="D1577" i="1"/>
  <c r="C1577" i="1"/>
  <c r="H1577" i="1" s="1"/>
  <c r="D1576" i="1"/>
  <c r="C1576" i="1"/>
  <c r="H1576" i="1" s="1"/>
  <c r="G1575" i="1"/>
  <c r="D1575" i="1"/>
  <c r="J1575" i="1" s="1"/>
  <c r="C1575" i="1"/>
  <c r="D1574" i="1"/>
  <c r="C1574" i="1"/>
  <c r="H1574" i="1" s="1"/>
  <c r="G1573" i="1"/>
  <c r="D1573" i="1"/>
  <c r="J1573" i="1" s="1"/>
  <c r="C1573" i="1"/>
  <c r="G1572" i="1"/>
  <c r="D1572" i="1"/>
  <c r="H1572" i="1" s="1"/>
  <c r="C1572" i="1"/>
  <c r="G1571" i="1"/>
  <c r="D1571" i="1"/>
  <c r="H1571" i="1" s="1"/>
  <c r="C1571" i="1"/>
  <c r="D1570" i="1"/>
  <c r="C1570" i="1"/>
  <c r="H1570" i="1" s="1"/>
  <c r="G1569" i="1"/>
  <c r="D1569" i="1"/>
  <c r="J1569" i="1" s="1"/>
  <c r="C1569" i="1"/>
  <c r="D1568" i="1"/>
  <c r="C1568" i="1"/>
  <c r="H1568" i="1" s="1"/>
  <c r="G1567" i="1"/>
  <c r="D1567" i="1"/>
  <c r="J1567" i="1" s="1"/>
  <c r="C1567" i="1"/>
  <c r="D1566" i="1"/>
  <c r="C1566" i="1"/>
  <c r="H1566" i="1" s="1"/>
  <c r="G1565" i="1"/>
  <c r="D1565" i="1"/>
  <c r="J1565" i="1" s="1"/>
  <c r="C1565" i="1"/>
  <c r="D1564" i="1"/>
  <c r="C1564" i="1"/>
  <c r="H1564" i="1" s="1"/>
  <c r="D1563" i="1"/>
  <c r="C1563" i="1"/>
  <c r="H1563" i="1" s="1"/>
  <c r="G1562" i="1"/>
  <c r="D1562" i="1"/>
  <c r="J1562" i="1" s="1"/>
  <c r="C1562" i="1"/>
  <c r="D1561" i="1"/>
  <c r="C1561" i="1"/>
  <c r="H1561" i="1" s="1"/>
  <c r="G1560" i="1"/>
  <c r="D1560" i="1"/>
  <c r="J1560" i="1" s="1"/>
  <c r="C1560" i="1"/>
  <c r="D1559" i="1"/>
  <c r="C1559" i="1"/>
  <c r="H1559" i="1" s="1"/>
  <c r="G1558" i="1"/>
  <c r="D1558" i="1"/>
  <c r="J1558" i="1" s="1"/>
  <c r="C1558" i="1"/>
  <c r="D1557" i="1"/>
  <c r="C1557" i="1"/>
  <c r="H1557" i="1" s="1"/>
  <c r="D1556" i="1"/>
  <c r="C1556" i="1"/>
  <c r="H1556" i="1" s="1"/>
  <c r="D1555" i="1"/>
  <c r="C1555" i="1"/>
  <c r="H1555" i="1" s="1"/>
  <c r="G1554" i="1"/>
  <c r="D1554" i="1"/>
  <c r="J1554" i="1" s="1"/>
  <c r="C1554" i="1"/>
  <c r="D1553" i="1"/>
  <c r="C1553" i="1"/>
  <c r="H1553" i="1" s="1"/>
  <c r="G1552" i="1"/>
  <c r="D1552" i="1"/>
  <c r="J1552" i="1" s="1"/>
  <c r="C1552" i="1"/>
  <c r="D1551" i="1"/>
  <c r="C1551" i="1"/>
  <c r="H1551" i="1" s="1"/>
  <c r="G1550" i="1"/>
  <c r="D1550" i="1"/>
  <c r="J1550" i="1" s="1"/>
  <c r="C1550" i="1"/>
  <c r="D1549" i="1"/>
  <c r="C1549" i="1"/>
  <c r="H1549" i="1" s="1"/>
  <c r="G1548" i="1"/>
  <c r="D1548" i="1"/>
  <c r="J1548" i="1" s="1"/>
  <c r="C1548" i="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J1542" i="1" s="1"/>
  <c r="C1542" i="1"/>
  <c r="H1542" i="1" s="1"/>
  <c r="H1541" i="1"/>
  <c r="G1541" i="1"/>
  <c r="I1541" i="1" s="1"/>
  <c r="D1541" i="1"/>
  <c r="C1541" i="1"/>
  <c r="J1541" i="1" s="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D645" i="1"/>
  <c r="H645" i="1" s="1"/>
  <c r="C645" i="1"/>
  <c r="C642" i="1"/>
  <c r="H641" i="1"/>
  <c r="D641" i="1"/>
  <c r="G641" i="1" s="1"/>
  <c r="C641" i="1"/>
  <c r="H636" i="1"/>
  <c r="G636" i="1"/>
  <c r="D636" i="1"/>
  <c r="C636" i="1"/>
  <c r="H635" i="1"/>
  <c r="G635" i="1"/>
  <c r="D635" i="1"/>
  <c r="C635" i="1"/>
  <c r="D634"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D422" i="1"/>
  <c r="G422" i="1" s="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D169" i="1"/>
  <c r="G169" i="1" s="1"/>
  <c r="C169" i="1"/>
  <c r="H168" i="1"/>
  <c r="D168" i="1"/>
  <c r="G168" i="1" s="1"/>
  <c r="C168" i="1"/>
  <c r="H167" i="1"/>
  <c r="D167" i="1"/>
  <c r="G167" i="1" s="1"/>
  <c r="C167" i="1"/>
  <c r="D166" i="1"/>
  <c r="H166" i="1" s="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57" i="9" l="1"/>
  <c r="B57" i="9" s="1"/>
  <c r="G737" i="1"/>
  <c r="G645" i="1"/>
  <c r="G1681" i="1"/>
  <c r="H1602" i="1"/>
  <c r="G1602" i="1"/>
  <c r="G1605" i="1"/>
  <c r="H1587" i="1"/>
  <c r="G1583" i="1"/>
  <c r="H1583" i="1"/>
  <c r="G1585" i="1"/>
  <c r="E34" i="9"/>
  <c r="B34" i="9" s="1"/>
  <c r="G299" i="1"/>
  <c r="E648" i="4"/>
  <c r="D642" i="1" s="1"/>
  <c r="F274" i="4"/>
  <c r="F216" i="4"/>
  <c r="F243" i="9"/>
  <c r="B243" i="9" s="1"/>
  <c r="B240" i="9"/>
  <c r="H174" i="1"/>
  <c r="G166" i="1"/>
  <c r="F170" i="4"/>
  <c r="H161" i="1"/>
  <c r="E164" i="4"/>
  <c r="D160" i="1" s="1"/>
  <c r="F160" i="4"/>
  <c r="B237" i="9"/>
  <c r="F154" i="4"/>
  <c r="F49" i="4"/>
  <c r="C45" i="1"/>
  <c r="I1578" i="1"/>
  <c r="F125" i="4"/>
  <c r="C121" i="1"/>
  <c r="I1580" i="1"/>
  <c r="F7" i="4"/>
  <c r="C3" i="1"/>
  <c r="D3" i="1"/>
  <c r="G1542" i="1"/>
  <c r="I1542" i="1" s="1"/>
  <c r="G1544" i="1"/>
  <c r="I1544" i="1" s="1"/>
  <c r="G1546" i="1"/>
  <c r="I1546" i="1" s="1"/>
  <c r="H1548" i="1"/>
  <c r="I1548" i="1" s="1"/>
  <c r="J1549" i="1"/>
  <c r="H1550" i="1"/>
  <c r="I1550" i="1" s="1"/>
  <c r="J1551" i="1"/>
  <c r="H1552" i="1"/>
  <c r="I1552" i="1" s="1"/>
  <c r="J1553" i="1"/>
  <c r="H1554" i="1"/>
  <c r="I1554" i="1" s="1"/>
  <c r="J1557" i="1"/>
  <c r="H1558" i="1"/>
  <c r="I1558" i="1" s="1"/>
  <c r="J1559" i="1"/>
  <c r="H1560" i="1"/>
  <c r="I1560" i="1" s="1"/>
  <c r="J1561" i="1"/>
  <c r="H1562" i="1"/>
  <c r="I1562" i="1" s="1"/>
  <c r="J1564" i="1"/>
  <c r="H1565" i="1"/>
  <c r="I1565" i="1" s="1"/>
  <c r="J1566" i="1"/>
  <c r="H1567" i="1"/>
  <c r="I1567" i="1" s="1"/>
  <c r="J1568" i="1"/>
  <c r="H1569" i="1"/>
  <c r="I1569" i="1" s="1"/>
  <c r="J1570" i="1"/>
  <c r="H1573" i="1"/>
  <c r="I1573" i="1" s="1"/>
  <c r="J1574" i="1"/>
  <c r="H1575" i="1"/>
  <c r="I1575" i="1" s="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8" i="4"/>
  <c r="F50" i="4"/>
  <c r="D82" i="4"/>
  <c r="D106" i="4"/>
  <c r="F126" i="4"/>
  <c r="D140" i="4"/>
  <c r="E153" i="4"/>
  <c r="F153" i="4" s="1"/>
  <c r="D164" i="4"/>
  <c r="F165" i="4"/>
  <c r="F273" i="4"/>
  <c r="F309" i="4"/>
  <c r="D308" i="4"/>
  <c r="F584"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202" i="4"/>
  <c r="E418" i="4"/>
  <c r="D413" i="1" s="1"/>
  <c r="F7" i="5"/>
  <c r="G24" i="9"/>
  <c r="D152" i="4"/>
  <c r="E639" i="4"/>
  <c r="D633" i="1" s="1"/>
  <c r="B345" i="9"/>
  <c r="E344" i="9"/>
  <c r="I10" i="3" s="1"/>
  <c r="E134" i="4"/>
  <c r="D130" i="1" s="1"/>
  <c r="F361" i="4"/>
  <c r="D360" i="4"/>
  <c r="G336" i="9"/>
  <c r="E336" i="9" s="1"/>
  <c r="B336" i="9" s="1"/>
  <c r="F178" i="5"/>
  <c r="D177" i="5"/>
  <c r="F274" i="5"/>
  <c r="D251" i="5"/>
  <c r="F231" i="4"/>
  <c r="F310" i="4"/>
  <c r="F362" i="4"/>
  <c r="D431" i="4"/>
  <c r="F473" i="4"/>
  <c r="D479" i="4"/>
  <c r="D491" i="4"/>
  <c r="F523" i="4"/>
  <c r="F589" i="4"/>
  <c r="D597" i="4"/>
  <c r="E156" i="9"/>
  <c r="B156" i="9" s="1"/>
  <c r="F8" i="5"/>
  <c r="D70" i="5"/>
  <c r="F120" i="5"/>
  <c r="G315" i="9"/>
  <c r="G316" i="9"/>
  <c r="F181" i="5"/>
  <c r="F197" i="5"/>
  <c r="F203" i="5"/>
  <c r="D219" i="5"/>
  <c r="F297" i="5"/>
  <c r="D5" i="6"/>
  <c r="G222" i="9"/>
  <c r="E222" i="9" s="1"/>
  <c r="B222" i="9" s="1"/>
  <c r="E314" i="9"/>
  <c r="B314" i="9" s="1"/>
  <c r="H316" i="9"/>
  <c r="H315" i="9"/>
  <c r="E35" i="6"/>
  <c r="D89" i="6"/>
  <c r="D114" i="6"/>
  <c r="E338" i="9"/>
  <c r="B338" i="9" s="1"/>
  <c r="E88" i="5"/>
  <c r="F89" i="5"/>
  <c r="D147" i="5"/>
  <c r="E177" i="5"/>
  <c r="D44" i="8"/>
  <c r="G342" i="9" s="1"/>
  <c r="E342" i="9" s="1"/>
  <c r="L207" i="9"/>
  <c r="F207" i="9" s="1"/>
  <c r="G209" i="9"/>
  <c r="E209" i="9" s="1"/>
  <c r="B209" i="9" s="1"/>
  <c r="G211" i="9"/>
  <c r="E211" i="9" s="1"/>
  <c r="B211" i="9" s="1"/>
  <c r="G216" i="9"/>
  <c r="E216" i="9" s="1"/>
  <c r="B216" i="9" s="1"/>
  <c r="G224" i="9"/>
  <c r="E224" i="9" s="1"/>
  <c r="B224" i="9" s="1"/>
  <c r="B126" i="9"/>
  <c r="B150" i="9"/>
  <c r="G310" i="9"/>
  <c r="H309" i="9"/>
  <c r="M228" i="9"/>
  <c r="G309" i="9"/>
  <c r="E309" i="9" s="1"/>
  <c r="B309" i="9" s="1"/>
  <c r="H308" i="9"/>
  <c r="E308" i="9" s="1"/>
  <c r="B308" i="9" s="1"/>
  <c r="G302" i="9"/>
  <c r="E302" i="9" s="1"/>
  <c r="B302" i="9" s="1"/>
  <c r="G301" i="9"/>
  <c r="E301" i="9" s="1"/>
  <c r="B301" i="9" s="1"/>
  <c r="G300" i="9"/>
  <c r="E300" i="9" s="1"/>
  <c r="B300" i="9" s="1"/>
  <c r="H310" i="9"/>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5" i="9"/>
  <c r="E225" i="9" s="1"/>
  <c r="B225" i="9" s="1"/>
  <c r="G223" i="9"/>
  <c r="E223" i="9" s="1"/>
  <c r="B223" i="9" s="1"/>
  <c r="G221" i="9"/>
  <c r="E221" i="9" s="1"/>
  <c r="B221" i="9" s="1"/>
  <c r="G219" i="9"/>
  <c r="E219" i="9" s="1"/>
  <c r="B219" i="9" s="1"/>
  <c r="G217" i="9"/>
  <c r="E217" i="9" s="1"/>
  <c r="B217" i="9" s="1"/>
  <c r="G214" i="9"/>
  <c r="E214" i="9" s="1"/>
  <c r="B214" i="9" s="1"/>
  <c r="G180" i="9"/>
  <c r="E180" i="9" s="1"/>
  <c r="B180" i="9" s="1"/>
  <c r="H179" i="9"/>
  <c r="L228" i="9"/>
  <c r="G215" i="9"/>
  <c r="E215" i="9" s="1"/>
  <c r="B215" i="9" s="1"/>
  <c r="G179" i="9"/>
  <c r="G178" i="9"/>
  <c r="E178" i="9" s="1"/>
  <c r="B178" i="9" s="1"/>
  <c r="G177" i="9"/>
  <c r="E177" i="9" s="1"/>
  <c r="B177" i="9" s="1"/>
  <c r="G176" i="9"/>
  <c r="E176" i="9" s="1"/>
  <c r="B176" i="9" s="1"/>
  <c r="G175" i="9"/>
  <c r="E175" i="9" s="1"/>
  <c r="B175" i="9" s="1"/>
  <c r="G174" i="9"/>
  <c r="E174" i="9" s="1"/>
  <c r="B174" i="9" s="1"/>
  <c r="I10" i="9"/>
  <c r="B118" i="9"/>
  <c r="B134" i="9"/>
  <c r="B142" i="9"/>
  <c r="B162" i="9"/>
  <c r="B170" i="9"/>
  <c r="G208" i="9"/>
  <c r="E208" i="9" s="1"/>
  <c r="B208" i="9" s="1"/>
  <c r="G210" i="9"/>
  <c r="E210" i="9" s="1"/>
  <c r="B210" i="9" s="1"/>
  <c r="G212" i="9"/>
  <c r="E212" i="9" s="1"/>
  <c r="B212" i="9" s="1"/>
  <c r="G220" i="9"/>
  <c r="E220" i="9" s="1"/>
  <c r="B220" i="9" s="1"/>
  <c r="E116" i="9"/>
  <c r="B116" i="9" s="1"/>
  <c r="B130" i="9"/>
  <c r="E132" i="9"/>
  <c r="B132" i="9" s="1"/>
  <c r="E140" i="9"/>
  <c r="B140" i="9" s="1"/>
  <c r="G218" i="9"/>
  <c r="E218" i="9" s="1"/>
  <c r="B218" i="9" s="1"/>
  <c r="G226" i="9"/>
  <c r="E226" i="9" s="1"/>
  <c r="B226" i="9" s="1"/>
  <c r="F246" i="9"/>
  <c r="B246" i="9" s="1"/>
  <c r="B252" i="9"/>
  <c r="F262" i="9"/>
  <c r="B262" i="9" s="1"/>
  <c r="F278" i="9"/>
  <c r="B278" i="9" s="1"/>
  <c r="B284" i="9"/>
  <c r="B321" i="9"/>
  <c r="F238" i="9"/>
  <c r="B238" i="9" s="1"/>
  <c r="B244" i="9"/>
  <c r="F254" i="9"/>
  <c r="B254" i="9" s="1"/>
  <c r="B260" i="9"/>
  <c r="F270" i="9"/>
  <c r="B270" i="9" s="1"/>
  <c r="F286" i="9"/>
  <c r="B286" i="9" s="1"/>
  <c r="B303" i="9"/>
  <c r="H19" i="9" l="1"/>
  <c r="E19" i="9" s="1"/>
  <c r="B19" i="9" s="1"/>
  <c r="F228" i="9"/>
  <c r="B228" i="9" s="1"/>
  <c r="H642" i="1"/>
  <c r="G642" i="1"/>
  <c r="F648" i="4"/>
  <c r="H24" i="9"/>
  <c r="E24" i="9" s="1"/>
  <c r="B342" i="9"/>
  <c r="E179" i="9"/>
  <c r="B179" i="9" s="1"/>
  <c r="E69" i="5"/>
  <c r="D1093" i="1"/>
  <c r="I27" i="3"/>
  <c r="D1431" i="1"/>
  <c r="G339" i="9"/>
  <c r="E339" i="9" s="1"/>
  <c r="B339" i="9" s="1"/>
  <c r="F219" i="5"/>
  <c r="C1223" i="1"/>
  <c r="E316" i="9"/>
  <c r="B316" i="9" s="1"/>
  <c r="F431" i="4"/>
  <c r="D430" i="4"/>
  <c r="C425" i="1"/>
  <c r="F251" i="5"/>
  <c r="H24" i="3"/>
  <c r="C1255" i="1"/>
  <c r="G130" i="1"/>
  <c r="H130" i="1"/>
  <c r="E141" i="6"/>
  <c r="D417" i="4"/>
  <c r="F308" i="4"/>
  <c r="C303" i="1"/>
  <c r="F164" i="4"/>
  <c r="C160" i="1"/>
  <c r="F106" i="4"/>
  <c r="C102" i="1"/>
  <c r="E310" i="9"/>
  <c r="B310" i="9" s="1"/>
  <c r="E176" i="5"/>
  <c r="D1180" i="1" s="1"/>
  <c r="I23" i="3"/>
  <c r="D1181" i="1"/>
  <c r="E315" i="9"/>
  <c r="B315" i="9" s="1"/>
  <c r="F491" i="4"/>
  <c r="C485" i="1"/>
  <c r="D299" i="4"/>
  <c r="H17" i="3"/>
  <c r="C148" i="1"/>
  <c r="D149" i="1"/>
  <c r="E152" i="4"/>
  <c r="F152" i="4" s="1"/>
  <c r="F82" i="4"/>
  <c r="C78" i="1"/>
  <c r="E6" i="4"/>
  <c r="H3" i="1"/>
  <c r="G3" i="1"/>
  <c r="F147" i="5"/>
  <c r="C1152" i="1"/>
  <c r="F114" i="6"/>
  <c r="H29" i="3"/>
  <c r="C1510" i="1"/>
  <c r="G347" i="9"/>
  <c r="E347" i="9" s="1"/>
  <c r="D141" i="6"/>
  <c r="F5" i="6"/>
  <c r="H26" i="3"/>
  <c r="C1401" i="1"/>
  <c r="F597" i="4"/>
  <c r="C591" i="1"/>
  <c r="F479" i="4"/>
  <c r="C473" i="1"/>
  <c r="D176" i="5"/>
  <c r="F177" i="5"/>
  <c r="H23" i="3"/>
  <c r="C1181" i="1"/>
  <c r="D418" i="4"/>
  <c r="F360" i="4"/>
  <c r="C355" i="1"/>
  <c r="D535" i="4"/>
  <c r="F140" i="4"/>
  <c r="C136" i="1"/>
  <c r="D6" i="4"/>
  <c r="G45" i="1"/>
  <c r="H45" i="1"/>
  <c r="K1480" i="9"/>
  <c r="G343" i="9"/>
  <c r="E343" i="9" s="1"/>
  <c r="B343" i="9" s="1"/>
  <c r="C1621" i="1"/>
  <c r="I38" i="3"/>
  <c r="F89" i="6"/>
  <c r="C1485" i="1"/>
  <c r="F70" i="5"/>
  <c r="D69" i="5"/>
  <c r="C1075" i="1"/>
  <c r="F134" i="4"/>
  <c r="H121" i="1"/>
  <c r="G121" i="1"/>
  <c r="D300" i="4" l="1"/>
  <c r="D422" i="4"/>
  <c r="F6" i="4"/>
  <c r="H16" i="3"/>
  <c r="C2" i="1"/>
  <c r="B24" i="9"/>
  <c r="H1181" i="1"/>
  <c r="G1181" i="1"/>
  <c r="G473" i="1"/>
  <c r="H473" i="1"/>
  <c r="H1401" i="1"/>
  <c r="G1401" i="1"/>
  <c r="G1075" i="1"/>
  <c r="H1075" i="1"/>
  <c r="G136" i="1"/>
  <c r="H136" i="1"/>
  <c r="G355" i="1"/>
  <c r="H355" i="1"/>
  <c r="H1510" i="1"/>
  <c r="G1510" i="1"/>
  <c r="H78" i="1"/>
  <c r="G78" i="1"/>
  <c r="H485" i="1"/>
  <c r="G485" i="1"/>
  <c r="G102" i="1"/>
  <c r="H102" i="1"/>
  <c r="G303" i="1"/>
  <c r="H303" i="1"/>
  <c r="H1431" i="1"/>
  <c r="G1431" i="1"/>
  <c r="H1485" i="1"/>
  <c r="G1485" i="1"/>
  <c r="F69" i="5"/>
  <c r="H22" i="3"/>
  <c r="C1074" i="1"/>
  <c r="D6" i="5"/>
  <c r="G591" i="1"/>
  <c r="H591" i="1"/>
  <c r="G425" i="1"/>
  <c r="H425" i="1"/>
  <c r="H1223" i="1"/>
  <c r="G1223" i="1"/>
  <c r="G1621" i="1"/>
  <c r="H1621" i="1"/>
  <c r="H11" i="3"/>
  <c r="D640" i="4"/>
  <c r="F535" i="4"/>
  <c r="C529" i="1"/>
  <c r="F418" i="4"/>
  <c r="C413" i="1"/>
  <c r="F176" i="5"/>
  <c r="C1180" i="1"/>
  <c r="F141" i="6"/>
  <c r="H30" i="3"/>
  <c r="C1537" i="1"/>
  <c r="E299" i="4"/>
  <c r="E300" i="4" s="1"/>
  <c r="D296" i="1" s="1"/>
  <c r="I17" i="3"/>
  <c r="D148" i="1"/>
  <c r="H148" i="1" s="1"/>
  <c r="G160" i="1"/>
  <c r="H160" i="1"/>
  <c r="F417" i="4"/>
  <c r="C412" i="1"/>
  <c r="H1255" i="1"/>
  <c r="G1255" i="1"/>
  <c r="F430" i="4"/>
  <c r="D639" i="4"/>
  <c r="C424" i="1"/>
  <c r="G1093" i="1"/>
  <c r="H1093" i="1"/>
  <c r="E346" i="9"/>
  <c r="B347" i="9"/>
  <c r="G1152" i="1"/>
  <c r="H1152" i="1"/>
  <c r="E422" i="4"/>
  <c r="I16" i="3"/>
  <c r="D2" i="1"/>
  <c r="H149" i="1"/>
  <c r="G149" i="1"/>
  <c r="D423" i="4"/>
  <c r="D301" i="4"/>
  <c r="C295" i="1"/>
  <c r="I30" i="3"/>
  <c r="D1537" i="1"/>
  <c r="I22" i="3"/>
  <c r="D1074" i="1"/>
  <c r="E6" i="5"/>
  <c r="E341" i="9"/>
  <c r="F299" i="4" l="1"/>
  <c r="F301" i="4"/>
  <c r="C297" i="1"/>
  <c r="H424" i="1"/>
  <c r="G424" i="1"/>
  <c r="H1537" i="1"/>
  <c r="G1537" i="1"/>
  <c r="G1074" i="1"/>
  <c r="H1074" i="1"/>
  <c r="E643" i="4"/>
  <c r="D417" i="1"/>
  <c r="F639" i="4"/>
  <c r="C633" i="1"/>
  <c r="G412" i="1"/>
  <c r="H412" i="1"/>
  <c r="H413" i="1"/>
  <c r="G413" i="1"/>
  <c r="F640" i="4"/>
  <c r="C634" i="1"/>
  <c r="G148" i="1"/>
  <c r="H9" i="3"/>
  <c r="D424" i="4"/>
  <c r="F422" i="4"/>
  <c r="D643" i="4"/>
  <c r="C417" i="1"/>
  <c r="N3" i="9"/>
  <c r="I11" i="3"/>
  <c r="G2" i="1"/>
  <c r="H2" i="1"/>
  <c r="F300" i="4"/>
  <c r="C296" i="1"/>
  <c r="H299" i="9"/>
  <c r="D1011" i="1"/>
  <c r="D644" i="4"/>
  <c r="D425" i="4"/>
  <c r="C418" i="1"/>
  <c r="G20" i="9"/>
  <c r="E301" i="4"/>
  <c r="D297" i="1" s="1"/>
  <c r="E423" i="4"/>
  <c r="D295" i="1"/>
  <c r="G295" i="1" s="1"/>
  <c r="G1180" i="1"/>
  <c r="H1180" i="1"/>
  <c r="G529" i="1"/>
  <c r="H529" i="1"/>
  <c r="G306" i="9"/>
  <c r="E306" i="9" s="1"/>
  <c r="B306" i="9" s="1"/>
  <c r="G299" i="9"/>
  <c r="E299" i="9" s="1"/>
  <c r="F6" i="5"/>
  <c r="C1011" i="1"/>
  <c r="D646" i="4" l="1"/>
  <c r="C638" i="1"/>
  <c r="H1011" i="1"/>
  <c r="H8" i="3"/>
  <c r="G1011" i="1"/>
  <c r="C419" i="1"/>
  <c r="D637" i="1"/>
  <c r="H295" i="1"/>
  <c r="B299" i="9"/>
  <c r="F425" i="4"/>
  <c r="C420" i="1"/>
  <c r="G296" i="1"/>
  <c r="H296" i="1"/>
  <c r="E425" i="4"/>
  <c r="D420" i="1" s="1"/>
  <c r="E644" i="4"/>
  <c r="D418" i="1"/>
  <c r="H418" i="1" s="1"/>
  <c r="H20" i="9"/>
  <c r="E20" i="9" s="1"/>
  <c r="B20" i="9" s="1"/>
  <c r="F423" i="4"/>
  <c r="G417" i="1"/>
  <c r="H417" i="1"/>
  <c r="K3" i="9"/>
  <c r="I9" i="3"/>
  <c r="G633" i="1"/>
  <c r="H633" i="1"/>
  <c r="E424" i="4"/>
  <c r="F424" i="4" s="1"/>
  <c r="D645" i="4"/>
  <c r="F643" i="4"/>
  <c r="C637" i="1"/>
  <c r="G297" i="1"/>
  <c r="H297" i="1"/>
  <c r="G634" i="1"/>
  <c r="H634" i="1"/>
  <c r="E646" i="4" l="1"/>
  <c r="D638" i="1"/>
  <c r="H420" i="1"/>
  <c r="G420" i="1"/>
  <c r="D649" i="4"/>
  <c r="C639" i="1"/>
  <c r="D419" i="1"/>
  <c r="G419" i="1" s="1"/>
  <c r="E645" i="4"/>
  <c r="G638" i="1"/>
  <c r="H638" i="1"/>
  <c r="H419" i="1"/>
  <c r="F644" i="4"/>
  <c r="M3" i="9"/>
  <c r="F646" i="4"/>
  <c r="D650" i="4"/>
  <c r="C640" i="1"/>
  <c r="G637" i="1"/>
  <c r="H637" i="1"/>
  <c r="G418" i="1"/>
  <c r="G334" i="9" l="1"/>
  <c r="E334" i="9" s="1"/>
  <c r="H334" i="9"/>
  <c r="H19" i="3"/>
  <c r="C644" i="1"/>
  <c r="E649" i="4"/>
  <c r="D639" i="1"/>
  <c r="G639" i="1" s="1"/>
  <c r="F645" i="4"/>
  <c r="F649" i="4"/>
  <c r="H18" i="3"/>
  <c r="C643" i="1"/>
  <c r="E650" i="4"/>
  <c r="D640" i="1"/>
  <c r="G640" i="1" s="1"/>
  <c r="H639" i="1" l="1"/>
  <c r="I19" i="3"/>
  <c r="D644" i="1"/>
  <c r="H644" i="1" s="1"/>
  <c r="H7" i="3"/>
  <c r="H640" i="1"/>
  <c r="F650" i="4"/>
  <c r="I18" i="3"/>
  <c r="D643" i="1"/>
  <c r="H643" i="1" s="1"/>
  <c r="G297" i="9"/>
  <c r="E297" i="9" s="1"/>
  <c r="B297" i="9" s="1"/>
  <c r="B334" i="9"/>
  <c r="E298" i="9"/>
  <c r="I8" i="3" s="1"/>
  <c r="G643" i="1" l="1"/>
  <c r="G644" i="1"/>
  <c r="J3" i="9"/>
  <c r="L293" i="9" l="1"/>
  <c r="F293" i="9" s="1"/>
  <c r="G295" i="9"/>
  <c r="H295" i="9"/>
  <c r="H18" i="9"/>
  <c r="G18" i="9"/>
  <c r="K10" i="9"/>
  <c r="J7" i="9"/>
  <c r="K6" i="9"/>
  <c r="I12" i="9"/>
  <c r="J11" i="9"/>
  <c r="I8" i="9"/>
  <c r="I17" i="9"/>
  <c r="H22" i="9"/>
  <c r="J8" i="9"/>
  <c r="I13" i="9"/>
  <c r="J6" i="9"/>
  <c r="H17" i="9"/>
  <c r="G22" i="9"/>
  <c r="I9" i="9"/>
  <c r="G15" i="9"/>
  <c r="M15" i="9"/>
  <c r="I5" i="9"/>
  <c r="K11" i="9"/>
  <c r="H16" i="9"/>
  <c r="I6" i="9"/>
  <c r="K12" i="9"/>
  <c r="G17" i="9"/>
  <c r="I7" i="9"/>
  <c r="K13" i="9"/>
  <c r="K9" i="9"/>
  <c r="L15" i="9"/>
  <c r="G21" i="9"/>
  <c r="H15" i="9"/>
  <c r="J10" i="9"/>
  <c r="E10" i="9" s="1"/>
  <c r="B10" i="9" s="1"/>
  <c r="G16" i="9"/>
  <c r="H21" i="9"/>
  <c r="K7" i="9"/>
  <c r="J12" i="9"/>
  <c r="J17" i="9"/>
  <c r="K8" i="9"/>
  <c r="J13" i="9"/>
  <c r="J9" i="9"/>
  <c r="K5" i="9"/>
  <c r="M16" i="9"/>
  <c r="J5" i="9"/>
  <c r="L16" i="9"/>
  <c r="I11" i="9"/>
  <c r="E11" i="9" s="1"/>
  <c r="B11" i="9" s="1"/>
  <c r="F15" i="9" l="1"/>
  <c r="E22" i="9"/>
  <c r="B22" i="9" s="1"/>
  <c r="E16" i="9"/>
  <c r="F16" i="9"/>
  <c r="B16" i="9" s="1"/>
  <c r="E6" i="9"/>
  <c r="B6" i="9" s="1"/>
  <c r="E18" i="9"/>
  <c r="B18" i="9" s="1"/>
  <c r="E21" i="9"/>
  <c r="B21" i="9" s="1"/>
  <c r="E7" i="9"/>
  <c r="B7" i="9" s="1"/>
  <c r="E15" i="9"/>
  <c r="E17" i="9"/>
  <c r="B17" i="9" s="1"/>
  <c r="E9" i="9"/>
  <c r="B9" i="9" s="1"/>
  <c r="E13" i="9"/>
  <c r="B13" i="9" s="1"/>
  <c r="E8" i="9"/>
  <c r="B8" i="9" s="1"/>
  <c r="E5" i="9"/>
  <c r="E295" i="9"/>
  <c r="E12" i="9"/>
  <c r="B12" i="9" s="1"/>
  <c r="B293" i="9"/>
  <c r="F23" i="9"/>
  <c r="F14" i="9" l="1"/>
  <c r="B295" i="9"/>
  <c r="E23" i="9"/>
  <c r="I7" i="3" s="1"/>
  <c r="B15" i="9"/>
  <c r="E14" i="9"/>
  <c r="I12" i="3" s="1"/>
  <c r="B5" i="9"/>
  <c r="E4" i="9"/>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<sst xmlns="http://schemas.openxmlformats.org/spreadsheetml/2006/main" count="4719" uniqueCount="3650">
  <si>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</si>
  <si>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</si>
  <si>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</si>
  <si>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</si>
  <si>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</si>
  <si>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</si>
  <si>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</si>
  <si>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</si>
  <si>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</si>
  <si>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</si>
  <si>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</si>
  <si>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</si>
  <si>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</si>
  <si>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</si>
  <si>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</si>
  <si>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</si>
  <si>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</si>
  <si>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</si>
  <si>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</si>
  <si>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</si>
  <si>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</si>
  <si>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</si>
  <si>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</si>
  <si>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</si>
  <si>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</si>
  <si>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</si>
  <si>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</si>
  <si>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</si>
  <si>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</si>
  <si>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</si>
  <si>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</si>
  <si>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ANTE ANĐELINOVIĆ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</si>
  <si>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</si>
  <si>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</si>
  <si>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</si>
  <si>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</si>
  <si>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</si>
  <si>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</si>
  <si>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</si>
  <si>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</si>
  <si>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</si>
  <si>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</si>
  <si>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</si>
  <si>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</si>
  <si>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</si>
  <si>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</si>
  <si>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</si>
  <si>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</si>
  <si>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</si>
  <si>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</si>
  <si>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</si>
  <si>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</si>
  <si>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</si>
  <si>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</si>
  <si>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</si>
  <si>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</si>
  <si>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12108 - Osnovna škola ANTE ANĐELINOVIĆ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</si>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</sst>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226703.28999999998</v>
      </c>
      <c r="D2" s="6">
        <f>'PR-RAS'!E6</f>
        <v>244976.42</v>
      </c>
      <c r="E2" s="6">
        <v>0</v>
      </c>
      <c r="F2" s="6">
        <v>0</v>
      </c>
      <c r="G2" s="7">
        <f t="shared" ref="G2:G274" si="0">(B2/1000)*(C2*1+D2*2)</f>
        <v>716.65613000000008</v>
      </c>
      <c r="H2" s="7">
        <f t="shared" ref="H2:H274" si="1">ABS(C2-ROUND(C2,0))+ABS(D2-ROUND(D2,0))</f>
        <v>0.70999999999185093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189935.37</v>
      </c>
      <c r="D45" s="1">
        <f>'PR-RAS'!E49</f>
        <v>216343.47</v>
      </c>
      <c r="E45" s="1">
        <v>0</v>
      </c>
      <c r="F45" s="1">
        <v>0</v>
      </c>
      <c r="G45" s="2">
        <f t="shared" si="0"/>
        <v>27395.38164</v>
      </c>
      <c r="H45" s="2">
        <f t="shared" si="1"/>
        <v>0.83999999999650754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189935.37</v>
      </c>
      <c r="D64" s="1">
        <f>'PR-RAS'!E68</f>
        <v>216343.47</v>
      </c>
      <c r="E64" s="1">
        <v>0</v>
      </c>
      <c r="F64" s="1">
        <v>0</v>
      </c>
      <c r="G64" s="2">
        <f t="shared" si="0"/>
        <v>39225.205530000007</v>
      </c>
      <c r="H64" s="2">
        <f t="shared" si="1"/>
        <v>0.83999999999650754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189935.37</v>
      </c>
      <c r="D65" s="1">
        <f>'PR-RAS'!E69</f>
        <v>216343.47</v>
      </c>
      <c r="E65" s="1">
        <v>0</v>
      </c>
      <c r="F65" s="1">
        <v>0</v>
      </c>
      <c r="G65" s="2">
        <f t="shared" si="0"/>
        <v>39847.827840000005</v>
      </c>
      <c r="H65" s="2">
        <f t="shared" si="1"/>
        <v>0.83999999999650754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36767.919999999998</v>
      </c>
      <c r="D130" s="1">
        <f>'PR-RAS'!E134</f>
        <v>28632.95</v>
      </c>
      <c r="E130" s="1">
        <v>0</v>
      </c>
      <c r="F130" s="1">
        <v>0</v>
      </c>
      <c r="G130" s="2">
        <f t="shared" si="0"/>
        <v>12130.362780000001</v>
      </c>
      <c r="H130" s="2">
        <f t="shared" si="1"/>
        <v>0.13000000000101863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36767.919999999998</v>
      </c>
      <c r="D131" s="1">
        <f>'PR-RAS'!E135</f>
        <v>28632.95</v>
      </c>
      <c r="E131" s="1">
        <v>0</v>
      </c>
      <c r="F131" s="1">
        <v>0</v>
      </c>
      <c r="G131" s="2">
        <f t="shared" si="0"/>
        <v>12224.396600000002</v>
      </c>
      <c r="H131" s="2">
        <f t="shared" si="1"/>
        <v>0.13000000000101863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36767.919999999998</v>
      </c>
      <c r="D132" s="1">
        <f>'PR-RAS'!E136</f>
        <v>28632.95</v>
      </c>
      <c r="E132" s="1">
        <v>0</v>
      </c>
      <c r="F132" s="1">
        <v>0</v>
      </c>
      <c r="G132" s="2">
        <f t="shared" si="0"/>
        <v>12318.430420000001</v>
      </c>
      <c r="H132" s="2">
        <f t="shared" si="1"/>
        <v>0.13000000000101863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213421.69</v>
      </c>
      <c r="D148" s="1">
        <f>'PR-RAS'!E152</f>
        <v>277795.86</v>
      </c>
      <c r="E148" s="1">
        <v>0</v>
      </c>
      <c r="F148" s="1">
        <v>0</v>
      </c>
      <c r="G148" s="2">
        <f t="shared" si="0"/>
        <v>113044.97126999998</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175588.28</v>
      </c>
      <c r="D149" s="1">
        <f>'PR-RAS'!E153</f>
        <v>235019.11</v>
      </c>
      <c r="E149" s="1">
        <v>0</v>
      </c>
      <c r="F149" s="1">
        <v>0</v>
      </c>
      <c r="G149" s="2">
        <f t="shared" si="0"/>
        <v>95552.721999999994</v>
      </c>
      <c r="H149" s="2">
        <f t="shared" si="1"/>
        <v>0.38999999998486601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143902.88</v>
      </c>
      <c r="D150" s="1">
        <f>'PR-RAS'!E154</f>
        <v>195982.07999999999</v>
      </c>
      <c r="E150" s="1">
        <v>0</v>
      </c>
      <c r="F150" s="1">
        <v>0</v>
      </c>
      <c r="G150" s="2">
        <f t="shared" si="0"/>
        <v>79844.188959999999</v>
      </c>
      <c r="H150" s="2">
        <f t="shared" si="1"/>
        <v>0.1999999999825377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143902.88</v>
      </c>
      <c r="D151" s="1">
        <f>'PR-RAS'!E155</f>
        <v>195982.07999999999</v>
      </c>
      <c r="E151" s="1">
        <v>0</v>
      </c>
      <c r="F151" s="1">
        <v>0</v>
      </c>
      <c r="G151" s="2">
        <f t="shared" si="0"/>
        <v>80380.055999999997</v>
      </c>
      <c r="H151" s="2">
        <f t="shared" si="1"/>
        <v>0.1999999999825377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7941.44</v>
      </c>
      <c r="D155" s="1">
        <f>'PR-RAS'!E159</f>
        <v>6700</v>
      </c>
      <c r="E155" s="1">
        <v>0</v>
      </c>
      <c r="F155" s="1">
        <v>0</v>
      </c>
      <c r="G155" s="2">
        <f t="shared" si="0"/>
        <v>3286.5817599999996</v>
      </c>
      <c r="H155" s="2">
        <f t="shared" si="1"/>
        <v>0.43999999999959982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23743.96</v>
      </c>
      <c r="D156" s="1">
        <f>'PR-RAS'!E160</f>
        <v>32337.03</v>
      </c>
      <c r="E156" s="1">
        <v>0</v>
      </c>
      <c r="F156" s="1">
        <v>0</v>
      </c>
      <c r="G156" s="2">
        <f t="shared" si="0"/>
        <v>13704.793099999999</v>
      </c>
      <c r="H156" s="2">
        <f t="shared" si="1"/>
        <v>6.9999999999708962E-2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23743.96</v>
      </c>
      <c r="D158" s="1">
        <f>'PR-RAS'!E162</f>
        <v>32337.03</v>
      </c>
      <c r="E158" s="1">
        <v>0</v>
      </c>
      <c r="F158" s="1">
        <v>0</v>
      </c>
      <c r="G158" s="2">
        <f t="shared" si="0"/>
        <v>13881.629139999999</v>
      </c>
      <c r="H158" s="2">
        <f t="shared" si="1"/>
        <v>6.9999999999708962E-2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37667.290000000008</v>
      </c>
      <c r="D160" s="1">
        <f>'PR-RAS'!E164</f>
        <v>42648.2</v>
      </c>
      <c r="E160" s="1">
        <v>0</v>
      </c>
      <c r="F160" s="1">
        <v>0</v>
      </c>
      <c r="G160" s="2">
        <f t="shared" si="0"/>
        <v>19551.226709999999</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11842.179999999998</v>
      </c>
      <c r="D161" s="1">
        <f>'PR-RAS'!E165</f>
        <v>14516.77</v>
      </c>
      <c r="E161" s="1">
        <v>0</v>
      </c>
      <c r="F161" s="1">
        <v>0</v>
      </c>
      <c r="G161" s="2">
        <f t="shared" si="0"/>
        <v>6540.1152000000002</v>
      </c>
      <c r="H161" s="2">
        <f t="shared" si="1"/>
        <v>0.40999999999803549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334.3</v>
      </c>
      <c r="D162" s="1">
        <f>'PR-RAS'!E166</f>
        <v>722.6</v>
      </c>
      <c r="E162" s="1">
        <v>0</v>
      </c>
      <c r="F162" s="1">
        <v>0</v>
      </c>
      <c r="G162" s="2">
        <f t="shared" si="0"/>
        <v>286.49950000000001</v>
      </c>
      <c r="H162" s="2">
        <f t="shared" si="1"/>
        <v>0.69999999999998863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11397.88</v>
      </c>
      <c r="D163" s="1">
        <f>'PR-RAS'!E167</f>
        <v>13644.17</v>
      </c>
      <c r="E163" s="1">
        <v>0</v>
      </c>
      <c r="F163" s="1">
        <v>0</v>
      </c>
      <c r="G163" s="2">
        <f t="shared" si="0"/>
        <v>6267.1676400000006</v>
      </c>
      <c r="H163" s="2">
        <f t="shared" si="1"/>
        <v>0.29000000000087311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110</v>
      </c>
      <c r="D164" s="1">
        <f>'PR-RAS'!E168</f>
        <v>150</v>
      </c>
      <c r="E164" s="1">
        <v>0</v>
      </c>
      <c r="F164" s="1">
        <v>0</v>
      </c>
      <c r="G164" s="2">
        <f t="shared" si="0"/>
        <v>66.83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6303.64</v>
      </c>
      <c r="D166" s="1">
        <f>'PR-RAS'!E170</f>
        <v>4188.72</v>
      </c>
      <c r="E166" s="1">
        <v>0</v>
      </c>
      <c r="F166" s="1">
        <v>0</v>
      </c>
      <c r="G166" s="2">
        <f t="shared" si="0"/>
        <v>2422.3782000000006</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1789.11</v>
      </c>
      <c r="D167" s="1">
        <f>'PR-RAS'!E171</f>
        <v>612.44000000000005</v>
      </c>
      <c r="E167" s="1">
        <v>0</v>
      </c>
      <c r="F167" s="1">
        <v>0</v>
      </c>
      <c r="G167" s="2">
        <f t="shared" si="0"/>
        <v>500.32234</v>
      </c>
      <c r="H167" s="2">
        <f t="shared" si="1"/>
        <v>0.54999999999995453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2047.01</v>
      </c>
      <c r="D168" s="1">
        <f>'PR-RAS'!E172</f>
        <v>1963.11</v>
      </c>
      <c r="E168" s="1">
        <v>0</v>
      </c>
      <c r="F168" s="1">
        <v>0</v>
      </c>
      <c r="G168" s="2">
        <f t="shared" si="0"/>
        <v>997.52940999999998</v>
      </c>
      <c r="H168" s="2">
        <f t="shared" si="1"/>
        <v>0.11999999999989086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1019.97</v>
      </c>
      <c r="D169" s="1">
        <f>'PR-RAS'!E173</f>
        <v>1336.51</v>
      </c>
      <c r="E169" s="1">
        <v>0</v>
      </c>
      <c r="F169" s="1">
        <v>0</v>
      </c>
      <c r="G169" s="2">
        <f t="shared" si="0"/>
        <v>620.42232000000001</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518.17999999999995</v>
      </c>
      <c r="D170" s="1">
        <f>'PR-RAS'!E174</f>
        <v>276.66000000000003</v>
      </c>
      <c r="E170" s="1">
        <v>0</v>
      </c>
      <c r="F170" s="1">
        <v>0</v>
      </c>
      <c r="G170" s="2">
        <f t="shared" si="0"/>
        <v>181.08350000000002</v>
      </c>
      <c r="H170" s="2">
        <f t="shared" si="1"/>
        <v>0.51999999999992497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929.37</v>
      </c>
      <c r="D171" s="1">
        <f>'PR-RAS'!E175</f>
        <v>0</v>
      </c>
      <c r="E171" s="1">
        <v>0</v>
      </c>
      <c r="F171" s="1">
        <v>0</v>
      </c>
      <c r="G171" s="2">
        <f t="shared" si="0"/>
        <v>157.99290000000002</v>
      </c>
      <c r="H171" s="2">
        <f t="shared" si="1"/>
        <v>0.37000000000000455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18316.560000000001</v>
      </c>
      <c r="D174" s="1">
        <f>'PR-RAS'!E178</f>
        <v>22421.989999999998</v>
      </c>
      <c r="E174" s="1">
        <v>0</v>
      </c>
      <c r="F174" s="1">
        <v>0</v>
      </c>
      <c r="G174" s="2">
        <f t="shared" si="0"/>
        <v>10926.773419999998</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16675.810000000001</v>
      </c>
      <c r="D175" s="1">
        <f>'PR-RAS'!E179</f>
        <v>16529.939999999999</v>
      </c>
      <c r="E175" s="1">
        <v>0</v>
      </c>
      <c r="F175" s="1">
        <v>0</v>
      </c>
      <c r="G175" s="2">
        <f t="shared" si="0"/>
        <v>8654.0100600000005</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v>
      </c>
      <c r="D176" s="1">
        <f>'PR-RAS'!E180</f>
        <v>4223.75</v>
      </c>
      <c r="E176" s="1">
        <v>0</v>
      </c>
      <c r="F176" s="1">
        <v>0</v>
      </c>
      <c r="G176" s="2">
        <f t="shared" si="0"/>
        <v>1509.4624999999999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179.45</v>
      </c>
      <c r="D178" s="1">
        <f>'PR-RAS'!E182</f>
        <v>162</v>
      </c>
      <c r="E178" s="1">
        <v>0</v>
      </c>
      <c r="F178" s="1">
        <v>0</v>
      </c>
      <c r="G178" s="2">
        <f t="shared" si="0"/>
        <v>89.110649999999993</v>
      </c>
      <c r="H178" s="2">
        <f t="shared" si="1"/>
        <v>0.44999999999998863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1283.3</v>
      </c>
      <c r="D182" s="1">
        <f>'PR-RAS'!E186</f>
        <v>1323.3</v>
      </c>
      <c r="E182" s="1">
        <v>0</v>
      </c>
      <c r="F182" s="1">
        <v>0</v>
      </c>
      <c r="G182" s="2">
        <f t="shared" si="0"/>
        <v>711.31189999999992</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183</v>
      </c>
      <c r="E183" s="1">
        <v>0</v>
      </c>
      <c r="F183" s="1">
        <v>0</v>
      </c>
      <c r="G183" s="2">
        <f t="shared" si="0"/>
        <v>66.611999999999995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1204.9099999999999</v>
      </c>
      <c r="D190" s="1">
        <f>'PR-RAS'!E194</f>
        <v>1520.72</v>
      </c>
      <c r="E190" s="1">
        <v>0</v>
      </c>
      <c r="F190" s="1">
        <v>0</v>
      </c>
      <c r="G190" s="2">
        <f t="shared" si="0"/>
        <v>802.56015000000002</v>
      </c>
      <c r="H190" s="2">
        <f t="shared" si="1"/>
        <v>0.37000000000011823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1043.72</v>
      </c>
      <c r="D195" s="1">
        <f>'PR-RAS'!E199</f>
        <v>1395.72</v>
      </c>
      <c r="E195" s="1">
        <v>0</v>
      </c>
      <c r="F195" s="1">
        <v>0</v>
      </c>
      <c r="G195" s="2">
        <f t="shared" si="0"/>
        <v>744.02103999999997</v>
      </c>
      <c r="H195" s="2">
        <f t="shared" si="1"/>
        <v>0.55999999999994543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53.1</v>
      </c>
      <c r="D197" s="1">
        <f>'PR-RAS'!E201</f>
        <v>0</v>
      </c>
      <c r="E197" s="1">
        <v>0</v>
      </c>
      <c r="F197" s="1">
        <v>0</v>
      </c>
      <c r="G197" s="2">
        <f t="shared" si="0"/>
        <v>10.4076</v>
      </c>
      <c r="H197" s="2">
        <f t="shared" si="1"/>
        <v>0.10000000000000142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131.03</v>
      </c>
      <c r="D198" s="1">
        <f>'PR-RAS'!E202</f>
        <v>97.35</v>
      </c>
      <c r="E198" s="1">
        <v>0</v>
      </c>
      <c r="F198" s="1">
        <v>0</v>
      </c>
      <c r="G198" s="2">
        <f t="shared" si="0"/>
        <v>64.168810000000008</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131.03</v>
      </c>
      <c r="D212" s="1">
        <f>'PR-RAS'!E216</f>
        <v>97.35</v>
      </c>
      <c r="E212" s="1">
        <v>0</v>
      </c>
      <c r="F212" s="1">
        <v>0</v>
      </c>
      <c r="G212" s="2">
        <f t="shared" si="0"/>
        <v>68.729029999999995</v>
      </c>
      <c r="H212" s="2">
        <f t="shared" si="1"/>
        <v>0.37999999999999545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131.03</v>
      </c>
      <c r="D213" s="1">
        <f>'PR-RAS'!E217</f>
        <v>97.35</v>
      </c>
      <c r="E213" s="1">
        <v>0</v>
      </c>
      <c r="F213" s="1">
        <v>0</v>
      </c>
      <c r="G213" s="2">
        <f t="shared" si="0"/>
        <v>69.054760000000002</v>
      </c>
      <c r="H213" s="2">
        <f t="shared" si="1"/>
        <v>0.37999999999999545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35.090000000000003</v>
      </c>
      <c r="D269" s="1">
        <f>'PR-RAS'!E273</f>
        <v>31.2</v>
      </c>
      <c r="E269" s="1">
        <v>0</v>
      </c>
      <c r="F269" s="1">
        <v>0</v>
      </c>
      <c r="G269" s="2">
        <f t="shared" si="0"/>
        <v>26.127320000000005</v>
      </c>
      <c r="H269" s="2">
        <f t="shared" si="1"/>
        <v>0.2900000000000027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35.090000000000003</v>
      </c>
      <c r="D270" s="1">
        <f>'PR-RAS'!E274</f>
        <v>31.2</v>
      </c>
      <c r="E270" s="1">
        <v>0</v>
      </c>
      <c r="F270" s="1">
        <v>0</v>
      </c>
      <c r="G270" s="2">
        <f t="shared" si="0"/>
        <v>26.224810000000005</v>
      </c>
      <c r="H270" s="2">
        <f t="shared" si="1"/>
        <v>0.2900000000000027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35.090000000000003</v>
      </c>
      <c r="D272" s="1">
        <f>'PR-RAS'!E276</f>
        <v>31.2</v>
      </c>
      <c r="E272" s="1">
        <v>0</v>
      </c>
      <c r="F272" s="1">
        <v>0</v>
      </c>
      <c r="G272" s="2">
        <f t="shared" si="0"/>
        <v>26.419790000000003</v>
      </c>
      <c r="H272" s="2">
        <f t="shared" si="1"/>
        <v>0.2900000000000027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213421.69</v>
      </c>
      <c r="D295" s="1">
        <f>'PR-RAS'!E299</f>
        <v>277795.86</v>
      </c>
      <c r="E295" s="1">
        <v>0</v>
      </c>
      <c r="F295" s="1">
        <v>0</v>
      </c>
      <c r="G295" s="2">
        <f t="shared" si="12"/>
        <v>226089.94253999996</v>
      </c>
      <c r="H295" s="2">
        <f t="shared" si="13"/>
        <v>0.45000000001164153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13281.599999999977</v>
      </c>
      <c r="D296" s="1">
        <f>'PR-RAS'!E300</f>
        <v>0</v>
      </c>
      <c r="E296" s="1">
        <v>0</v>
      </c>
      <c r="F296" s="1">
        <v>0</v>
      </c>
      <c r="G296" s="2">
        <f t="shared" si="12"/>
        <v>3918.0719999999928</v>
      </c>
      <c r="H296" s="2">
        <f t="shared" si="13"/>
        <v>0.40000000002328306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32819.439999999973</v>
      </c>
      <c r="E297" s="1">
        <v>0</v>
      </c>
      <c r="F297" s="1">
        <v>0</v>
      </c>
      <c r="G297" s="2">
        <f t="shared" si="12"/>
        <v>19429.108479999984</v>
      </c>
      <c r="H297" s="2">
        <f t="shared" si="13"/>
        <v>0.43999999997322448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14733.35</v>
      </c>
      <c r="D299" s="1">
        <f>'PR-RAS'!E303</f>
        <v>1005.78</v>
      </c>
      <c r="E299" s="1">
        <v>0</v>
      </c>
      <c r="F299" s="1">
        <v>0</v>
      </c>
      <c r="G299" s="2">
        <f t="shared" si="12"/>
        <v>4989.9831800000002</v>
      </c>
      <c r="H299" s="2">
        <f t="shared" si="13"/>
        <v>0.57000000000039108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226703.28999999998</v>
      </c>
      <c r="D417" s="1">
        <f>'PR-RAS'!E422</f>
        <v>244976.42</v>
      </c>
      <c r="E417" s="1">
        <v>0</v>
      </c>
      <c r="F417" s="1">
        <v>0</v>
      </c>
      <c r="G417" s="2">
        <f t="shared" si="12"/>
        <v>298128.95007999998</v>
      </c>
      <c r="H417" s="2">
        <f t="shared" si="13"/>
        <v>0.70999999999185093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213421.69</v>
      </c>
      <c r="D418" s="1">
        <f>'PR-RAS'!E423</f>
        <v>277795.86</v>
      </c>
      <c r="E418" s="1">
        <v>0</v>
      </c>
      <c r="F418" s="1">
        <v>0</v>
      </c>
      <c r="G418" s="2">
        <f t="shared" si="12"/>
        <v>320678.59196999995</v>
      </c>
      <c r="H418" s="2">
        <f t="shared" si="13"/>
        <v>0.45000000001164153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13281.599999999977</v>
      </c>
      <c r="D419" s="1">
        <f>'PR-RAS'!E424</f>
        <v>0</v>
      </c>
      <c r="E419" s="1">
        <v>0</v>
      </c>
      <c r="F419" s="1">
        <v>0</v>
      </c>
      <c r="G419" s="2">
        <f t="shared" si="12"/>
        <v>5551.7087999999903</v>
      </c>
      <c r="H419" s="2">
        <f t="shared" si="13"/>
        <v>0.40000000002328306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32819.439999999973</v>
      </c>
      <c r="E420" s="1">
        <v>0</v>
      </c>
      <c r="F420" s="1">
        <v>0</v>
      </c>
      <c r="G420" s="2">
        <f t="shared" si="12"/>
        <v>27502.690719999977</v>
      </c>
      <c r="H420" s="2">
        <f t="shared" si="13"/>
        <v>0.43999999997322448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14733.35</v>
      </c>
      <c r="D422" s="1">
        <f>'PR-RAS'!E427</f>
        <v>1005.78</v>
      </c>
      <c r="E422" s="1">
        <v>0</v>
      </c>
      <c r="F422" s="1">
        <v>0</v>
      </c>
      <c r="G422" s="2">
        <f t="shared" si="12"/>
        <v>7049.6071099999999</v>
      </c>
      <c r="H422" s="2">
        <f t="shared" si="13"/>
        <v>0.57000000000039108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226703.28999999998</v>
      </c>
      <c r="D637" s="1">
        <f>'PR-RAS'!E643</f>
        <v>244976.42</v>
      </c>
      <c r="E637" s="1">
        <v>0</v>
      </c>
      <c r="F637" s="1">
        <v>0</v>
      </c>
      <c r="G637" s="2">
        <f t="shared" si="14"/>
        <v>455793.29868000001</v>
      </c>
      <c r="H637" s="2">
        <f t="shared" si="15"/>
        <v>0.70999999999185093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213421.69</v>
      </c>
      <c r="D638" s="1">
        <f>'PR-RAS'!E644</f>
        <v>277795.86</v>
      </c>
      <c r="E638" s="1">
        <v>0</v>
      </c>
      <c r="F638" s="1">
        <v>0</v>
      </c>
      <c r="G638" s="2">
        <f t="shared" si="14"/>
        <v>489861.54216999997</v>
      </c>
      <c r="H638" s="2">
        <f t="shared" si="15"/>
        <v>0.45000000001164153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13281.599999999977</v>
      </c>
      <c r="D639" s="1">
        <f>'PR-RAS'!E645</f>
        <v>0</v>
      </c>
      <c r="E639" s="1">
        <v>0</v>
      </c>
      <c r="F639" s="1">
        <v>0</v>
      </c>
      <c r="G639" s="2">
        <f t="shared" si="14"/>
        <v>8473.6607999999851</v>
      </c>
      <c r="H639" s="2">
        <f t="shared" si="15"/>
        <v>0.40000000002328306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32819.439999999973</v>
      </c>
      <c r="E640" s="1">
        <v>0</v>
      </c>
      <c r="F640" s="1">
        <v>0</v>
      </c>
      <c r="G640" s="2">
        <f t="shared" si="14"/>
        <v>41943.244319999969</v>
      </c>
      <c r="H640" s="2">
        <f t="shared" si="15"/>
        <v>0.43999999997322448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14733.35</v>
      </c>
      <c r="D642" s="1">
        <f>'PR-RAS'!E648</f>
        <v>1005.78</v>
      </c>
      <c r="E642" s="1">
        <v>0</v>
      </c>
      <c r="F642" s="1">
        <v>0</v>
      </c>
      <c r="G642" s="2">
        <f t="shared" si="14"/>
        <v>10733.48731</v>
      </c>
      <c r="H642" s="2">
        <f t="shared" si="15"/>
        <v>0.57000000000039108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1451.7500000000236</v>
      </c>
      <c r="D644" s="1">
        <f>'PR-RAS'!E650</f>
        <v>33825.219999999972</v>
      </c>
      <c r="E644" s="1">
        <v>0</v>
      </c>
      <c r="F644" s="1">
        <v>0</v>
      </c>
      <c r="G644" s="2">
        <f t="shared" si="14"/>
        <v>44432.708169999984</v>
      </c>
      <c r="H644" s="2">
        <f t="shared" si="15"/>
        <v>0.46999999994841346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33156.400000000001</v>
      </c>
      <c r="D645" s="1">
        <f>'PR-RAS'!E651</f>
        <v>0</v>
      </c>
      <c r="E645" s="1">
        <v>0</v>
      </c>
      <c r="F645" s="1">
        <v>0</v>
      </c>
      <c r="G645" s="2">
        <f t="shared" si="14"/>
        <v>21352.721600000001</v>
      </c>
      <c r="H645" s="2">
        <f t="shared" si="15"/>
        <v>0.40000000000145519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1278.78</v>
      </c>
      <c r="D646" s="1">
        <f>'PR-RAS'!E653</f>
        <v>1890.62</v>
      </c>
      <c r="E646" s="1">
        <v>0</v>
      </c>
      <c r="F646" s="1">
        <v>0</v>
      </c>
      <c r="G646" s="2">
        <f t="shared" si="14"/>
        <v>3263.7129</v>
      </c>
      <c r="H646" s="2">
        <f t="shared" si="15"/>
        <v>0.60000000000013642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38936.21</v>
      </c>
      <c r="D647" s="1">
        <f>'PR-RAS'!E654</f>
        <v>30122.15</v>
      </c>
      <c r="E647" s="1">
        <v>0</v>
      </c>
      <c r="F647" s="1">
        <v>0</v>
      </c>
      <c r="G647" s="2">
        <f t="shared" si="14"/>
        <v>64070.609460000007</v>
      </c>
      <c r="H647" s="2">
        <f t="shared" si="15"/>
        <v>0.36000000000058208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39001.22</v>
      </c>
      <c r="D648" s="1">
        <f>'PR-RAS'!E655</f>
        <v>31344.720000000001</v>
      </c>
      <c r="E648" s="1">
        <v>0</v>
      </c>
      <c r="F648" s="1">
        <v>0</v>
      </c>
      <c r="G648" s="2">
        <f t="shared" si="14"/>
        <v>65793.85702000001</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1213.7699999999968</v>
      </c>
      <c r="D649" s="1">
        <f>'PR-RAS'!E656</f>
        <v>668.04999999999927</v>
      </c>
      <c r="E649" s="1">
        <v>0</v>
      </c>
      <c r="F649" s="1">
        <v>0</v>
      </c>
      <c r="G649" s="2">
        <f t="shared" si="14"/>
        <v>1652.315759999997</v>
      </c>
      <c r="H649" s="2">
        <f t="shared" si="15"/>
        <v>0.28000000000247383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23</v>
      </c>
      <c r="D651" s="1">
        <f>'PR-RAS'!E658</f>
        <v>22</v>
      </c>
      <c r="E651" s="1">
        <v>0</v>
      </c>
      <c r="F651" s="1">
        <v>0</v>
      </c>
      <c r="G651" s="2">
        <f t="shared" si="14"/>
        <v>43.550000000000004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v>
      </c>
      <c r="D653" s="1">
        <f>'PR-RAS'!E660</f>
        <v>12</v>
      </c>
      <c r="E653" s="1">
        <v>0</v>
      </c>
      <c r="F653" s="1">
        <v>0</v>
      </c>
      <c r="G653" s="2">
        <f t="shared" si="14"/>
        <v>23.472000000000001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189935.37</v>
      </c>
      <c r="D676" s="1">
        <f>'PR-RAS'!E683</f>
        <v>216343.47</v>
      </c>
      <c r="E676" s="1">
        <v>0</v>
      </c>
      <c r="F676" s="1">
        <v>0</v>
      </c>
      <c r="G676" s="2">
        <f t="shared" si="14"/>
        <v>420270.05925000005</v>
      </c>
      <c r="H676" s="2">
        <f t="shared" si="15"/>
        <v>0.83999999999650754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11397.88</v>
      </c>
      <c r="D727" s="1">
        <f>'PR-RAS'!E734</f>
        <v>13644.17</v>
      </c>
      <c r="E727" s="1">
        <v>0</v>
      </c>
      <c r="F727" s="1">
        <v>0</v>
      </c>
      <c r="G727" s="2">
        <f t="shared" si="14"/>
        <v>28086.19572</v>
      </c>
      <c r="H727" s="2">
        <f t="shared" si="15"/>
        <v>0.29000000000087311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1332</v>
      </c>
      <c r="E737" s="1">
        <v>0</v>
      </c>
      <c r="F737" s="1">
        <v>0</v>
      </c>
      <c r="G737" s="2">
        <f t="shared" si="28"/>
        <v>2681.9839999999999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36574.910000000003</v>
      </c>
      <c r="D1582" s="6"/>
      <c r="E1582" s="6">
        <v>0</v>
      </c>
      <c r="F1582" s="6">
        <v>0</v>
      </c>
      <c r="G1582" s="7">
        <f t="shared" ref="G1582:G1686" si="70">B1582/1000*C1582</f>
        <v>36.574910000000003</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244393.75999999998</v>
      </c>
      <c r="D1583" s="1">
        <v>0</v>
      </c>
      <c r="E1583" s="1">
        <v>0</v>
      </c>
      <c r="F1583" s="1">
        <v>0</v>
      </c>
      <c r="G1583" s="2">
        <f t="shared" si="70"/>
        <v>488.78751999999997</v>
      </c>
      <c r="H1583" s="2">
        <f t="shared" si="71"/>
        <v>0.2400000000197906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244393.75999999998</v>
      </c>
      <c r="D1585" s="1">
        <v>0</v>
      </c>
      <c r="E1585" s="1">
        <v>0</v>
      </c>
      <c r="F1585" s="1">
        <v>0</v>
      </c>
      <c r="G1585" s="2">
        <f t="shared" si="70"/>
        <v>977.57503999999994</v>
      </c>
      <c r="H1585" s="2">
        <f t="shared" si="71"/>
        <v>0.2400000000197906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204637.65</v>
      </c>
      <c r="D1586" s="1">
        <v>0</v>
      </c>
      <c r="E1586" s="1">
        <v>0</v>
      </c>
      <c r="F1586" s="1">
        <v>0</v>
      </c>
      <c r="G1586" s="2">
        <f t="shared" si="70"/>
        <v>1023.18825</v>
      </c>
      <c r="H1586" s="2">
        <f t="shared" si="71"/>
        <v>0.35000000000582077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37925.65</v>
      </c>
      <c r="D1587" s="1">
        <v>0</v>
      </c>
      <c r="E1587" s="1">
        <v>0</v>
      </c>
      <c r="F1587" s="1">
        <v>0</v>
      </c>
      <c r="G1587" s="2">
        <f t="shared" si="70"/>
        <v>227.55390000000003</v>
      </c>
      <c r="H1587" s="2">
        <f t="shared" si="71"/>
        <v>0.34999999999854481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97.35</v>
      </c>
      <c r="D1588" s="1">
        <v>0</v>
      </c>
      <c r="E1588" s="1">
        <v>0</v>
      </c>
      <c r="F1588" s="1">
        <v>0</v>
      </c>
      <c r="G1588" s="2">
        <f t="shared" si="70"/>
        <v>0.68145</v>
      </c>
      <c r="H1588" s="2">
        <f t="shared" si="71"/>
        <v>0.34999999999999432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1733.11</v>
      </c>
      <c r="D1591" s="1">
        <v>0</v>
      </c>
      <c r="E1591" s="1">
        <v>0</v>
      </c>
      <c r="F1591" s="1">
        <v>0</v>
      </c>
      <c r="G1591" s="2">
        <f t="shared" si="70"/>
        <v>17.331099999999999</v>
      </c>
      <c r="H1591" s="2">
        <f t="shared" si="71"/>
        <v>0.10999999999989996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246026.74</v>
      </c>
      <c r="D1602" s="1">
        <v>0</v>
      </c>
      <c r="E1602" s="1">
        <v>0</v>
      </c>
      <c r="F1602" s="1">
        <v>0</v>
      </c>
      <c r="G1602" s="2">
        <f t="shared" si="70"/>
        <v>5166.5615399999997</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246026.74</v>
      </c>
      <c r="D1604" s="1">
        <v>0</v>
      </c>
      <c r="E1604" s="1">
        <v>0</v>
      </c>
      <c r="F1604" s="1">
        <v>0</v>
      </c>
      <c r="G1604" s="2">
        <f t="shared" si="70"/>
        <v>5658.6150199999993</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203160.59</v>
      </c>
      <c r="D1605" s="1">
        <v>0</v>
      </c>
      <c r="E1605" s="1">
        <v>0</v>
      </c>
      <c r="F1605" s="1">
        <v>0</v>
      </c>
      <c r="G1605" s="2">
        <f t="shared" si="70"/>
        <v>4875.8541599999999</v>
      </c>
      <c r="H1605" s="2">
        <f t="shared" si="71"/>
        <v>0.41000000000349246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40754.35</v>
      </c>
      <c r="D1606" s="1">
        <v>0</v>
      </c>
      <c r="E1606" s="1">
        <v>0</v>
      </c>
      <c r="F1606" s="1">
        <v>0</v>
      </c>
      <c r="G1606" s="2">
        <f t="shared" si="70"/>
        <v>1018.85875</v>
      </c>
      <c r="H1606" s="2">
        <f t="shared" si="71"/>
        <v>0.34999999999854481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120.31</v>
      </c>
      <c r="D1607" s="1">
        <v>0</v>
      </c>
      <c r="E1607" s="1">
        <v>0</v>
      </c>
      <c r="F1607" s="1">
        <v>0</v>
      </c>
      <c r="G1607" s="2">
        <f t="shared" si="70"/>
        <v>3.1280600000000001</v>
      </c>
      <c r="H1607" s="2">
        <f t="shared" si="71"/>
        <v>0.31000000000000227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1991.49</v>
      </c>
      <c r="D1610" s="1">
        <v>0</v>
      </c>
      <c r="E1610" s="1">
        <v>0</v>
      </c>
      <c r="F1610" s="1">
        <v>0</v>
      </c>
      <c r="G1610" s="2">
        <f t="shared" si="70"/>
        <v>57.753210000000003</v>
      </c>
      <c r="H1610" s="2">
        <f t="shared" si="71"/>
        <v>0.49000000000000909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34941.929999999993</v>
      </c>
      <c r="D1621" s="1">
        <v>0</v>
      </c>
      <c r="E1621" s="1">
        <v>0</v>
      </c>
      <c r="F1621" s="1">
        <v>0</v>
      </c>
      <c r="G1621" s="2">
        <f t="shared" si="70"/>
        <v>1397.6771999999999</v>
      </c>
      <c r="H1621" s="2">
        <f t="shared" si="71"/>
        <v>7.0000000006984919E-2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34941.93</v>
      </c>
      <c r="D1681" s="1">
        <v>0</v>
      </c>
      <c r="E1681" s="1">
        <v>0</v>
      </c>
      <c r="F1681" s="1">
        <v>0</v>
      </c>
      <c r="G1681" s="2">
        <f t="shared" si="70"/>
        <v>3494.1930000000002</v>
      </c>
      <c r="H1681" s="2">
        <f t="shared" si="71"/>
        <v>6.9999999999708962E-2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34941.93</v>
      </c>
      <c r="D1683" s="1">
        <v>0</v>
      </c>
      <c r="E1683" s="1">
        <v>0</v>
      </c>
      <c r="F1683" s="1">
        <v>0</v>
      </c>
      <c r="G1683" s="2">
        <f t="shared" si="70"/>
        <v>3564.0768599999997</v>
      </c>
      <c r="H1683" s="2">
        <f t="shared" si="71"/>
        <v>6.9999999999708962E-2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12108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226703.28999999998</v>
      </c>
      <c r="I16" s="298">
        <f>'PR-RAS'!E6</f>
        <v>244976.42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213421.69</v>
      </c>
      <c r="I17" s="298">
        <f>'PR-RAS'!E152</f>
        <v>277795.86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1451.7500000000236</v>
      </c>
      <c r="I19" s="298">
        <f>'PR-RAS'!E650</f>
        <v>33825.219999999972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36574.910000000003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34941.929999999993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34941.93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B660" sqref="B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226703.28999999998</v>
      </c>
      <c r="E6" s="59">
        <f>E7+E43+E49+E82+E106+E125+E134+E140</f>
        <v>244976.42</v>
      </c>
      <c r="F6" s="44">
        <f t="shared" ref="F6:F132" si="0">IF(D6&lt;&gt;0,IF(E6/D6&gt;=100,"&gt;&gt;100",E6/D6*100),"-")</f>
        <v>108.06037265714143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189935.37</v>
      </c>
      <c r="E49" s="59">
        <f>E50+E53+E58+E61+E64+E68+E71+E74+E77</f>
        <v>216343.47</v>
      </c>
      <c r="F49" s="44">
        <f t="shared" si="0"/>
        <v>113.90372946334324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189935.37</v>
      </c>
      <c r="E68" s="59">
        <f t="shared" si="11"/>
        <v>216343.47</v>
      </c>
      <c r="F68" s="44">
        <f t="shared" si="0"/>
        <v>113.90372946334324</v>
      </c>
    </row>
    <row r="69" spans="1:6" ht="12.75" customHeight="1" x14ac:dyDescent="0.2">
      <c r="A69" s="62" t="s">
        <v>189</v>
      </c>
      <c r="B69" s="63" t="s">
        <v>190</v>
      </c>
      <c r="C69" s="267" t="s">
        <v>189</v>
      </c>
      <c r="D69" s="193">
        <v>189935.37</v>
      </c>
      <c r="E69" s="193">
        <v>216343.47</v>
      </c>
      <c r="F69" s="44">
        <f t="shared" si="0"/>
        <v>113.90372946334324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36767.919999999998</v>
      </c>
      <c r="E134" s="59">
        <f t="shared" si="25"/>
        <v>28632.95</v>
      </c>
      <c r="F134" s="44">
        <f t="shared" ref="F134:F229" si="26">IF(D134&lt;&gt;0,IF(E134/D134&gt;=100,"&gt;&gt;100",E134/D134*100),"-")</f>
        <v>77.874815872097201</v>
      </c>
    </row>
    <row r="135" spans="1:6" ht="24" x14ac:dyDescent="0.2">
      <c r="A135" s="62">
        <v>671</v>
      </c>
      <c r="B135" s="181" t="s">
        <v>321</v>
      </c>
      <c r="C135" s="267" t="s">
        <v>322</v>
      </c>
      <c r="D135" s="59">
        <f t="shared" ref="D135:E135" si="27">SUM(D136:D138)</f>
        <v>36767.919999999998</v>
      </c>
      <c r="E135" s="59">
        <f t="shared" si="27"/>
        <v>28632.95</v>
      </c>
      <c r="F135" s="44">
        <f t="shared" si="26"/>
        <v>77.874815872097201</v>
      </c>
    </row>
    <row r="136" spans="1:6" ht="12.75" customHeight="1" x14ac:dyDescent="0.2">
      <c r="A136" s="62">
        <v>6711</v>
      </c>
      <c r="B136" s="64" t="s">
        <v>323</v>
      </c>
      <c r="C136" s="267" t="s">
        <v>324</v>
      </c>
      <c r="D136" s="193">
        <v>36767.919999999998</v>
      </c>
      <c r="E136" s="193">
        <v>28632.95</v>
      </c>
      <c r="F136" s="44">
        <f t="shared" si="26"/>
        <v>77.874815872097201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213421.69</v>
      </c>
      <c r="E152" s="59">
        <f>E153+E164+E202+E221+E230+E262+E273</f>
        <v>277795.86</v>
      </c>
      <c r="F152" s="44">
        <f t="shared" si="26"/>
        <v>130.16289956283262</v>
      </c>
    </row>
    <row r="153" spans="1:6" ht="12.75" customHeight="1" x14ac:dyDescent="0.2">
      <c r="A153" s="62">
        <v>31</v>
      </c>
      <c r="B153" s="63" t="s">
        <v>356</v>
      </c>
      <c r="C153" s="267" t="s">
        <v>35</v>
      </c>
      <c r="D153" s="59">
        <f t="shared" ref="D153:E153" si="30">D154+D159+D160</f>
        <v>175588.28</v>
      </c>
      <c r="E153" s="59">
        <f t="shared" si="30"/>
        <v>235019.11</v>
      </c>
      <c r="F153" s="44">
        <f t="shared" si="26"/>
        <v>133.84669523501228</v>
      </c>
    </row>
    <row r="154" spans="1:6" ht="12.75" customHeight="1" x14ac:dyDescent="0.2">
      <c r="A154" s="62">
        <v>311</v>
      </c>
      <c r="B154" s="63" t="s">
        <v>357</v>
      </c>
      <c r="C154" s="267" t="s">
        <v>358</v>
      </c>
      <c r="D154" s="59">
        <f t="shared" ref="D154:E154" si="31">SUM(D155:D158)</f>
        <v>143902.88</v>
      </c>
      <c r="E154" s="59">
        <f t="shared" si="31"/>
        <v>195982.07999999999</v>
      </c>
      <c r="F154" s="44">
        <f t="shared" si="26"/>
        <v>136.19051960600092</v>
      </c>
    </row>
    <row r="155" spans="1:6" ht="12.75" customHeight="1" x14ac:dyDescent="0.2">
      <c r="A155" s="62">
        <v>3111</v>
      </c>
      <c r="B155" s="63" t="s">
        <v>359</v>
      </c>
      <c r="C155" s="267" t="s">
        <v>360</v>
      </c>
      <c r="D155" s="193">
        <v>143902.88</v>
      </c>
      <c r="E155" s="193">
        <v>195982.07999999999</v>
      </c>
      <c r="F155" s="44">
        <f t="shared" si="26"/>
        <v>136.19051960600092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7941.44</v>
      </c>
      <c r="E159" s="193">
        <v>6700</v>
      </c>
      <c r="F159" s="44">
        <f t="shared" si="26"/>
        <v>84.367570616915827</v>
      </c>
    </row>
    <row r="160" spans="1:6" ht="12.75" customHeight="1" x14ac:dyDescent="0.2">
      <c r="A160" s="62">
        <v>313</v>
      </c>
      <c r="B160" s="64" t="s">
        <v>369</v>
      </c>
      <c r="C160" s="267" t="s">
        <v>370</v>
      </c>
      <c r="D160" s="59">
        <f t="shared" ref="D160:E160" si="32">SUM(D161:D163)</f>
        <v>23743.96</v>
      </c>
      <c r="E160" s="59">
        <f t="shared" si="32"/>
        <v>32337.03</v>
      </c>
      <c r="F160" s="44">
        <f t="shared" si="26"/>
        <v>136.19055119702023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23743.96</v>
      </c>
      <c r="E162" s="193">
        <v>32337.03</v>
      </c>
      <c r="F162" s="44">
        <f t="shared" si="26"/>
        <v>136.19055119702023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37667.290000000008</v>
      </c>
      <c r="E164" s="59">
        <f>E165+E170+E178+E188+E189+E194</f>
        <v>42648.2</v>
      </c>
      <c r="F164" s="44">
        <f t="shared" si="26"/>
        <v>113.22343603694343</v>
      </c>
    </row>
    <row r="165" spans="1:6" ht="12.75" customHeight="1" x14ac:dyDescent="0.2">
      <c r="A165" s="62">
        <v>321</v>
      </c>
      <c r="B165" s="63" t="s">
        <v>379</v>
      </c>
      <c r="C165" s="267" t="s">
        <v>380</v>
      </c>
      <c r="D165" s="59">
        <f t="shared" ref="D165:E165" si="33">SUM(D166:D169)</f>
        <v>11842.179999999998</v>
      </c>
      <c r="E165" s="59">
        <f t="shared" si="33"/>
        <v>14516.77</v>
      </c>
      <c r="F165" s="44">
        <f t="shared" si="26"/>
        <v>122.58528412842908</v>
      </c>
    </row>
    <row r="166" spans="1:6" ht="12.75" customHeight="1" x14ac:dyDescent="0.2">
      <c r="A166" s="62">
        <v>3211</v>
      </c>
      <c r="B166" s="63" t="s">
        <v>381</v>
      </c>
      <c r="C166" s="267" t="s">
        <v>382</v>
      </c>
      <c r="D166" s="193">
        <v>334.3</v>
      </c>
      <c r="E166" s="193">
        <v>722.6</v>
      </c>
      <c r="F166" s="44">
        <f t="shared" si="26"/>
        <v>216.15315584804068</v>
      </c>
    </row>
    <row r="167" spans="1:6" ht="12.75" customHeight="1" x14ac:dyDescent="0.2">
      <c r="A167" s="62">
        <v>3212</v>
      </c>
      <c r="B167" s="63" t="s">
        <v>383</v>
      </c>
      <c r="C167" s="267" t="s">
        <v>384</v>
      </c>
      <c r="D167" s="193">
        <v>11397.88</v>
      </c>
      <c r="E167" s="193">
        <v>13644.17</v>
      </c>
      <c r="F167" s="44">
        <f t="shared" si="26"/>
        <v>119.70796323526834</v>
      </c>
    </row>
    <row r="168" spans="1:6" ht="12.75" customHeight="1" x14ac:dyDescent="0.2">
      <c r="A168" s="62">
        <v>3213</v>
      </c>
      <c r="B168" s="63" t="s">
        <v>385</v>
      </c>
      <c r="C168" s="267" t="s">
        <v>386</v>
      </c>
      <c r="D168" s="193">
        <v>110</v>
      </c>
      <c r="E168" s="193">
        <v>150</v>
      </c>
      <c r="F168" s="44">
        <f t="shared" si="26"/>
        <v>136.36363636363635</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6303.64</v>
      </c>
      <c r="E170" s="59">
        <f t="shared" si="34"/>
        <v>4188.72</v>
      </c>
      <c r="F170" s="44">
        <f t="shared" si="26"/>
        <v>66.44922616139246</v>
      </c>
    </row>
    <row r="171" spans="1:6" ht="12.75" customHeight="1" x14ac:dyDescent="0.2">
      <c r="A171" s="62">
        <v>3221</v>
      </c>
      <c r="B171" s="63" t="s">
        <v>391</v>
      </c>
      <c r="C171" s="267" t="s">
        <v>392</v>
      </c>
      <c r="D171" s="193">
        <v>1789.11</v>
      </c>
      <c r="E171" s="193">
        <v>612.44000000000005</v>
      </c>
      <c r="F171" s="44">
        <f t="shared" si="26"/>
        <v>34.231545293469942</v>
      </c>
    </row>
    <row r="172" spans="1:6" ht="12.75" customHeight="1" x14ac:dyDescent="0.2">
      <c r="A172" s="62">
        <v>3222</v>
      </c>
      <c r="B172" s="63" t="s">
        <v>393</v>
      </c>
      <c r="C172" s="267" t="s">
        <v>394</v>
      </c>
      <c r="D172" s="193">
        <v>2047.01</v>
      </c>
      <c r="E172" s="193">
        <v>1963.11</v>
      </c>
      <c r="F172" s="44">
        <f t="shared" si="26"/>
        <v>95.901339026189419</v>
      </c>
    </row>
    <row r="173" spans="1:6" ht="12.75" customHeight="1" x14ac:dyDescent="0.2">
      <c r="A173" s="62">
        <v>3223</v>
      </c>
      <c r="B173" s="64" t="s">
        <v>395</v>
      </c>
      <c r="C173" s="267" t="s">
        <v>396</v>
      </c>
      <c r="D173" s="193">
        <v>1019.97</v>
      </c>
      <c r="E173" s="193">
        <v>1336.51</v>
      </c>
      <c r="F173" s="44">
        <f t="shared" si="26"/>
        <v>131.03424610527762</v>
      </c>
    </row>
    <row r="174" spans="1:6" ht="12.75" customHeight="1" x14ac:dyDescent="0.2">
      <c r="A174" s="62">
        <v>3224</v>
      </c>
      <c r="B174" s="64" t="s">
        <v>397</v>
      </c>
      <c r="C174" s="267" t="s">
        <v>398</v>
      </c>
      <c r="D174" s="193">
        <v>518.17999999999995</v>
      </c>
      <c r="E174" s="193">
        <v>276.66000000000003</v>
      </c>
      <c r="F174" s="44">
        <f t="shared" si="26"/>
        <v>53.390713651626854</v>
      </c>
    </row>
    <row r="175" spans="1:6" ht="12.75" customHeight="1" x14ac:dyDescent="0.2">
      <c r="A175" s="62">
        <v>3225</v>
      </c>
      <c r="B175" s="64" t="s">
        <v>399</v>
      </c>
      <c r="C175" s="267" t="s">
        <v>400</v>
      </c>
      <c r="D175" s="193">
        <v>929.37</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18316.560000000001</v>
      </c>
      <c r="E178" s="59">
        <f t="shared" si="35"/>
        <v>22421.989999999998</v>
      </c>
      <c r="F178" s="44">
        <f t="shared" si="26"/>
        <v>122.41376109924569</v>
      </c>
    </row>
    <row r="179" spans="1:6" ht="12.75" customHeight="1" x14ac:dyDescent="0.2">
      <c r="A179" s="62">
        <v>3231</v>
      </c>
      <c r="B179" s="64" t="s">
        <v>407</v>
      </c>
      <c r="C179" s="267" t="s">
        <v>408</v>
      </c>
      <c r="D179" s="193">
        <v>16675.810000000001</v>
      </c>
      <c r="E179" s="193">
        <v>16529.939999999999</v>
      </c>
      <c r="F179" s="44">
        <f t="shared" si="26"/>
        <v>99.12525988242848</v>
      </c>
    </row>
    <row r="180" spans="1:6" ht="12.75" customHeight="1" x14ac:dyDescent="0.2">
      <c r="A180" s="62">
        <v>3232</v>
      </c>
      <c r="B180" s="64" t="s">
        <v>409</v>
      </c>
      <c r="C180" s="267" t="s">
        <v>410</v>
      </c>
      <c r="D180" s="193">
        <v>178</v>
      </c>
      <c r="E180" s="193">
        <v>4223.75</v>
      </c>
      <c r="F180" s="44">
        <f t="shared" si="26"/>
        <v>2372.8932584269664</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179.45</v>
      </c>
      <c r="E182" s="193">
        <v>162</v>
      </c>
      <c r="F182" s="44">
        <f t="shared" si="26"/>
        <v>90.275842853162445</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0</v>
      </c>
      <c r="E185" s="193"/>
      <c r="F185" s="44" t="str">
        <f t="shared" si="26"/>
        <v>-</v>
      </c>
    </row>
    <row r="186" spans="1:6" ht="12.75" customHeight="1" x14ac:dyDescent="0.2">
      <c r="A186" s="62">
        <v>3238</v>
      </c>
      <c r="B186" s="63" t="s">
        <v>421</v>
      </c>
      <c r="C186" s="267" t="s">
        <v>422</v>
      </c>
      <c r="D186" s="193">
        <v>1283.3</v>
      </c>
      <c r="E186" s="193">
        <v>1323.3</v>
      </c>
      <c r="F186" s="44">
        <f t="shared" si="26"/>
        <v>103.11696407698901</v>
      </c>
    </row>
    <row r="187" spans="1:6" ht="12.75" customHeight="1" x14ac:dyDescent="0.2">
      <c r="A187" s="62">
        <v>3239</v>
      </c>
      <c r="B187" s="63" t="s">
        <v>423</v>
      </c>
      <c r="C187" s="267" t="s">
        <v>424</v>
      </c>
      <c r="D187" s="193">
        <v>0</v>
      </c>
      <c r="E187" s="193">
        <v>183</v>
      </c>
      <c r="F187" s="44" t="str">
        <f t="shared" si="26"/>
        <v>-</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1204.9099999999999</v>
      </c>
      <c r="E194" s="59">
        <f t="shared" si="36"/>
        <v>1520.72</v>
      </c>
      <c r="F194" s="44">
        <f t="shared" si="26"/>
        <v>126.21025636769554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1043.72</v>
      </c>
      <c r="E199" s="193">
        <v>1395.72</v>
      </c>
      <c r="F199" s="44">
        <f t="shared" si="26"/>
        <v>133.72552025447436</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53.1</v>
      </c>
      <c r="E201" s="193"/>
      <c r="F201" s="44">
        <f t="shared" si="26"/>
        <v>0</v>
      </c>
    </row>
    <row r="202" spans="1:6" ht="12.75" customHeight="1" x14ac:dyDescent="0.2">
      <c r="A202" s="62">
        <v>34</v>
      </c>
      <c r="B202" s="182" t="s">
        <v>453</v>
      </c>
      <c r="C202" s="267" t="s">
        <v>454</v>
      </c>
      <c r="D202" s="59">
        <f t="shared" ref="D202:E202" si="37">D203+D208+D216</f>
        <v>131.03</v>
      </c>
      <c r="E202" s="59">
        <f t="shared" si="37"/>
        <v>97.35</v>
      </c>
      <c r="F202" s="44">
        <f t="shared" si="26"/>
        <v>74.295962756620611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131.03</v>
      </c>
      <c r="E216" s="59">
        <f t="shared" si="40"/>
        <v>97.35</v>
      </c>
      <c r="F216" s="44">
        <f t="shared" si="26"/>
        <v>74.295962756620611</v>
      </c>
    </row>
    <row r="217" spans="1:6" ht="12.75" customHeight="1" x14ac:dyDescent="0.2">
      <c r="A217" s="62">
        <v>3431</v>
      </c>
      <c r="B217" s="181" t="s">
        <v>483</v>
      </c>
      <c r="C217" s="267" t="s">
        <v>484</v>
      </c>
      <c r="D217" s="193">
        <v>131.03</v>
      </c>
      <c r="E217" s="193">
        <v>97.35</v>
      </c>
      <c r="F217" s="44">
        <f t="shared" si="26"/>
        <v>74.295962756620611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35.090000000000003</v>
      </c>
      <c r="E273" s="59">
        <f t="shared" si="60"/>
        <v>31.2</v>
      </c>
      <c r="F273" s="44">
        <f t="shared" ref="F273:F277" si="61">IF(D273&lt;&gt;0,IF(E273/D273&gt;=100,"&gt;&gt;100",E273/D273*100),"-")</f>
        <v>88.914220575662569</v>
      </c>
    </row>
    <row r="274" spans="1:6" ht="12.75" customHeight="1" x14ac:dyDescent="0.2">
      <c r="A274" s="62">
        <v>381</v>
      </c>
      <c r="B274" s="63" t="s">
        <v>588</v>
      </c>
      <c r="C274" s="267" t="s">
        <v>589</v>
      </c>
      <c r="D274" s="59">
        <f t="shared" ref="D274:E274" si="62">SUM(D275:D277)</f>
        <v>35.090000000000003</v>
      </c>
      <c r="E274" s="59">
        <f t="shared" si="62"/>
        <v>31.2</v>
      </c>
      <c r="F274" s="44">
        <f t="shared" si="61"/>
        <v>88.914220575662569</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35.090000000000003</v>
      </c>
      <c r="E276" s="193">
        <v>31.2</v>
      </c>
      <c r="F276" s="44">
        <f t="shared" si="61"/>
        <v>88.914220575662569</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213421.69</v>
      </c>
      <c r="E299" s="59">
        <f>E152-E297+E298</f>
        <v>277795.86</v>
      </c>
      <c r="F299" s="44">
        <f t="shared" si="68"/>
        <v>130.16289956283262</v>
      </c>
    </row>
    <row r="300" spans="1:6" ht="12.75" customHeight="1" x14ac:dyDescent="0.2">
      <c r="A300" s="62" t="s">
        <v>629</v>
      </c>
      <c r="B300" s="63" t="s">
        <v>640</v>
      </c>
      <c r="C300" s="267" t="s">
        <v>641</v>
      </c>
      <c r="D300" s="59">
        <f>IF(D6&gt;=D299,D6-D299,0)</f>
        <v>13281.599999999977</v>
      </c>
      <c r="E300" s="59">
        <f>IF(E6&gt;=E299,E6-E299,0)</f>
        <v>0</v>
      </c>
      <c r="F300" s="44">
        <f t="shared" si="68"/>
        <v>0</v>
      </c>
    </row>
    <row r="301" spans="1:6" ht="12.75" customHeight="1" x14ac:dyDescent="0.2">
      <c r="A301" s="62" t="s">
        <v>629</v>
      </c>
      <c r="B301" s="63" t="s">
        <v>642</v>
      </c>
      <c r="C301" s="267" t="s">
        <v>643</v>
      </c>
      <c r="D301" s="59">
        <f>IF(D299&gt;=D6,D299-D6,0)</f>
        <v>0</v>
      </c>
      <c r="E301" s="59">
        <f>IF(E299&gt;=E6,E299-E6,0)</f>
        <v>32819.439999999973</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14733.35</v>
      </c>
      <c r="E303" s="193">
        <v>1005.78</v>
      </c>
      <c r="F303" s="44">
        <f t="shared" si="68"/>
        <v>6.8265533636274158</v>
      </c>
    </row>
    <row r="304" spans="1:6" ht="12.75" customHeight="1" x14ac:dyDescent="0.2">
      <c r="A304" s="62">
        <v>96</v>
      </c>
      <c r="B304" s="228" t="s">
        <v>648</v>
      </c>
      <c r="C304" s="267" t="s">
        <v>649</v>
      </c>
      <c r="D304" s="193">
        <v>0</v>
      </c>
      <c r="E304" s="193"/>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226703.28999999998</v>
      </c>
      <c r="E422" s="59">
        <f>E6+E308</f>
        <v>244976.42</v>
      </c>
      <c r="F422" s="44">
        <f t="shared" si="72"/>
        <v>108.06037265714143</v>
      </c>
    </row>
    <row r="423" spans="1:6" ht="12.75" customHeight="1" x14ac:dyDescent="0.2">
      <c r="A423" s="62" t="s">
        <v>629</v>
      </c>
      <c r="B423" s="63" t="s">
        <v>852</v>
      </c>
      <c r="C423" s="267" t="s">
        <v>853</v>
      </c>
      <c r="D423" s="59">
        <f t="shared" ref="D423:E423" si="103">D299+D360</f>
        <v>213421.69</v>
      </c>
      <c r="E423" s="59">
        <f t="shared" si="103"/>
        <v>277795.86</v>
      </c>
      <c r="F423" s="44">
        <f t="shared" si="72"/>
        <v>130.16289956283262</v>
      </c>
    </row>
    <row r="424" spans="1:6" ht="12.75" customHeight="1" x14ac:dyDescent="0.2">
      <c r="A424" s="62" t="s">
        <v>629</v>
      </c>
      <c r="B424" s="63" t="s">
        <v>854</v>
      </c>
      <c r="C424" s="267" t="s">
        <v>855</v>
      </c>
      <c r="D424" s="59">
        <f t="shared" ref="D424:E424" si="104">IF(D422&gt;=D423,D422-D423,0)</f>
        <v>13281.599999999977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32819.439999999973</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14733.35</v>
      </c>
      <c r="E427" s="59">
        <f t="shared" si="107"/>
        <v>1005.78</v>
      </c>
      <c r="F427" s="44">
        <f t="shared" si="72"/>
        <v>6.8265533636274158</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226703.28999999998</v>
      </c>
      <c r="E643" s="59">
        <f>E422+E430</f>
        <v>244976.42</v>
      </c>
      <c r="F643" s="44">
        <f t="shared" si="109"/>
        <v>108.06037265714143</v>
      </c>
    </row>
    <row r="644" spans="1:6" ht="12.75" customHeight="1" x14ac:dyDescent="0.2">
      <c r="A644" s="62" t="s">
        <v>629</v>
      </c>
      <c r="B644" s="63" t="s">
        <v>1285</v>
      </c>
      <c r="C644" s="267" t="s">
        <v>1286</v>
      </c>
      <c r="D644" s="59">
        <f>D423+D535</f>
        <v>213421.69</v>
      </c>
      <c r="E644" s="59">
        <f>E423+E535</f>
        <v>277795.86</v>
      </c>
      <c r="F644" s="44">
        <f t="shared" si="109"/>
        <v>130.16289956283262</v>
      </c>
    </row>
    <row r="645" spans="1:6" ht="12.75" customHeight="1" x14ac:dyDescent="0.2">
      <c r="A645" s="62" t="s">
        <v>629</v>
      </c>
      <c r="B645" s="63" t="s">
        <v>1287</v>
      </c>
      <c r="C645" s="267" t="s">
        <v>1288</v>
      </c>
      <c r="D645" s="59">
        <f t="shared" ref="D645:E645" si="163">IF(D643&gt;=D644,D643-D644,0)</f>
        <v>13281.599999999977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32819.439999999973</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14733.35</v>
      </c>
      <c r="E648" s="59">
        <f>IF(E427-E426+E642-E641&gt;=0,E427-E426+E642-E641,0)</f>
        <v>1005.78</v>
      </c>
      <c r="F648" s="44">
        <f t="shared" si="109"/>
        <v>6.8265533636274158</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1451.7500000000236</v>
      </c>
      <c r="E650" s="59">
        <f t="shared" si="166"/>
        <v>33825.219999999972</v>
      </c>
      <c r="F650" s="44">
        <f t="shared" si="109"/>
        <v>2329.9617702772116</v>
      </c>
    </row>
    <row r="651" spans="1:6" ht="24" x14ac:dyDescent="0.2">
      <c r="A651" s="269" t="s">
        <v>1299</v>
      </c>
      <c r="B651" s="183" t="s">
        <v>1300</v>
      </c>
      <c r="C651" s="270" t="s">
        <v>1299</v>
      </c>
      <c r="D651" s="195">
        <v>33156.400000000001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1278.78</v>
      </c>
      <c r="E653" s="193">
        <v>1890.62</v>
      </c>
      <c r="F653" s="44">
        <f t="shared" ref="F653:F740" si="167">IF(D653&lt;&gt;0,IF(E653/D653&gt;=100,"&gt;&gt;100",E653/D653*100),"-")</f>
        <v>147.84560284020708</v>
      </c>
    </row>
    <row r="654" spans="1:6" ht="12.75" customHeight="1" x14ac:dyDescent="0.2">
      <c r="A654" s="62" t="s">
        <v>1304</v>
      </c>
      <c r="B654" s="63" t="s">
        <v>1305</v>
      </c>
      <c r="C654" s="267" t="s">
        <v>1304</v>
      </c>
      <c r="D654" s="193">
        <v>38936.21</v>
      </c>
      <c r="E654" s="193">
        <v>30122.15</v>
      </c>
      <c r="F654" s="44">
        <f t="shared" si="167"/>
        <v>77.362819853293374</v>
      </c>
    </row>
    <row r="655" spans="1:6" ht="12.75" customHeight="1" x14ac:dyDescent="0.2">
      <c r="A655" s="62" t="s">
        <v>1306</v>
      </c>
      <c r="B655" s="63" t="s">
        <v>1307</v>
      </c>
      <c r="C655" s="267" t="s">
        <v>1306</v>
      </c>
      <c r="D655" s="193">
        <v>39001.22</v>
      </c>
      <c r="E655" s="193">
        <v>31344.720000000001</v>
      </c>
      <c r="F655" s="44">
        <f t="shared" si="167"/>
        <v>80.368562829573023</v>
      </c>
    </row>
    <row r="656" spans="1:6" ht="24" x14ac:dyDescent="0.2">
      <c r="A656" s="62">
        <v>11</v>
      </c>
      <c r="B656" s="63" t="s">
        <v>1308</v>
      </c>
      <c r="C656" s="267" t="s">
        <v>1309</v>
      </c>
      <c r="D656" s="59">
        <f t="shared" ref="D656:E656" si="168">+D653+D654-D655</f>
        <v>1213.7699999999968</v>
      </c>
      <c r="E656" s="59">
        <f t="shared" si="168"/>
        <v>668.04999999999927</v>
      </c>
      <c r="F656" s="44">
        <f t="shared" si="167"/>
        <v>55.039257849510292</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23</v>
      </c>
      <c r="E658" s="273">
        <v>22</v>
      </c>
      <c r="F658" s="44">
        <f t="shared" si="167"/>
        <v>95.652173913043484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12</v>
      </c>
      <c r="E660" s="273">
        <v>12</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189935.37</v>
      </c>
      <c r="E683" s="191">
        <v>216343.47</v>
      </c>
      <c r="F683" s="70">
        <f t="shared" si="167"/>
        <v>113.90372946334324</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c r="F733" s="70">
        <f t="shared" si="167"/>
        <v>0</v>
      </c>
    </row>
    <row r="734" spans="1:6" ht="12.75" customHeight="1" x14ac:dyDescent="0.2">
      <c r="A734" s="69">
        <v>32121</v>
      </c>
      <c r="B734" s="64" t="s">
        <v>1445</v>
      </c>
      <c r="C734" s="301" t="s">
        <v>1446</v>
      </c>
      <c r="D734" s="191">
        <v>11397.88</v>
      </c>
      <c r="E734" s="191">
        <v>13644.17</v>
      </c>
      <c r="F734" s="70">
        <f t="shared" si="167"/>
        <v>119.70796323526834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980</v>
      </c>
      <c r="E744" s="191">
        <v>1332</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36574.910000000003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244393.75999999998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244393.75999999998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204637.65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37925.65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97.35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1733.11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246026.74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246026.74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203160.59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40754.35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120.31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1991.49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34941.929999999993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34941.93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34941.93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12108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cp:lastModifiedBy>
  <cp:lastPrinted>2025-03-11T06:54:08Z</cp:lastPrinted>
  <dcterms:created xsi:type="dcterms:W3CDTF">2022-04-01T05:14:30Z</dcterms:created>
  <dcterms:modified xsi:type="dcterms:W3CDTF">2025-07-04T09:49:05Z</dcterms:modified>
</cp:coreProperties>
</file>