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NB\Desktop\ZAVRŠNI 2023\"/>
    </mc:Choice>
  </mc:AlternateContent>
  <xr:revisionPtr revIDLastSave="0" documentId="13_ncr:1_{E2C59E43-8841-4A1C-B538-C8994989B605}"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H1451" i="1" s="1"/>
  <c r="D1451" i="1"/>
  <c r="G1451" i="1"/>
  <c r="I1451" i="1" s="1"/>
  <c r="C1452" i="1"/>
  <c r="H1452" i="1" s="1"/>
  <c r="D1452" i="1"/>
  <c r="J1452" i="1" s="1"/>
  <c r="C1455" i="1"/>
  <c r="J1455" i="1" s="1"/>
  <c r="D1455" i="1"/>
  <c r="G1455" i="1"/>
  <c r="H1455" i="1"/>
  <c r="I1455" i="1" s="1"/>
  <c r="C1456" i="1"/>
  <c r="G1456" i="1" s="1"/>
  <c r="D1456" i="1"/>
  <c r="J1456" i="1"/>
  <c r="C1457" i="1"/>
  <c r="J1457" i="1" s="1"/>
  <c r="D1457" i="1"/>
  <c r="G1457" i="1"/>
  <c r="H1457" i="1"/>
  <c r="I1457" i="1" s="1"/>
  <c r="C1458" i="1"/>
  <c r="G1458" i="1" s="1"/>
  <c r="D1458" i="1"/>
  <c r="J1458" i="1"/>
  <c r="C1459" i="1"/>
  <c r="J1459" i="1" s="1"/>
  <c r="D1459" i="1"/>
  <c r="G1459" i="1"/>
  <c r="H1459" i="1"/>
  <c r="I1459" i="1" s="1"/>
  <c r="C1460" i="1"/>
  <c r="G1460" i="1" s="1"/>
  <c r="D1460" i="1"/>
  <c r="J1460" i="1"/>
  <c r="C1462" i="1"/>
  <c r="H1462" i="1" s="1"/>
  <c r="D1462" i="1"/>
  <c r="G1462" i="1"/>
  <c r="I1462" i="1" s="1"/>
  <c r="C1463" i="1"/>
  <c r="D1463" i="1"/>
  <c r="C1464" i="1"/>
  <c r="H1464" i="1" s="1"/>
  <c r="D1464" i="1"/>
  <c r="G1464" i="1"/>
  <c r="I1464" i="1" s="1"/>
  <c r="C1465" i="1"/>
  <c r="H1465" i="1" s="1"/>
  <c r="D1465" i="1"/>
  <c r="C1466" i="1"/>
  <c r="H1466" i="1" s="1"/>
  <c r="D1466" i="1"/>
  <c r="G1466" i="1"/>
  <c r="C1467" i="1"/>
  <c r="D1467" i="1"/>
  <c r="C1468" i="1"/>
  <c r="H1468" i="1" s="1"/>
  <c r="D1468" i="1"/>
  <c r="G1468" i="1"/>
  <c r="C1471" i="1"/>
  <c r="G1471" i="1" s="1"/>
  <c r="D1471" i="1"/>
  <c r="J1471" i="1"/>
  <c r="C1472" i="1"/>
  <c r="J1472" i="1" s="1"/>
  <c r="D1472" i="1"/>
  <c r="G1472" i="1"/>
  <c r="H1472" i="1"/>
  <c r="I1472" i="1" s="1"/>
  <c r="C1473" i="1"/>
  <c r="G1473" i="1" s="1"/>
  <c r="D1473" i="1"/>
  <c r="J1473" i="1"/>
  <c r="C1474" i="1"/>
  <c r="J1474" i="1" s="1"/>
  <c r="D1474" i="1"/>
  <c r="G1474" i="1"/>
  <c r="H1474" i="1"/>
  <c r="I1474" i="1" s="1"/>
  <c r="C1476" i="1"/>
  <c r="D1476" i="1"/>
  <c r="C1477" i="1"/>
  <c r="H1477" i="1" s="1"/>
  <c r="D1477" i="1"/>
  <c r="G1477" i="1"/>
  <c r="C1478" i="1"/>
  <c r="D1478" i="1"/>
  <c r="C1479" i="1"/>
  <c r="H1479" i="1" s="1"/>
  <c r="D1479" i="1"/>
  <c r="G1479" i="1"/>
  <c r="I1479" i="1" s="1"/>
  <c r="C1480" i="1"/>
  <c r="G1480" i="1"/>
  <c r="H1480" i="1"/>
  <c r="C1482" i="1"/>
  <c r="G1482" i="1" s="1"/>
  <c r="H1482" i="1"/>
  <c r="C1484" i="1"/>
  <c r="G1484" i="1"/>
  <c r="H1484" i="1"/>
  <c r="C1485" i="1"/>
  <c r="G1485" i="1"/>
  <c r="H1485" i="1"/>
  <c r="C1486" i="1"/>
  <c r="G1486" i="1" s="1"/>
  <c r="H1486" i="1"/>
  <c r="C1487" i="1"/>
  <c r="G1487" i="1" s="1"/>
  <c r="H1487" i="1"/>
  <c r="C1488" i="1"/>
  <c r="G1488" i="1"/>
  <c r="H1488" i="1"/>
  <c r="C1489" i="1"/>
  <c r="G1489" i="1"/>
  <c r="H1489" i="1"/>
  <c r="C1490" i="1"/>
  <c r="G1490" i="1" s="1"/>
  <c r="H1490" i="1"/>
  <c r="C1491" i="1"/>
  <c r="G1491" i="1" s="1"/>
  <c r="H1491" i="1"/>
  <c r="C1492" i="1"/>
  <c r="G1492" i="1"/>
  <c r="H1492" i="1"/>
  <c r="C1494" i="1"/>
  <c r="G1494" i="1" s="1"/>
  <c r="H1494" i="1"/>
  <c r="C1495" i="1"/>
  <c r="G1495" i="1" s="1"/>
  <c r="H1495" i="1"/>
  <c r="C1496" i="1"/>
  <c r="G1496" i="1"/>
  <c r="H1496" i="1"/>
  <c r="C1497" i="1"/>
  <c r="G1497" i="1"/>
  <c r="H1497" i="1"/>
  <c r="C1498" i="1"/>
  <c r="G1498" i="1" s="1"/>
  <c r="H1498" i="1"/>
  <c r="C1500" i="1"/>
  <c r="G1500" i="1"/>
  <c r="H1500" i="1"/>
  <c r="C1502" i="1"/>
  <c r="G1502" i="1" s="1"/>
  <c r="H1502" i="1"/>
  <c r="C1503" i="1"/>
  <c r="G1503" i="1" s="1"/>
  <c r="H1503" i="1"/>
  <c r="C1504" i="1"/>
  <c r="G1504" i="1"/>
  <c r="H1504" i="1"/>
  <c r="C1505" i="1"/>
  <c r="G1505" i="1"/>
  <c r="H1505" i="1"/>
  <c r="C1506" i="1"/>
  <c r="G1506" i="1" s="1"/>
  <c r="H1506" i="1"/>
  <c r="C1507" i="1"/>
  <c r="G1507" i="1" s="1"/>
  <c r="H1507" i="1"/>
  <c r="C1508" i="1"/>
  <c r="G1508" i="1"/>
  <c r="H1508" i="1"/>
  <c r="C1509" i="1"/>
  <c r="G1509" i="1"/>
  <c r="H1509" i="1"/>
  <c r="C1510" i="1"/>
  <c r="G1510" i="1" s="1"/>
  <c r="H1510" i="1"/>
  <c r="C1512" i="1"/>
  <c r="G1512" i="1"/>
  <c r="H1512" i="1"/>
  <c r="C1513" i="1"/>
  <c r="G1513" i="1"/>
  <c r="H1513" i="1"/>
  <c r="C1514" i="1"/>
  <c r="G1514" i="1" s="1"/>
  <c r="H1514" i="1"/>
  <c r="C1515" i="1"/>
  <c r="G1515" i="1" s="1"/>
  <c r="H1515" i="1"/>
  <c r="C1516" i="1"/>
  <c r="G1516" i="1"/>
  <c r="H1516" i="1"/>
  <c r="C1520" i="1"/>
  <c r="G1520" i="1"/>
  <c r="H1520" i="1"/>
  <c r="C1521" i="1"/>
  <c r="G1521" i="1"/>
  <c r="H1521" i="1"/>
  <c r="C1522" i="1"/>
  <c r="G1522" i="1" s="1"/>
  <c r="H1522" i="1"/>
  <c r="C1523" i="1"/>
  <c r="G1523" i="1" s="1"/>
  <c r="H1523" i="1"/>
  <c r="C1526" i="1"/>
  <c r="G1526" i="1" s="1"/>
  <c r="H1526" i="1"/>
  <c r="C1527" i="1"/>
  <c r="G1527" i="1" s="1"/>
  <c r="H1527" i="1"/>
  <c r="C1528" i="1"/>
  <c r="G1528" i="1"/>
  <c r="H1528" i="1"/>
  <c r="C1529" i="1"/>
  <c r="G1529" i="1"/>
  <c r="H1529" i="1"/>
  <c r="C1531" i="1"/>
  <c r="G1531" i="1" s="1"/>
  <c r="H1531" i="1"/>
  <c r="C1532" i="1"/>
  <c r="G1532" i="1"/>
  <c r="H1532" i="1"/>
  <c r="C1533" i="1"/>
  <c r="G1533" i="1"/>
  <c r="H1533" i="1"/>
  <c r="C1534" i="1"/>
  <c r="G1534" i="1" s="1"/>
  <c r="H1534" i="1"/>
  <c r="C1536" i="1"/>
  <c r="G1536" i="1"/>
  <c r="H1536" i="1"/>
  <c r="C1537" i="1"/>
  <c r="G1537" i="1"/>
  <c r="H1537" i="1"/>
  <c r="C1538" i="1"/>
  <c r="G1538" i="1" s="1"/>
  <c r="H1538" i="1"/>
  <c r="C1539" i="1"/>
  <c r="G1539" i="1" s="1"/>
  <c r="H1539" i="1"/>
  <c r="G1540" i="1"/>
  <c r="C1541" i="1"/>
  <c r="G1541" i="1"/>
  <c r="H1541" i="1"/>
  <c r="C1542" i="1"/>
  <c r="G1542" i="1" s="1"/>
  <c r="H1542" i="1"/>
  <c r="C1543" i="1"/>
  <c r="G1543" i="1" s="1"/>
  <c r="H1543" i="1"/>
  <c r="C1544" i="1"/>
  <c r="G1544" i="1"/>
  <c r="H1544" i="1"/>
  <c r="C1546" i="1"/>
  <c r="G1546" i="1" s="1"/>
  <c r="H1546" i="1"/>
  <c r="C1547" i="1"/>
  <c r="G1547" i="1" s="1"/>
  <c r="H1547" i="1"/>
  <c r="C1548" i="1"/>
  <c r="G1548" i="1"/>
  <c r="H1548" i="1"/>
  <c r="C1549" i="1"/>
  <c r="G1549" i="1"/>
  <c r="H1549" i="1"/>
  <c r="C1551" i="1"/>
  <c r="G1551" i="1" s="1"/>
  <c r="H1551" i="1"/>
  <c r="C1552" i="1"/>
  <c r="G1552" i="1"/>
  <c r="H1552" i="1"/>
  <c r="C1553" i="1"/>
  <c r="G1553" i="1"/>
  <c r="H1553" i="1"/>
  <c r="C1554" i="1"/>
  <c r="G1554" i="1" s="1"/>
  <c r="H1554" i="1"/>
  <c r="C1556" i="1"/>
  <c r="G1556" i="1"/>
  <c r="H1556" i="1"/>
  <c r="C1557" i="1"/>
  <c r="G1557" i="1"/>
  <c r="H1557" i="1"/>
  <c r="C1558" i="1"/>
  <c r="G1558" i="1" s="1"/>
  <c r="H1558" i="1"/>
  <c r="C1559" i="1"/>
  <c r="G1559" i="1" s="1"/>
  <c r="H1559" i="1"/>
  <c r="C1561" i="1"/>
  <c r="G1561" i="1"/>
  <c r="H1561" i="1"/>
  <c r="C1562" i="1"/>
  <c r="G1562" i="1" s="1"/>
  <c r="H1562" i="1"/>
  <c r="C1563" i="1"/>
  <c r="G1563" i="1" s="1"/>
  <c r="H1563" i="1"/>
  <c r="C1564" i="1"/>
  <c r="G1564" i="1"/>
  <c r="H1564" i="1"/>
  <c r="C1566" i="1"/>
  <c r="G1566" i="1" s="1"/>
  <c r="H1566" i="1"/>
  <c r="C1567" i="1"/>
  <c r="G1567" i="1" s="1"/>
  <c r="H1567" i="1"/>
  <c r="C1568" i="1"/>
  <c r="G1568" i="1"/>
  <c r="H1568" i="1"/>
  <c r="C1569" i="1"/>
  <c r="G1569" i="1"/>
  <c r="H1569" i="1"/>
  <c r="C1571" i="1"/>
  <c r="G1571" i="1" s="1"/>
  <c r="H1571" i="1"/>
  <c r="C1572" i="1"/>
  <c r="G1572" i="1"/>
  <c r="H1572" i="1"/>
  <c r="C1573" i="1"/>
  <c r="G1573" i="1"/>
  <c r="H1573" i="1"/>
  <c r="C1574" i="1"/>
  <c r="G1574" i="1" s="1"/>
  <c r="H1574" i="1"/>
  <c r="C1575" i="1"/>
  <c r="G1575" i="1" s="1"/>
  <c r="H1575" i="1"/>
  <c r="G1576" i="1"/>
  <c r="C1577" i="1"/>
  <c r="G1577" i="1"/>
  <c r="H1577" i="1"/>
  <c r="C1578" i="1"/>
  <c r="G1578" i="1" s="1"/>
  <c r="H1578" i="1"/>
  <c r="C1579" i="1"/>
  <c r="G1579" i="1" s="1"/>
  <c r="H1579" i="1"/>
  <c r="C1580" i="1"/>
  <c r="G1580" i="1"/>
  <c r="H1580" i="1"/>
  <c r="E246" i="9"/>
  <c r="B246" i="9" s="1"/>
  <c r="L246" i="9"/>
  <c r="M246" i="9"/>
  <c r="F246" i="9" s="1"/>
  <c r="E247" i="9"/>
  <c r="L247" i="9"/>
  <c r="F247" i="9" s="1"/>
  <c r="M247" i="9"/>
  <c r="B248" i="9"/>
  <c r="E248" i="9"/>
  <c r="F248" i="9"/>
  <c r="L248" i="9"/>
  <c r="M248" i="9"/>
  <c r="E249" i="9"/>
  <c r="L249" i="9"/>
  <c r="F249" i="9" s="1"/>
  <c r="M249" i="9"/>
  <c r="E250" i="9"/>
  <c r="F250" i="9"/>
  <c r="B250" i="9" s="1"/>
  <c r="L250" i="9"/>
  <c r="M250" i="9"/>
  <c r="E251" i="9"/>
  <c r="L251" i="9"/>
  <c r="F251" i="9" s="1"/>
  <c r="M251" i="9"/>
  <c r="E252" i="9"/>
  <c r="L252" i="9"/>
  <c r="M252" i="9"/>
  <c r="F252" i="9" s="1"/>
  <c r="B252" i="9" s="1"/>
  <c r="E253" i="9"/>
  <c r="B253" i="9" s="1"/>
  <c r="L253" i="9"/>
  <c r="F253" i="9" s="1"/>
  <c r="M253" i="9"/>
  <c r="B254" i="9"/>
  <c r="E254" i="9"/>
  <c r="F254" i="9"/>
  <c r="L254" i="9"/>
  <c r="M254" i="9"/>
  <c r="E255" i="9"/>
  <c r="B255" i="9" s="1"/>
  <c r="L255" i="9"/>
  <c r="F255" i="9" s="1"/>
  <c r="M255" i="9"/>
  <c r="E256" i="9"/>
  <c r="F256" i="9"/>
  <c r="B256" i="9" s="1"/>
  <c r="L256" i="9"/>
  <c r="M256" i="9"/>
  <c r="E257" i="9"/>
  <c r="B257" i="9" s="1"/>
  <c r="L257" i="9"/>
  <c r="F257" i="9" s="1"/>
  <c r="M257" i="9"/>
  <c r="E258" i="9"/>
  <c r="L258" i="9"/>
  <c r="M258" i="9"/>
  <c r="F258" i="9" s="1"/>
  <c r="B258" i="9" s="1"/>
  <c r="E259" i="9"/>
  <c r="L259" i="9"/>
  <c r="F259" i="9" s="1"/>
  <c r="M259" i="9"/>
  <c r="B260" i="9"/>
  <c r="E260" i="9"/>
  <c r="F260" i="9"/>
  <c r="L260" i="9"/>
  <c r="M260" i="9"/>
  <c r="E261" i="9"/>
  <c r="L261" i="9"/>
  <c r="F261" i="9" s="1"/>
  <c r="M261" i="9"/>
  <c r="E262" i="9"/>
  <c r="F262" i="9"/>
  <c r="B262" i="9" s="1"/>
  <c r="L262" i="9"/>
  <c r="M262" i="9"/>
  <c r="E263" i="9"/>
  <c r="B263" i="9" s="1"/>
  <c r="L263" i="9"/>
  <c r="F263" i="9" s="1"/>
  <c r="M263" i="9"/>
  <c r="E264" i="9"/>
  <c r="L264" i="9"/>
  <c r="M264" i="9"/>
  <c r="F264" i="9" s="1"/>
  <c r="B264" i="9" s="1"/>
  <c r="E265" i="9"/>
  <c r="L265" i="9"/>
  <c r="F265" i="9" s="1"/>
  <c r="M265" i="9"/>
  <c r="E266" i="9"/>
  <c r="F266" i="9"/>
  <c r="B266" i="9" s="1"/>
  <c r="L266" i="9"/>
  <c r="M266" i="9"/>
  <c r="E267" i="9"/>
  <c r="B267" i="9" s="1"/>
  <c r="L267" i="9"/>
  <c r="F267" i="9" s="1"/>
  <c r="M267" i="9"/>
  <c r="E268" i="9"/>
  <c r="L268" i="9"/>
  <c r="M268" i="9"/>
  <c r="F268" i="9" s="1"/>
  <c r="B268" i="9" s="1"/>
  <c r="E269" i="9"/>
  <c r="L269" i="9"/>
  <c r="F269" i="9" s="1"/>
  <c r="M269" i="9"/>
  <c r="E270" i="9"/>
  <c r="L270" i="9"/>
  <c r="M270" i="9"/>
  <c r="F270" i="9" s="1"/>
  <c r="B270" i="9" s="1"/>
  <c r="E271" i="9"/>
  <c r="B271" i="9" s="1"/>
  <c r="F271" i="9"/>
  <c r="L271" i="9"/>
  <c r="M271" i="9"/>
  <c r="E272" i="9"/>
  <c r="F273" i="9"/>
  <c r="H273" i="9"/>
  <c r="E273" i="9" s="1"/>
  <c r="B273" i="9" s="1"/>
  <c r="I273" i="9"/>
  <c r="F274" i="9"/>
  <c r="H275" i="9"/>
  <c r="L275" i="9"/>
  <c r="F275" i="9" s="1"/>
  <c r="F276" i="9"/>
  <c r="F278" i="9"/>
  <c r="F279" i="9"/>
  <c r="F280" i="9"/>
  <c r="F281" i="9"/>
  <c r="G281" i="9"/>
  <c r="E281" i="9" s="1"/>
  <c r="B281" i="9" s="1"/>
  <c r="H281" i="9"/>
  <c r="F282" i="9"/>
  <c r="G282" i="9"/>
  <c r="E282" i="9" s="1"/>
  <c r="B282" i="9" s="1"/>
  <c r="H282" i="9"/>
  <c r="F283" i="9"/>
  <c r="G283" i="9"/>
  <c r="H283" i="9"/>
  <c r="F284" i="9"/>
  <c r="E285" i="9"/>
  <c r="B285" i="9" s="1"/>
  <c r="F285" i="9"/>
  <c r="G285" i="9"/>
  <c r="H285" i="9"/>
  <c r="F286" i="9"/>
  <c r="G286" i="9"/>
  <c r="H286" i="9"/>
  <c r="F287" i="9"/>
  <c r="G287" i="9"/>
  <c r="H287" i="9"/>
  <c r="F288" i="9"/>
  <c r="G288" i="9"/>
  <c r="E288" i="9" s="1"/>
  <c r="B288" i="9" s="1"/>
  <c r="H288" i="9"/>
  <c r="F289" i="9"/>
  <c r="F290" i="9"/>
  <c r="F291" i="9"/>
  <c r="G291" i="9"/>
  <c r="E291" i="9" s="1"/>
  <c r="B291" i="9" s="1"/>
  <c r="H291" i="9"/>
  <c r="F292" i="9"/>
  <c r="G292" i="9"/>
  <c r="H292" i="9"/>
  <c r="F293" i="9"/>
  <c r="G293" i="9"/>
  <c r="E293" i="9" s="1"/>
  <c r="B293" i="9" s="1"/>
  <c r="H293" i="9"/>
  <c r="F294" i="9"/>
  <c r="G294" i="9"/>
  <c r="H294" i="9"/>
  <c r="E294" i="9" s="1"/>
  <c r="B294" i="9" s="1"/>
  <c r="F295" i="9"/>
  <c r="G295" i="9"/>
  <c r="H295" i="9"/>
  <c r="B296" i="9"/>
  <c r="E296" i="9"/>
  <c r="F296" i="9"/>
  <c r="G296" i="9"/>
  <c r="H296" i="9"/>
  <c r="F297" i="9"/>
  <c r="G297" i="9"/>
  <c r="H297" i="9"/>
  <c r="E297" i="9" s="1"/>
  <c r="B297" i="9" s="1"/>
  <c r="F298" i="9"/>
  <c r="G298" i="9"/>
  <c r="H298" i="9"/>
  <c r="F299" i="9"/>
  <c r="G299" i="9"/>
  <c r="H299" i="9"/>
  <c r="F300" i="9"/>
  <c r="G300" i="9"/>
  <c r="H300" i="9"/>
  <c r="E301" i="9"/>
  <c r="B301" i="9" s="1"/>
  <c r="F301" i="9"/>
  <c r="G301" i="9"/>
  <c r="H301" i="9"/>
  <c r="F302" i="9"/>
  <c r="G302" i="9"/>
  <c r="H302" i="9"/>
  <c r="E303" i="9"/>
  <c r="B303" i="9" s="1"/>
  <c r="F303" i="9"/>
  <c r="G303" i="9"/>
  <c r="H303" i="9"/>
  <c r="F304" i="9"/>
  <c r="G304" i="9"/>
  <c r="E304" i="9" s="1"/>
  <c r="B304" i="9" s="1"/>
  <c r="H304" i="9"/>
  <c r="F305" i="9"/>
  <c r="G305" i="9"/>
  <c r="E305" i="9" s="1"/>
  <c r="B305" i="9" s="1"/>
  <c r="H305" i="9"/>
  <c r="B306" i="9"/>
  <c r="F306" i="9"/>
  <c r="G306" i="9"/>
  <c r="H306" i="9"/>
  <c r="E306" i="9" s="1"/>
  <c r="F307" i="9"/>
  <c r="E308" i="9"/>
  <c r="F308" i="9"/>
  <c r="B308" i="9" s="1"/>
  <c r="G308" i="9"/>
  <c r="H308" i="9"/>
  <c r="F309" i="9"/>
  <c r="F310" i="9"/>
  <c r="F312" i="9"/>
  <c r="F311" i="9" s="1"/>
  <c r="F313" i="9"/>
  <c r="F314" i="9"/>
  <c r="F315" i="9"/>
  <c r="F316" i="9"/>
  <c r="F317" i="9"/>
  <c r="J1447" i="9"/>
  <c r="L1447" i="9"/>
  <c r="M245" i="9"/>
  <c r="L245" i="9"/>
  <c r="F245" i="9"/>
  <c r="B245" i="9" s="1"/>
  <c r="E245" i="9"/>
  <c r="M244" i="9"/>
  <c r="L244" i="9"/>
  <c r="F244" i="9" s="1"/>
  <c r="E244" i="9"/>
  <c r="B244" i="9" s="1"/>
  <c r="M243" i="9"/>
  <c r="L243" i="9"/>
  <c r="E243" i="9"/>
  <c r="M242" i="9"/>
  <c r="L242" i="9"/>
  <c r="F242" i="9" s="1"/>
  <c r="E242" i="9"/>
  <c r="M241" i="9"/>
  <c r="L241" i="9"/>
  <c r="F241" i="9"/>
  <c r="E241" i="9"/>
  <c r="B241" i="9" s="1"/>
  <c r="M240" i="9"/>
  <c r="L240" i="9"/>
  <c r="F240" i="9" s="1"/>
  <c r="E240" i="9"/>
  <c r="B240" i="9" s="1"/>
  <c r="M239" i="9"/>
  <c r="L239" i="9"/>
  <c r="F239" i="9"/>
  <c r="E239" i="9"/>
  <c r="B239" i="9" s="1"/>
  <c r="M238" i="9"/>
  <c r="F238" i="9" s="1"/>
  <c r="L238" i="9"/>
  <c r="E238" i="9"/>
  <c r="B238" i="9" s="1"/>
  <c r="M237" i="9"/>
  <c r="F237" i="9" s="1"/>
  <c r="L237" i="9"/>
  <c r="E237" i="9"/>
  <c r="B237" i="9"/>
  <c r="M236" i="9"/>
  <c r="L236" i="9"/>
  <c r="E236" i="9"/>
  <c r="M235" i="9"/>
  <c r="F235" i="9" s="1"/>
  <c r="B235" i="9" s="1"/>
  <c r="L235" i="9"/>
  <c r="E235" i="9"/>
  <c r="M234" i="9"/>
  <c r="L234" i="9"/>
  <c r="F234" i="9"/>
  <c r="E234" i="9"/>
  <c r="M233" i="9"/>
  <c r="L233" i="9"/>
  <c r="F233" i="9"/>
  <c r="B233" i="9" s="1"/>
  <c r="E233" i="9"/>
  <c r="M232" i="9"/>
  <c r="L232" i="9"/>
  <c r="F232" i="9" s="1"/>
  <c r="B232" i="9" s="1"/>
  <c r="E232" i="9"/>
  <c r="M231" i="9"/>
  <c r="L231" i="9"/>
  <c r="F231" i="9" s="1"/>
  <c r="B231" i="9" s="1"/>
  <c r="E231" i="9"/>
  <c r="M230" i="9"/>
  <c r="L230" i="9"/>
  <c r="F230" i="9" s="1"/>
  <c r="E230" i="9"/>
  <c r="B230" i="9" s="1"/>
  <c r="M229" i="9"/>
  <c r="L229" i="9"/>
  <c r="F229" i="9"/>
  <c r="E229" i="9"/>
  <c r="M228" i="9"/>
  <c r="L228" i="9"/>
  <c r="F228" i="9" s="1"/>
  <c r="E228" i="9"/>
  <c r="B228" i="9" s="1"/>
  <c r="M227" i="9"/>
  <c r="L227" i="9"/>
  <c r="F227" i="9"/>
  <c r="E227" i="9"/>
  <c r="B227" i="9"/>
  <c r="M226" i="9"/>
  <c r="F226" i="9" s="1"/>
  <c r="L226" i="9"/>
  <c r="E226" i="9"/>
  <c r="B226" i="9" s="1"/>
  <c r="M225" i="9"/>
  <c r="F225" i="9" s="1"/>
  <c r="L225" i="9"/>
  <c r="E225" i="9"/>
  <c r="B225" i="9"/>
  <c r="M224" i="9"/>
  <c r="L224" i="9"/>
  <c r="E224" i="9"/>
  <c r="M223" i="9"/>
  <c r="F223" i="9" s="1"/>
  <c r="B223" i="9" s="1"/>
  <c r="L223" i="9"/>
  <c r="E223" i="9"/>
  <c r="M222" i="9"/>
  <c r="L222" i="9"/>
  <c r="F222" i="9" s="1"/>
  <c r="E222" i="9"/>
  <c r="M221" i="9"/>
  <c r="L221" i="9"/>
  <c r="F221" i="9"/>
  <c r="B221" i="9" s="1"/>
  <c r="E221" i="9"/>
  <c r="M220" i="9"/>
  <c r="L220" i="9"/>
  <c r="F220" i="9" s="1"/>
  <c r="E220" i="9"/>
  <c r="B220" i="9" s="1"/>
  <c r="M219" i="9"/>
  <c r="L219" i="9"/>
  <c r="F219" i="9" s="1"/>
  <c r="B219" i="9" s="1"/>
  <c r="E219" i="9"/>
  <c r="M218" i="9"/>
  <c r="L218" i="9"/>
  <c r="F218" i="9" s="1"/>
  <c r="E218" i="9"/>
  <c r="B218" i="9" s="1"/>
  <c r="M217" i="9"/>
  <c r="F217" i="9" s="1"/>
  <c r="L217" i="9"/>
  <c r="E217" i="9"/>
  <c r="M216" i="9"/>
  <c r="L216" i="9"/>
  <c r="F216" i="9" s="1"/>
  <c r="E216" i="9"/>
  <c r="B216" i="9" s="1"/>
  <c r="M215" i="9"/>
  <c r="L215" i="9"/>
  <c r="F215" i="9" s="1"/>
  <c r="B215" i="9" s="1"/>
  <c r="E215" i="9"/>
  <c r="M214" i="9"/>
  <c r="F214" i="9" s="1"/>
  <c r="L214" i="9"/>
  <c r="E214" i="9"/>
  <c r="B214" i="9" s="1"/>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G182" i="9"/>
  <c r="E182" i="9" s="1"/>
  <c r="B182" i="9" s="1"/>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H156" i="9"/>
  <c r="G156" i="9"/>
  <c r="F156" i="9"/>
  <c r="B156" i="9" s="1"/>
  <c r="E156" i="9"/>
  <c r="H155" i="9"/>
  <c r="G155" i="9"/>
  <c r="F155" i="9"/>
  <c r="E155" i="9"/>
  <c r="B155" i="9"/>
  <c r="H154" i="9"/>
  <c r="G154" i="9"/>
  <c r="F154" i="9"/>
  <c r="H153" i="9"/>
  <c r="G153" i="9"/>
  <c r="E153" i="9" s="1"/>
  <c r="B153" i="9" s="1"/>
  <c r="F153" i="9"/>
  <c r="H152" i="9"/>
  <c r="G152" i="9"/>
  <c r="E152" i="9" s="1"/>
  <c r="F152" i="9"/>
  <c r="H151" i="9"/>
  <c r="G151" i="9"/>
  <c r="E151" i="9" s="1"/>
  <c r="B151" i="9" s="1"/>
  <c r="F151" i="9"/>
  <c r="H150" i="9"/>
  <c r="G150" i="9"/>
  <c r="F150" i="9"/>
  <c r="E150" i="9"/>
  <c r="B150" i="9" s="1"/>
  <c r="H149" i="9"/>
  <c r="G149" i="9"/>
  <c r="F149" i="9"/>
  <c r="E149" i="9"/>
  <c r="B149" i="9" s="1"/>
  <c r="H148" i="9"/>
  <c r="E148" i="9" s="1"/>
  <c r="G148" i="9"/>
  <c r="F148" i="9"/>
  <c r="B148" i="9"/>
  <c r="H147" i="9"/>
  <c r="G147" i="9"/>
  <c r="E147" i="9" s="1"/>
  <c r="B147" i="9" s="1"/>
  <c r="F147" i="9"/>
  <c r="H146" i="9"/>
  <c r="G146" i="9"/>
  <c r="E146" i="9" s="1"/>
  <c r="B146" i="9" s="1"/>
  <c r="F146" i="9"/>
  <c r="H145" i="9"/>
  <c r="G145" i="9"/>
  <c r="F145" i="9"/>
  <c r="E145" i="9"/>
  <c r="B145" i="9" s="1"/>
  <c r="H144" i="9"/>
  <c r="G144" i="9"/>
  <c r="F144" i="9"/>
  <c r="E144" i="9"/>
  <c r="B144" i="9"/>
  <c r="F143" i="9"/>
  <c r="H142" i="9"/>
  <c r="G142" i="9"/>
  <c r="E142" i="9" s="1"/>
  <c r="F142" i="9"/>
  <c r="B142" i="9"/>
  <c r="H141" i="9"/>
  <c r="G141" i="9"/>
  <c r="E141" i="9" s="1"/>
  <c r="B141" i="9" s="1"/>
  <c r="F141" i="9"/>
  <c r="H140" i="9"/>
  <c r="G140" i="9"/>
  <c r="E140" i="9" s="1"/>
  <c r="B140" i="9" s="1"/>
  <c r="F140" i="9"/>
  <c r="H139" i="9"/>
  <c r="G139" i="9"/>
  <c r="F139" i="9"/>
  <c r="E139" i="9"/>
  <c r="B139" i="9" s="1"/>
  <c r="H138" i="9"/>
  <c r="G138" i="9"/>
  <c r="F138" i="9"/>
  <c r="E138" i="9"/>
  <c r="B138" i="9" s="1"/>
  <c r="H137" i="9"/>
  <c r="G137" i="9"/>
  <c r="F137" i="9"/>
  <c r="E137" i="9"/>
  <c r="B137" i="9" s="1"/>
  <c r="H136" i="9"/>
  <c r="E136" i="9" s="1"/>
  <c r="G136" i="9"/>
  <c r="F136" i="9"/>
  <c r="B136" i="9"/>
  <c r="H135" i="9"/>
  <c r="G135" i="9"/>
  <c r="E135" i="9" s="1"/>
  <c r="B135" i="9" s="1"/>
  <c r="F135" i="9"/>
  <c r="H134" i="9"/>
  <c r="G134" i="9"/>
  <c r="E134" i="9" s="1"/>
  <c r="F134" i="9"/>
  <c r="H133" i="9"/>
  <c r="G133" i="9"/>
  <c r="F133" i="9"/>
  <c r="E133" i="9"/>
  <c r="B133" i="9" s="1"/>
  <c r="H132" i="9"/>
  <c r="G132" i="9"/>
  <c r="F132" i="9"/>
  <c r="E132" i="9"/>
  <c r="B132" i="9"/>
  <c r="H131" i="9"/>
  <c r="G131" i="9"/>
  <c r="F131" i="9"/>
  <c r="E131" i="9"/>
  <c r="B131" i="9"/>
  <c r="H130" i="9"/>
  <c r="G130" i="9"/>
  <c r="E130" i="9" s="1"/>
  <c r="B130" i="9" s="1"/>
  <c r="F130" i="9"/>
  <c r="H129" i="9"/>
  <c r="G129" i="9"/>
  <c r="E129" i="9" s="1"/>
  <c r="B129" i="9" s="1"/>
  <c r="F129" i="9"/>
  <c r="H128" i="9"/>
  <c r="G128" i="9"/>
  <c r="E128" i="9" s="1"/>
  <c r="F128" i="9"/>
  <c r="H127" i="9"/>
  <c r="G127" i="9"/>
  <c r="F127" i="9"/>
  <c r="E127" i="9"/>
  <c r="B127" i="9" s="1"/>
  <c r="H126" i="9"/>
  <c r="G126" i="9"/>
  <c r="F126" i="9"/>
  <c r="E126" i="9"/>
  <c r="B126" i="9"/>
  <c r="H125" i="9"/>
  <c r="G125" i="9"/>
  <c r="F125" i="9"/>
  <c r="E125" i="9"/>
  <c r="B125" i="9" s="1"/>
  <c r="H124" i="9"/>
  <c r="G124" i="9"/>
  <c r="E124" i="9" s="1"/>
  <c r="F124" i="9"/>
  <c r="B124" i="9"/>
  <c r="H123" i="9"/>
  <c r="G123" i="9"/>
  <c r="E123" i="9" s="1"/>
  <c r="B123" i="9" s="1"/>
  <c r="F123" i="9"/>
  <c r="H122" i="9"/>
  <c r="G122" i="9"/>
  <c r="F122" i="9"/>
  <c r="H121" i="9"/>
  <c r="G121" i="9"/>
  <c r="F121" i="9"/>
  <c r="E121" i="9"/>
  <c r="B121" i="9" s="1"/>
  <c r="H120" i="9"/>
  <c r="G120" i="9"/>
  <c r="F120" i="9"/>
  <c r="E120" i="9"/>
  <c r="B120" i="9"/>
  <c r="H119" i="9"/>
  <c r="G119" i="9"/>
  <c r="E119" i="9" s="1"/>
  <c r="B119" i="9" s="1"/>
  <c r="F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s="1"/>
  <c r="H112" i="9"/>
  <c r="G112" i="9"/>
  <c r="E112" i="9" s="1"/>
  <c r="B112" i="9" s="1"/>
  <c r="F112" i="9"/>
  <c r="H111" i="9"/>
  <c r="G111" i="9"/>
  <c r="F111" i="9"/>
  <c r="H110" i="9"/>
  <c r="G110" i="9"/>
  <c r="E110" i="9" s="1"/>
  <c r="B110" i="9" s="1"/>
  <c r="F110" i="9"/>
  <c r="H109" i="9"/>
  <c r="G109" i="9"/>
  <c r="F109" i="9"/>
  <c r="E109" i="9"/>
  <c r="B109" i="9" s="1"/>
  <c r="H108" i="9"/>
  <c r="G108" i="9"/>
  <c r="F108" i="9"/>
  <c r="B108" i="9" s="1"/>
  <c r="E108" i="9"/>
  <c r="H107" i="9"/>
  <c r="G107" i="9"/>
  <c r="E107" i="9" s="1"/>
  <c r="B107" i="9" s="1"/>
  <c r="F107" i="9"/>
  <c r="H106" i="9"/>
  <c r="G106" i="9"/>
  <c r="E106" i="9" s="1"/>
  <c r="F106" i="9"/>
  <c r="B106" i="9"/>
  <c r="H105" i="9"/>
  <c r="G105" i="9"/>
  <c r="E105" i="9" s="1"/>
  <c r="B105" i="9" s="1"/>
  <c r="F105" i="9"/>
  <c r="H104" i="9"/>
  <c r="G104" i="9"/>
  <c r="F104" i="9"/>
  <c r="H103" i="9"/>
  <c r="G103" i="9"/>
  <c r="E103" i="9" s="1"/>
  <c r="B103" i="9" s="1"/>
  <c r="F103" i="9"/>
  <c r="H102" i="9"/>
  <c r="E102" i="9" s="1"/>
  <c r="G102" i="9"/>
  <c r="F102" i="9"/>
  <c r="H101" i="9"/>
  <c r="G101" i="9"/>
  <c r="F101" i="9"/>
  <c r="E101" i="9"/>
  <c r="B101" i="9" s="1"/>
  <c r="H100" i="9"/>
  <c r="G100" i="9"/>
  <c r="E100" i="9" s="1"/>
  <c r="F100" i="9"/>
  <c r="B100" i="9"/>
  <c r="H99" i="9"/>
  <c r="G99" i="9"/>
  <c r="F99" i="9"/>
  <c r="H98" i="9"/>
  <c r="G98" i="9"/>
  <c r="E98" i="9" s="1"/>
  <c r="B98" i="9" s="1"/>
  <c r="F98" i="9"/>
  <c r="H97" i="9"/>
  <c r="G97" i="9"/>
  <c r="E97" i="9" s="1"/>
  <c r="B97" i="9" s="1"/>
  <c r="F97" i="9"/>
  <c r="H96" i="9"/>
  <c r="G96" i="9"/>
  <c r="F96" i="9"/>
  <c r="B96" i="9" s="1"/>
  <c r="E96" i="9"/>
  <c r="H95" i="9"/>
  <c r="G95" i="9"/>
  <c r="F95" i="9"/>
  <c r="E95" i="9"/>
  <c r="B95" i="9"/>
  <c r="H94" i="9"/>
  <c r="G94" i="9"/>
  <c r="F94" i="9"/>
  <c r="H93" i="9"/>
  <c r="G93" i="9"/>
  <c r="F93" i="9"/>
  <c r="E93" i="9"/>
  <c r="B93" i="9" s="1"/>
  <c r="H92" i="9"/>
  <c r="G92" i="9"/>
  <c r="E92" i="9" s="1"/>
  <c r="F92" i="9"/>
  <c r="H91" i="9"/>
  <c r="G91" i="9"/>
  <c r="F91" i="9"/>
  <c r="E91" i="9"/>
  <c r="B91" i="9" s="1"/>
  <c r="H90" i="9"/>
  <c r="E90" i="9" s="1"/>
  <c r="B90" i="9" s="1"/>
  <c r="G90" i="9"/>
  <c r="F90" i="9"/>
  <c r="H89" i="9"/>
  <c r="G89" i="9"/>
  <c r="F89" i="9"/>
  <c r="E89" i="9"/>
  <c r="B89" i="9" s="1"/>
  <c r="H88" i="9"/>
  <c r="G88" i="9"/>
  <c r="F88" i="9"/>
  <c r="H87" i="9"/>
  <c r="G87" i="9"/>
  <c r="F87" i="9"/>
  <c r="H86" i="9"/>
  <c r="G86" i="9"/>
  <c r="F86" i="9"/>
  <c r="H85" i="9"/>
  <c r="G85" i="9"/>
  <c r="F85" i="9"/>
  <c r="E85" i="9"/>
  <c r="B85" i="9" s="1"/>
  <c r="H84" i="9"/>
  <c r="G84" i="9"/>
  <c r="F84" i="9"/>
  <c r="E84" i="9"/>
  <c r="B84" i="9"/>
  <c r="H83" i="9"/>
  <c r="G83" i="9"/>
  <c r="F83" i="9"/>
  <c r="E83" i="9"/>
  <c r="B83" i="9"/>
  <c r="H82" i="9"/>
  <c r="G82" i="9"/>
  <c r="E82" i="9" s="1"/>
  <c r="F82" i="9"/>
  <c r="B82" i="9"/>
  <c r="H81" i="9"/>
  <c r="G81" i="9"/>
  <c r="E81" i="9" s="1"/>
  <c r="B81" i="9" s="1"/>
  <c r="F81" i="9"/>
  <c r="H80" i="9"/>
  <c r="G80" i="9"/>
  <c r="E80" i="9" s="1"/>
  <c r="F80" i="9"/>
  <c r="H79" i="9"/>
  <c r="G79" i="9"/>
  <c r="F79" i="9"/>
  <c r="E79" i="9"/>
  <c r="B79" i="9" s="1"/>
  <c r="H78" i="9"/>
  <c r="E78" i="9" s="1"/>
  <c r="B78" i="9" s="1"/>
  <c r="G78" i="9"/>
  <c r="F78" i="9"/>
  <c r="H77" i="9"/>
  <c r="G77" i="9"/>
  <c r="F77" i="9"/>
  <c r="E77" i="9"/>
  <c r="B77" i="9" s="1"/>
  <c r="H76" i="9"/>
  <c r="G76" i="9"/>
  <c r="E76" i="9" s="1"/>
  <c r="B76" i="9" s="1"/>
  <c r="F76" i="9"/>
  <c r="H75" i="9"/>
  <c r="G75" i="9"/>
  <c r="E75" i="9" s="1"/>
  <c r="B75" i="9" s="1"/>
  <c r="F75" i="9"/>
  <c r="H74" i="9"/>
  <c r="G74" i="9"/>
  <c r="E74" i="9" s="1"/>
  <c r="F74" i="9"/>
  <c r="B74" i="9"/>
  <c r="H73" i="9"/>
  <c r="G73" i="9"/>
  <c r="F73" i="9"/>
  <c r="E73" i="9"/>
  <c r="B73" i="9" s="1"/>
  <c r="H72" i="9"/>
  <c r="G72" i="9"/>
  <c r="F72" i="9"/>
  <c r="B72" i="9" s="1"/>
  <c r="E72" i="9"/>
  <c r="H71" i="9"/>
  <c r="G71" i="9"/>
  <c r="E71" i="9" s="1"/>
  <c r="B71" i="9" s="1"/>
  <c r="F71" i="9"/>
  <c r="H70" i="9"/>
  <c r="G70" i="9"/>
  <c r="F70" i="9"/>
  <c r="H69" i="9"/>
  <c r="E69" i="9" s="1"/>
  <c r="B69" i="9" s="1"/>
  <c r="G69" i="9"/>
  <c r="F69" i="9"/>
  <c r="H68" i="9"/>
  <c r="G68" i="9"/>
  <c r="E68" i="9" s="1"/>
  <c r="B68" i="9" s="1"/>
  <c r="F68" i="9"/>
  <c r="H67" i="9"/>
  <c r="G67" i="9"/>
  <c r="E67" i="9" s="1"/>
  <c r="B67" i="9" s="1"/>
  <c r="F67" i="9"/>
  <c r="H66" i="9"/>
  <c r="E66" i="9" s="1"/>
  <c r="B66" i="9" s="1"/>
  <c r="G66" i="9"/>
  <c r="F66" i="9"/>
  <c r="H65" i="9"/>
  <c r="G65" i="9"/>
  <c r="F65" i="9"/>
  <c r="E65" i="9"/>
  <c r="B65" i="9"/>
  <c r="H64" i="9"/>
  <c r="G64" i="9"/>
  <c r="F64" i="9"/>
  <c r="H63" i="9"/>
  <c r="G63" i="9"/>
  <c r="E63" i="9" s="1"/>
  <c r="B63" i="9" s="1"/>
  <c r="F63" i="9"/>
  <c r="H62" i="9"/>
  <c r="G62" i="9"/>
  <c r="E62" i="9" s="1"/>
  <c r="F62" i="9"/>
  <c r="B62" i="9"/>
  <c r="H61" i="9"/>
  <c r="G61" i="9"/>
  <c r="E61" i="9" s="1"/>
  <c r="B61" i="9" s="1"/>
  <c r="F61" i="9"/>
  <c r="H60" i="9"/>
  <c r="G60" i="9"/>
  <c r="F60" i="9"/>
  <c r="E60" i="9"/>
  <c r="B60" i="9"/>
  <c r="H59" i="9"/>
  <c r="G59" i="9"/>
  <c r="F59" i="9"/>
  <c r="E59" i="9"/>
  <c r="B59" i="9"/>
  <c r="H58" i="9"/>
  <c r="G58" i="9"/>
  <c r="E58" i="9" s="1"/>
  <c r="B58" i="9" s="1"/>
  <c r="F58" i="9"/>
  <c r="H57" i="9"/>
  <c r="G57" i="9"/>
  <c r="F57" i="9"/>
  <c r="E57" i="9"/>
  <c r="B57" i="9" s="1"/>
  <c r="H56" i="9"/>
  <c r="G56" i="9"/>
  <c r="E56" i="9" s="1"/>
  <c r="B56" i="9" s="1"/>
  <c r="F56" i="9"/>
  <c r="H55" i="9"/>
  <c r="G55" i="9"/>
  <c r="F55" i="9"/>
  <c r="E55" i="9"/>
  <c r="B55" i="9" s="1"/>
  <c r="H54" i="9"/>
  <c r="G54" i="9"/>
  <c r="F54" i="9"/>
  <c r="E54" i="9"/>
  <c r="B54" i="9" s="1"/>
  <c r="H53" i="9"/>
  <c r="G53" i="9"/>
  <c r="F53" i="9"/>
  <c r="E53" i="9"/>
  <c r="B53" i="9"/>
  <c r="H52" i="9"/>
  <c r="G52" i="9"/>
  <c r="F52" i="9"/>
  <c r="H51" i="9"/>
  <c r="G51" i="9"/>
  <c r="E51" i="9" s="1"/>
  <c r="B51" i="9" s="1"/>
  <c r="F51" i="9"/>
  <c r="H50" i="9"/>
  <c r="G50" i="9"/>
  <c r="F50" i="9"/>
  <c r="H49" i="9"/>
  <c r="E49" i="9" s="1"/>
  <c r="B49" i="9" s="1"/>
  <c r="G49" i="9"/>
  <c r="F49" i="9"/>
  <c r="H48" i="9"/>
  <c r="G48" i="9"/>
  <c r="F48" i="9"/>
  <c r="E48" i="9"/>
  <c r="B48" i="9" s="1"/>
  <c r="H47" i="9"/>
  <c r="E47" i="9" s="1"/>
  <c r="B47" i="9" s="1"/>
  <c r="G47" i="9"/>
  <c r="F47" i="9"/>
  <c r="H46" i="9"/>
  <c r="G46" i="9"/>
  <c r="F46" i="9"/>
  <c r="H45" i="9"/>
  <c r="G45" i="9"/>
  <c r="F45" i="9"/>
  <c r="E45" i="9"/>
  <c r="B45" i="9" s="1"/>
  <c r="H44" i="9"/>
  <c r="G44" i="9"/>
  <c r="E44" i="9" s="1"/>
  <c r="B44" i="9" s="1"/>
  <c r="F44" i="9"/>
  <c r="H43" i="9"/>
  <c r="G43" i="9"/>
  <c r="E43" i="9" s="1"/>
  <c r="F43" i="9"/>
  <c r="B43" i="9"/>
  <c r="H42" i="9"/>
  <c r="G42" i="9"/>
  <c r="E42" i="9" s="1"/>
  <c r="B42" i="9" s="1"/>
  <c r="F42" i="9"/>
  <c r="H41" i="9"/>
  <c r="G41" i="9"/>
  <c r="F41" i="9"/>
  <c r="E41" i="9"/>
  <c r="B41" i="9"/>
  <c r="H40" i="9"/>
  <c r="G40" i="9"/>
  <c r="F40" i="9"/>
  <c r="E40" i="9"/>
  <c r="B40" i="9" s="1"/>
  <c r="H39" i="9"/>
  <c r="G39" i="9"/>
  <c r="E39" i="9" s="1"/>
  <c r="B39" i="9" s="1"/>
  <c r="F39" i="9"/>
  <c r="H38" i="9"/>
  <c r="G38" i="9"/>
  <c r="F38" i="9"/>
  <c r="E38" i="9"/>
  <c r="B38" i="9" s="1"/>
  <c r="H37" i="9"/>
  <c r="E37" i="9" s="1"/>
  <c r="B37" i="9" s="1"/>
  <c r="G37" i="9"/>
  <c r="F37" i="9"/>
  <c r="H36" i="9"/>
  <c r="G36" i="9"/>
  <c r="F36" i="9"/>
  <c r="E36" i="9"/>
  <c r="B36" i="9" s="1"/>
  <c r="H35" i="9"/>
  <c r="G35" i="9"/>
  <c r="E35" i="9" s="1"/>
  <c r="F35" i="9"/>
  <c r="H34" i="9"/>
  <c r="E34" i="9" s="1"/>
  <c r="B34" i="9" s="1"/>
  <c r="G34" i="9"/>
  <c r="F34" i="9"/>
  <c r="H33" i="9"/>
  <c r="G33" i="9"/>
  <c r="E33" i="9" s="1"/>
  <c r="B33" i="9" s="1"/>
  <c r="F33" i="9"/>
  <c r="H32" i="9"/>
  <c r="G32" i="9"/>
  <c r="E32" i="9" s="1"/>
  <c r="B32" i="9" s="1"/>
  <c r="F32" i="9"/>
  <c r="H31" i="9"/>
  <c r="G31" i="9"/>
  <c r="E31" i="9" s="1"/>
  <c r="B31" i="9" s="1"/>
  <c r="F31" i="9"/>
  <c r="H30" i="9"/>
  <c r="G30" i="9"/>
  <c r="F30" i="9"/>
  <c r="H29" i="9"/>
  <c r="G29" i="9"/>
  <c r="F29" i="9"/>
  <c r="E29" i="9"/>
  <c r="B29" i="9"/>
  <c r="H28" i="9"/>
  <c r="G28" i="9"/>
  <c r="E28" i="9" s="1"/>
  <c r="B28" i="9" s="1"/>
  <c r="F28" i="9"/>
  <c r="H27" i="9"/>
  <c r="G27" i="9"/>
  <c r="F27" i="9"/>
  <c r="H26" i="9"/>
  <c r="G26" i="9"/>
  <c r="F26" i="9"/>
  <c r="E26" i="9"/>
  <c r="B26" i="9" s="1"/>
  <c r="H25" i="9"/>
  <c r="E25" i="9" s="1"/>
  <c r="B25" i="9" s="1"/>
  <c r="G25" i="9"/>
  <c r="F25" i="9"/>
  <c r="H24" i="9"/>
  <c r="G24" i="9"/>
  <c r="F24" i="9"/>
  <c r="E24" i="9"/>
  <c r="B24" i="9" s="1"/>
  <c r="H23" i="9"/>
  <c r="G23" i="9"/>
  <c r="E23" i="9" s="1"/>
  <c r="F23" i="9"/>
  <c r="H22" i="9"/>
  <c r="E22" i="9" s="1"/>
  <c r="B22" i="9" s="1"/>
  <c r="G22" i="9"/>
  <c r="F22" i="9"/>
  <c r="F21" i="9"/>
  <c r="F4" i="9"/>
  <c r="O3" i="9"/>
  <c r="G275" i="9" s="1"/>
  <c r="E275" i="9" s="1"/>
  <c r="B275" i="9" s="1"/>
  <c r="L3" i="9"/>
  <c r="I3" i="9"/>
  <c r="G212" i="9" s="1"/>
  <c r="E212" i="9" s="1"/>
  <c r="B212" i="9" s="1"/>
  <c r="H3" i="9"/>
  <c r="G3" i="9"/>
  <c r="D101" i="8"/>
  <c r="C1576" i="1" s="1"/>
  <c r="H1576" i="1" s="1"/>
  <c r="D95" i="8"/>
  <c r="C1570" i="1" s="1"/>
  <c r="D90" i="8"/>
  <c r="C1565" i="1" s="1"/>
  <c r="D85" i="8"/>
  <c r="C1560" i="1" s="1"/>
  <c r="H1560" i="1" s="1"/>
  <c r="D80" i="8"/>
  <c r="C1555" i="1" s="1"/>
  <c r="D75" i="8"/>
  <c r="C1550" i="1" s="1"/>
  <c r="D70" i="8"/>
  <c r="C1545" i="1" s="1"/>
  <c r="D65" i="8"/>
  <c r="C1540" i="1" s="1"/>
  <c r="H1540" i="1" s="1"/>
  <c r="D60" i="8"/>
  <c r="C1535" i="1" s="1"/>
  <c r="D55" i="8"/>
  <c r="C1530" i="1" s="1"/>
  <c r="D50" i="8"/>
  <c r="C1525" i="1" s="1"/>
  <c r="D44" i="8"/>
  <c r="C1519" i="1" s="1"/>
  <c r="D36" i="8"/>
  <c r="C1511" i="1" s="1"/>
  <c r="D26" i="8"/>
  <c r="C1501" i="1" s="1"/>
  <c r="D24" i="8"/>
  <c r="C1499" i="1" s="1"/>
  <c r="D18" i="8"/>
  <c r="D8" i="8"/>
  <c r="C1483" i="1" s="1"/>
  <c r="E44" i="7"/>
  <c r="D1475" i="1" s="1"/>
  <c r="D44" i="7"/>
  <c r="C1475" i="1" s="1"/>
  <c r="E39" i="7"/>
  <c r="D1470" i="1" s="1"/>
  <c r="D39" i="7"/>
  <c r="C1470" i="1" s="1"/>
  <c r="D38" i="7"/>
  <c r="C1469" i="1" s="1"/>
  <c r="E30" i="7"/>
  <c r="D1461" i="1" s="1"/>
  <c r="D30" i="7"/>
  <c r="C1461" i="1" s="1"/>
  <c r="E23" i="7"/>
  <c r="D23" i="7"/>
  <c r="E14" i="7"/>
  <c r="E6" i="7" s="1"/>
  <c r="D14" i="7"/>
  <c r="E7" i="7"/>
  <c r="D7"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7" i="6"/>
  <c r="F116" i="6"/>
  <c r="E115" i="6"/>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6" i="6" s="1"/>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F246" i="5" s="1"/>
  <c r="D246" i="5"/>
  <c r="D245" i="5" s="1"/>
  <c r="E245" i="5"/>
  <c r="F244" i="5"/>
  <c r="F243" i="5"/>
  <c r="F242" i="5"/>
  <c r="E242" i="5"/>
  <c r="D242" i="5"/>
  <c r="F241" i="5"/>
  <c r="F240"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E625" i="4" s="1"/>
  <c r="D629" i="4"/>
  <c r="F628" i="4"/>
  <c r="F627" i="4"/>
  <c r="F626"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F550" i="4"/>
  <c r="E550" i="4"/>
  <c r="D550" i="4"/>
  <c r="D529" i="4" s="1"/>
  <c r="F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E522" i="4"/>
  <c r="D522" i="4"/>
  <c r="F522" i="4" s="1"/>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8" i="4"/>
  <c r="F418" i="4" s="1"/>
  <c r="E417" i="4"/>
  <c r="D417" i="4"/>
  <c r="F416" i="4"/>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D363" i="4" s="1"/>
  <c r="F363"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E215" i="4" s="1"/>
  <c r="D219" i="4"/>
  <c r="F219" i="4" s="1"/>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F134" i="4" s="1"/>
  <c r="D134" i="4"/>
  <c r="E133" i="4"/>
  <c r="D133" i="4"/>
  <c r="F133" i="4" s="1"/>
  <c r="F132" i="4"/>
  <c r="F131" i="4"/>
  <c r="F130" i="4"/>
  <c r="F129" i="4"/>
  <c r="E128" i="4"/>
  <c r="D128" i="4"/>
  <c r="F128" i="4" s="1"/>
  <c r="F127" i="4"/>
  <c r="F126"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E98" i="4"/>
  <c r="E82" i="4" s="1"/>
  <c r="D98" i="4"/>
  <c r="D82" i="4" s="1"/>
  <c r="F82"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E50" i="4"/>
  <c r="D50"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176" i="9" s="1"/>
  <c r="E176" i="9" s="1"/>
  <c r="B176" i="9"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J1450" i="1"/>
  <c r="H1450" i="1"/>
  <c r="D1450" i="1"/>
  <c r="C1450" i="1"/>
  <c r="G1450" i="1" s="1"/>
  <c r="D1449" i="1"/>
  <c r="C1449" i="1"/>
  <c r="J1448" i="1"/>
  <c r="H1448" i="1"/>
  <c r="G1448" i="1"/>
  <c r="D1448" i="1"/>
  <c r="C1448" i="1"/>
  <c r="H1447" i="1"/>
  <c r="D1447" i="1"/>
  <c r="C1447" i="1"/>
  <c r="J1447" i="1" s="1"/>
  <c r="G1446" i="1"/>
  <c r="D1446" i="1"/>
  <c r="J1446" i="1" s="1"/>
  <c r="C1446" i="1"/>
  <c r="D1445" i="1"/>
  <c r="C1445" i="1"/>
  <c r="H1444" i="1"/>
  <c r="D1444" i="1"/>
  <c r="C1444" i="1"/>
  <c r="H1443" i="1"/>
  <c r="D1443" i="1"/>
  <c r="C1443" i="1"/>
  <c r="J1442" i="1"/>
  <c r="D1442" i="1"/>
  <c r="C1442" i="1"/>
  <c r="D1441" i="1"/>
  <c r="H1441" i="1" s="1"/>
  <c r="C1441" i="1"/>
  <c r="H1440" i="1"/>
  <c r="D1440" i="1"/>
  <c r="C1440" i="1"/>
  <c r="G1440" i="1" s="1"/>
  <c r="G1439" i="1"/>
  <c r="D1439" i="1"/>
  <c r="C1439" i="1"/>
  <c r="H1438" i="1"/>
  <c r="D1438" i="1"/>
  <c r="G1438" i="1" s="1"/>
  <c r="C1438" i="1"/>
  <c r="C1437" i="1"/>
  <c r="D1434" i="1"/>
  <c r="C1434" i="1"/>
  <c r="H1434" i="1" s="1"/>
  <c r="D1433" i="1"/>
  <c r="C1433" i="1"/>
  <c r="D1432" i="1"/>
  <c r="H1432" i="1" s="1"/>
  <c r="C1432" i="1"/>
  <c r="D1431" i="1"/>
  <c r="C1431" i="1"/>
  <c r="H1431" i="1" s="1"/>
  <c r="D1430" i="1"/>
  <c r="C1430" i="1"/>
  <c r="H1429" i="1"/>
  <c r="D1429" i="1"/>
  <c r="G1429" i="1" s="1"/>
  <c r="C1429" i="1"/>
  <c r="D1428" i="1"/>
  <c r="C1428" i="1"/>
  <c r="H1428" i="1" s="1"/>
  <c r="D1427" i="1"/>
  <c r="C1427" i="1"/>
  <c r="G1426" i="1"/>
  <c r="D1426" i="1"/>
  <c r="H1426" i="1" s="1"/>
  <c r="C1426" i="1"/>
  <c r="D1425" i="1"/>
  <c r="C1425" i="1"/>
  <c r="D1424" i="1"/>
  <c r="C1424" i="1"/>
  <c r="D1423" i="1"/>
  <c r="D1422" i="1"/>
  <c r="C1422" i="1"/>
  <c r="D1421" i="1"/>
  <c r="C1421" i="1"/>
  <c r="H1420" i="1"/>
  <c r="G1420" i="1"/>
  <c r="D1420" i="1"/>
  <c r="C1420" i="1"/>
  <c r="D1419" i="1"/>
  <c r="C1419" i="1"/>
  <c r="D1418" i="1"/>
  <c r="C1418" i="1"/>
  <c r="H1417" i="1"/>
  <c r="D1417" i="1"/>
  <c r="C1417" i="1"/>
  <c r="G1417" i="1" s="1"/>
  <c r="D1416" i="1"/>
  <c r="C1416" i="1"/>
  <c r="D1415" i="1"/>
  <c r="C1415" i="1"/>
  <c r="D1414" i="1"/>
  <c r="G1414" i="1" s="1"/>
  <c r="C1414" i="1"/>
  <c r="D1413" i="1"/>
  <c r="C1413" i="1"/>
  <c r="D1412" i="1"/>
  <c r="C1412" i="1"/>
  <c r="D1411" i="1"/>
  <c r="C1411" i="1"/>
  <c r="G1411" i="1" s="1"/>
  <c r="D1410" i="1"/>
  <c r="C1410" i="1"/>
  <c r="D1407" i="1"/>
  <c r="C1407" i="1"/>
  <c r="D1406" i="1"/>
  <c r="C1406" i="1"/>
  <c r="D1405" i="1"/>
  <c r="C1405" i="1"/>
  <c r="D1404" i="1"/>
  <c r="C1404" i="1"/>
  <c r="D1403" i="1"/>
  <c r="C1403" i="1"/>
  <c r="G1402" i="1"/>
  <c r="D1402" i="1"/>
  <c r="C1402" i="1"/>
  <c r="H1402" i="1" s="1"/>
  <c r="D1401" i="1"/>
  <c r="C1401" i="1"/>
  <c r="D1400" i="1"/>
  <c r="C1400" i="1"/>
  <c r="H1399" i="1"/>
  <c r="G1399" i="1"/>
  <c r="D1399" i="1"/>
  <c r="C1399" i="1"/>
  <c r="D1398" i="1"/>
  <c r="C1398" i="1"/>
  <c r="D1397" i="1"/>
  <c r="C1397" i="1"/>
  <c r="D1396" i="1"/>
  <c r="C1396" i="1"/>
  <c r="D1395" i="1"/>
  <c r="C1395" i="1"/>
  <c r="D1394" i="1"/>
  <c r="C1394" i="1"/>
  <c r="G1393" i="1"/>
  <c r="D1393" i="1"/>
  <c r="C1393" i="1"/>
  <c r="H1393" i="1" s="1"/>
  <c r="D1392" i="1"/>
  <c r="C1392" i="1"/>
  <c r="D1391" i="1"/>
  <c r="C1391" i="1"/>
  <c r="H1390" i="1"/>
  <c r="G1390" i="1"/>
  <c r="D1390" i="1"/>
  <c r="C1390" i="1"/>
  <c r="D1389" i="1"/>
  <c r="C1389" i="1"/>
  <c r="D1388" i="1"/>
  <c r="C1388" i="1"/>
  <c r="D1387" i="1"/>
  <c r="C1387" i="1"/>
  <c r="D1386" i="1"/>
  <c r="C1386" i="1"/>
  <c r="D1385" i="1"/>
  <c r="C1385" i="1"/>
  <c r="G1384" i="1"/>
  <c r="D1384" i="1"/>
  <c r="C1384" i="1"/>
  <c r="H1384" i="1" s="1"/>
  <c r="D1383" i="1"/>
  <c r="C1383" i="1"/>
  <c r="D1382" i="1"/>
  <c r="C1382" i="1"/>
  <c r="H1381" i="1"/>
  <c r="G1381" i="1"/>
  <c r="D1381" i="1"/>
  <c r="C1381" i="1"/>
  <c r="D1380" i="1"/>
  <c r="C1380" i="1"/>
  <c r="D1379" i="1"/>
  <c r="C1379" i="1"/>
  <c r="D1378" i="1"/>
  <c r="C1378" i="1"/>
  <c r="D1377" i="1"/>
  <c r="C1377" i="1"/>
  <c r="D1376" i="1"/>
  <c r="C1376" i="1"/>
  <c r="G1375" i="1"/>
  <c r="D1375" i="1"/>
  <c r="C1375" i="1"/>
  <c r="H1375" i="1" s="1"/>
  <c r="D1374" i="1"/>
  <c r="C1374" i="1"/>
  <c r="D1373" i="1"/>
  <c r="C1373" i="1"/>
  <c r="H1372" i="1"/>
  <c r="G1372" i="1"/>
  <c r="D1372" i="1"/>
  <c r="C1372" i="1"/>
  <c r="D1371" i="1"/>
  <c r="C1371" i="1"/>
  <c r="D1370" i="1"/>
  <c r="C1370" i="1"/>
  <c r="D1369" i="1"/>
  <c r="C1369" i="1"/>
  <c r="D1368" i="1"/>
  <c r="C1368" i="1"/>
  <c r="D1367" i="1"/>
  <c r="C1367" i="1"/>
  <c r="G1366" i="1"/>
  <c r="D1366" i="1"/>
  <c r="C1366" i="1"/>
  <c r="H1366" i="1" s="1"/>
  <c r="D1365" i="1"/>
  <c r="C1365" i="1"/>
  <c r="D1364" i="1"/>
  <c r="C1364" i="1"/>
  <c r="H1363" i="1"/>
  <c r="G1363" i="1"/>
  <c r="D1363" i="1"/>
  <c r="C1363" i="1"/>
  <c r="D1362" i="1"/>
  <c r="C1362" i="1"/>
  <c r="D1361" i="1"/>
  <c r="C1361" i="1"/>
  <c r="D1360" i="1"/>
  <c r="C1360" i="1"/>
  <c r="D1359" i="1"/>
  <c r="C1359" i="1"/>
  <c r="D1358" i="1"/>
  <c r="C1358" i="1"/>
  <c r="G1357" i="1"/>
  <c r="D1357" i="1"/>
  <c r="C1357" i="1"/>
  <c r="H1357" i="1" s="1"/>
  <c r="D1356" i="1"/>
  <c r="C1356" i="1"/>
  <c r="D1355" i="1"/>
  <c r="C1355" i="1"/>
  <c r="H1354" i="1"/>
  <c r="G1354" i="1"/>
  <c r="D1354" i="1"/>
  <c r="C1354" i="1"/>
  <c r="D1353" i="1"/>
  <c r="C1353" i="1"/>
  <c r="D1352" i="1"/>
  <c r="C1352" i="1"/>
  <c r="D1351" i="1"/>
  <c r="C1351" i="1"/>
  <c r="D1350" i="1"/>
  <c r="C1350" i="1"/>
  <c r="D1349" i="1"/>
  <c r="C1349" i="1"/>
  <c r="H1348" i="1"/>
  <c r="G1348" i="1"/>
  <c r="D1348" i="1"/>
  <c r="C1348" i="1"/>
  <c r="D1347" i="1"/>
  <c r="C1347" i="1"/>
  <c r="G1346" i="1"/>
  <c r="D1346" i="1"/>
  <c r="C1346" i="1"/>
  <c r="D1345" i="1"/>
  <c r="C1345" i="1"/>
  <c r="D1344" i="1"/>
  <c r="C1344" i="1"/>
  <c r="D1343" i="1"/>
  <c r="C1343" i="1"/>
  <c r="H1342" i="1"/>
  <c r="G1342" i="1"/>
  <c r="D1342" i="1"/>
  <c r="C1342" i="1"/>
  <c r="D1341" i="1"/>
  <c r="C1341" i="1"/>
  <c r="G1340" i="1"/>
  <c r="D1340" i="1"/>
  <c r="C1340" i="1"/>
  <c r="D1339" i="1"/>
  <c r="C1339" i="1"/>
  <c r="D1338" i="1"/>
  <c r="C1338" i="1"/>
  <c r="D1337" i="1"/>
  <c r="C1337" i="1"/>
  <c r="H1336" i="1"/>
  <c r="G1336" i="1"/>
  <c r="D1336" i="1"/>
  <c r="C1336" i="1"/>
  <c r="D1335" i="1"/>
  <c r="C1335" i="1"/>
  <c r="D1334" i="1"/>
  <c r="G1334" i="1" s="1"/>
  <c r="C1334" i="1"/>
  <c r="D1333" i="1"/>
  <c r="C1333" i="1"/>
  <c r="D1332" i="1"/>
  <c r="C1332" i="1"/>
  <c r="D1331" i="1"/>
  <c r="C1331" i="1"/>
  <c r="H1330" i="1"/>
  <c r="G1330" i="1"/>
  <c r="D1330" i="1"/>
  <c r="C1330" i="1"/>
  <c r="C1329" i="1"/>
  <c r="D1328" i="1"/>
  <c r="C1328" i="1"/>
  <c r="D1327" i="1"/>
  <c r="C1327" i="1"/>
  <c r="D1326" i="1"/>
  <c r="C1326" i="1"/>
  <c r="G1325" i="1"/>
  <c r="D1325" i="1"/>
  <c r="C1325" i="1"/>
  <c r="H1325" i="1" s="1"/>
  <c r="G1324" i="1"/>
  <c r="D1324" i="1"/>
  <c r="C1324" i="1"/>
  <c r="H1324" i="1" s="1"/>
  <c r="D1323" i="1"/>
  <c r="C1323" i="1"/>
  <c r="D1322" i="1"/>
  <c r="G1322" i="1" s="1"/>
  <c r="C1322" i="1"/>
  <c r="H1321" i="1"/>
  <c r="D1321" i="1"/>
  <c r="C1321" i="1"/>
  <c r="G1321" i="1" s="1"/>
  <c r="D1320" i="1"/>
  <c r="C1320" i="1"/>
  <c r="G1319" i="1"/>
  <c r="D1319" i="1"/>
  <c r="C1319" i="1"/>
  <c r="G1318" i="1"/>
  <c r="D1318" i="1"/>
  <c r="H1318" i="1" s="1"/>
  <c r="C1318" i="1"/>
  <c r="D1317" i="1"/>
  <c r="C1317" i="1"/>
  <c r="D1316" i="1"/>
  <c r="C1316" i="1"/>
  <c r="D1315" i="1"/>
  <c r="C1315" i="1"/>
  <c r="D1314" i="1"/>
  <c r="C1314" i="1"/>
  <c r="G1313" i="1"/>
  <c r="D1313" i="1"/>
  <c r="C1313" i="1"/>
  <c r="H1313" i="1" s="1"/>
  <c r="G1312" i="1"/>
  <c r="D1312" i="1"/>
  <c r="C1312" i="1"/>
  <c r="H1312" i="1" s="1"/>
  <c r="D1311" i="1"/>
  <c r="C1311" i="1"/>
  <c r="G1310" i="1"/>
  <c r="D1310" i="1"/>
  <c r="C1310" i="1"/>
  <c r="H1310" i="1" s="1"/>
  <c r="H1309" i="1"/>
  <c r="D1309" i="1"/>
  <c r="C1309" i="1"/>
  <c r="G1309" i="1" s="1"/>
  <c r="D1308" i="1"/>
  <c r="C1308" i="1"/>
  <c r="G1307" i="1"/>
  <c r="D1307" i="1"/>
  <c r="C1307" i="1"/>
  <c r="H1306" i="1"/>
  <c r="G1306" i="1"/>
  <c r="D1306" i="1"/>
  <c r="C1306" i="1"/>
  <c r="D1305" i="1"/>
  <c r="C1305" i="1"/>
  <c r="D1304" i="1"/>
  <c r="C1304" i="1"/>
  <c r="D1303" i="1"/>
  <c r="C1303" i="1"/>
  <c r="D1302" i="1"/>
  <c r="C1302" i="1"/>
  <c r="G1301" i="1"/>
  <c r="D1301" i="1"/>
  <c r="C1301" i="1"/>
  <c r="H1301" i="1" s="1"/>
  <c r="G1300" i="1"/>
  <c r="D1300" i="1"/>
  <c r="C1300" i="1"/>
  <c r="H1300" i="1" s="1"/>
  <c r="D1299" i="1"/>
  <c r="C1299" i="1"/>
  <c r="G1298" i="1"/>
  <c r="D1298" i="1"/>
  <c r="C1298" i="1"/>
  <c r="H1298" i="1" s="1"/>
  <c r="H1297" i="1"/>
  <c r="D1297" i="1"/>
  <c r="C1297" i="1"/>
  <c r="G1297" i="1" s="1"/>
  <c r="D1296" i="1"/>
  <c r="C1296" i="1"/>
  <c r="D1295" i="1"/>
  <c r="C1295" i="1"/>
  <c r="H1294" i="1"/>
  <c r="G1294" i="1"/>
  <c r="D1294" i="1"/>
  <c r="C1294" i="1"/>
  <c r="D1293" i="1"/>
  <c r="C1293" i="1"/>
  <c r="H1292" i="1"/>
  <c r="G1292" i="1"/>
  <c r="D1292" i="1"/>
  <c r="C1292" i="1"/>
  <c r="D1291" i="1"/>
  <c r="C1291" i="1"/>
  <c r="D1290" i="1"/>
  <c r="C1290" i="1"/>
  <c r="D1289" i="1"/>
  <c r="C1289" i="1"/>
  <c r="D1288" i="1"/>
  <c r="C1288" i="1"/>
  <c r="D1287" i="1"/>
  <c r="C1287" i="1"/>
  <c r="H1286" i="1"/>
  <c r="D1286" i="1"/>
  <c r="C1286" i="1"/>
  <c r="G1286" i="1" s="1"/>
  <c r="H1285" i="1"/>
  <c r="G1285" i="1"/>
  <c r="D1285" i="1"/>
  <c r="C1285" i="1"/>
  <c r="D1284" i="1"/>
  <c r="C1284" i="1"/>
  <c r="H1283" i="1"/>
  <c r="G1283" i="1"/>
  <c r="D1283" i="1"/>
  <c r="C1283" i="1"/>
  <c r="D1282" i="1"/>
  <c r="C1282" i="1"/>
  <c r="D1281" i="1"/>
  <c r="C1281" i="1"/>
  <c r="G1280" i="1"/>
  <c r="D1280" i="1"/>
  <c r="C1280" i="1"/>
  <c r="H1280" i="1" s="1"/>
  <c r="H1279" i="1"/>
  <c r="D1279" i="1"/>
  <c r="C1279" i="1"/>
  <c r="G1279" i="1" s="1"/>
  <c r="D1278" i="1"/>
  <c r="C1278" i="1"/>
  <c r="D1277" i="1"/>
  <c r="C1277" i="1"/>
  <c r="H1276" i="1"/>
  <c r="G1276" i="1"/>
  <c r="D1276" i="1"/>
  <c r="C1276" i="1"/>
  <c r="D1275" i="1"/>
  <c r="C1275" i="1"/>
  <c r="H1274" i="1"/>
  <c r="G1274" i="1"/>
  <c r="D1274" i="1"/>
  <c r="C1274" i="1"/>
  <c r="D1273" i="1"/>
  <c r="C1273" i="1"/>
  <c r="D1272" i="1"/>
  <c r="C1272" i="1"/>
  <c r="D1271" i="1"/>
  <c r="C1271" i="1"/>
  <c r="D1270" i="1"/>
  <c r="C1270" i="1"/>
  <c r="D1269" i="1"/>
  <c r="C1269" i="1"/>
  <c r="H1268" i="1"/>
  <c r="D1268" i="1"/>
  <c r="C1268" i="1"/>
  <c r="G1268" i="1" s="1"/>
  <c r="H1267" i="1"/>
  <c r="G1267" i="1"/>
  <c r="D1267" i="1"/>
  <c r="C1267" i="1"/>
  <c r="D1266" i="1"/>
  <c r="C1266" i="1"/>
  <c r="H1265" i="1"/>
  <c r="G1265" i="1"/>
  <c r="D1265" i="1"/>
  <c r="C1265" i="1"/>
  <c r="D1264" i="1"/>
  <c r="C1264" i="1"/>
  <c r="D1263" i="1"/>
  <c r="C1263" i="1"/>
  <c r="G1262" i="1"/>
  <c r="D1262" i="1"/>
  <c r="C1262" i="1"/>
  <c r="H1262" i="1" s="1"/>
  <c r="H1261" i="1"/>
  <c r="D1261" i="1"/>
  <c r="C1261" i="1"/>
  <c r="G1261" i="1" s="1"/>
  <c r="D1260" i="1"/>
  <c r="C1260" i="1"/>
  <c r="D1259" i="1"/>
  <c r="C1259" i="1"/>
  <c r="H1258" i="1"/>
  <c r="G1258" i="1"/>
  <c r="D1258" i="1"/>
  <c r="C1258" i="1"/>
  <c r="D1257" i="1"/>
  <c r="C1257" i="1"/>
  <c r="H1256" i="1"/>
  <c r="G1256" i="1"/>
  <c r="D1256" i="1"/>
  <c r="C1256" i="1"/>
  <c r="D1255" i="1"/>
  <c r="C1255" i="1"/>
  <c r="D1254" i="1"/>
  <c r="C1254" i="1"/>
  <c r="D1253" i="1"/>
  <c r="C1253" i="1"/>
  <c r="D1252" i="1"/>
  <c r="C1252" i="1"/>
  <c r="D1251" i="1"/>
  <c r="C1251" i="1"/>
  <c r="H1250" i="1"/>
  <c r="D1250" i="1"/>
  <c r="C1250" i="1"/>
  <c r="G1250" i="1" s="1"/>
  <c r="H1249" i="1"/>
  <c r="G1249" i="1"/>
  <c r="D1249" i="1"/>
  <c r="C1249" i="1"/>
  <c r="D1248" i="1"/>
  <c r="C1248" i="1"/>
  <c r="H1247" i="1"/>
  <c r="G1247" i="1"/>
  <c r="D1247" i="1"/>
  <c r="C1247" i="1"/>
  <c r="D1246" i="1"/>
  <c r="C1246" i="1"/>
  <c r="D1245" i="1"/>
  <c r="C1245" i="1"/>
  <c r="G1244" i="1"/>
  <c r="D1244" i="1"/>
  <c r="C1244" i="1"/>
  <c r="H1244" i="1" s="1"/>
  <c r="H1243" i="1"/>
  <c r="D1243" i="1"/>
  <c r="C1243" i="1"/>
  <c r="G1243" i="1" s="1"/>
  <c r="D1242" i="1"/>
  <c r="G1242" i="1" s="1"/>
  <c r="C1242" i="1"/>
  <c r="D1241" i="1"/>
  <c r="C1241" i="1"/>
  <c r="G1240" i="1"/>
  <c r="D1240" i="1"/>
  <c r="C1240" i="1"/>
  <c r="H1240" i="1" s="1"/>
  <c r="D1239" i="1"/>
  <c r="C1239" i="1"/>
  <c r="D1238" i="1"/>
  <c r="C1238" i="1"/>
  <c r="D1237" i="1"/>
  <c r="H1237" i="1" s="1"/>
  <c r="C1237" i="1"/>
  <c r="D1236" i="1"/>
  <c r="C1236" i="1"/>
  <c r="H1235" i="1"/>
  <c r="G1235" i="1"/>
  <c r="D1235" i="1"/>
  <c r="C1235" i="1"/>
  <c r="H1234" i="1"/>
  <c r="D1234" i="1"/>
  <c r="C1234" i="1"/>
  <c r="G1234" i="1" s="1"/>
  <c r="D1233" i="1"/>
  <c r="C1233" i="1"/>
  <c r="H1232" i="1"/>
  <c r="G1232" i="1"/>
  <c r="D1232" i="1"/>
  <c r="C1232" i="1"/>
  <c r="D1231" i="1"/>
  <c r="C1231" i="1"/>
  <c r="G1230" i="1"/>
  <c r="D1230" i="1"/>
  <c r="C1230" i="1"/>
  <c r="H1230" i="1" s="1"/>
  <c r="D1229" i="1"/>
  <c r="G1229" i="1" s="1"/>
  <c r="C1229" i="1"/>
  <c r="H1229" i="1" s="1"/>
  <c r="D1228" i="1"/>
  <c r="C1228" i="1"/>
  <c r="D1227" i="1"/>
  <c r="G1227" i="1" s="1"/>
  <c r="C1227" i="1"/>
  <c r="D1226" i="1"/>
  <c r="C1226" i="1"/>
  <c r="D1225" i="1"/>
  <c r="C1225" i="1"/>
  <c r="D1224" i="1"/>
  <c r="C1224" i="1"/>
  <c r="D1223" i="1"/>
  <c r="C1223" i="1"/>
  <c r="D1222" i="1"/>
  <c r="D1221" i="1"/>
  <c r="C1221" i="1"/>
  <c r="H1221" i="1" s="1"/>
  <c r="H1220" i="1"/>
  <c r="D1220" i="1"/>
  <c r="C1220" i="1"/>
  <c r="G1220" i="1" s="1"/>
  <c r="H1219" i="1"/>
  <c r="D1219" i="1"/>
  <c r="G1219" i="1" s="1"/>
  <c r="C1219" i="1"/>
  <c r="D1218" i="1"/>
  <c r="C1218" i="1"/>
  <c r="D1217" i="1"/>
  <c r="C1217" i="1"/>
  <c r="H1217" i="1" s="1"/>
  <c r="D1216" i="1"/>
  <c r="C1216" i="1"/>
  <c r="G1216" i="1" s="1"/>
  <c r="D1215" i="1"/>
  <c r="D1214" i="1"/>
  <c r="D1213" i="1"/>
  <c r="C1213" i="1"/>
  <c r="G1212" i="1"/>
  <c r="D1212" i="1"/>
  <c r="C1212" i="1"/>
  <c r="H1211" i="1"/>
  <c r="G1211" i="1"/>
  <c r="D1211" i="1"/>
  <c r="C1211" i="1"/>
  <c r="D1210" i="1"/>
  <c r="C1210" i="1"/>
  <c r="G1209" i="1"/>
  <c r="D1209" i="1"/>
  <c r="C1209" i="1"/>
  <c r="H1209" i="1" s="1"/>
  <c r="D1208" i="1"/>
  <c r="C1208" i="1"/>
  <c r="H1207" i="1"/>
  <c r="D1207" i="1"/>
  <c r="C1207" i="1"/>
  <c r="G1207" i="1" s="1"/>
  <c r="D1206" i="1"/>
  <c r="C1206" i="1"/>
  <c r="H1206" i="1" s="1"/>
  <c r="H1205" i="1"/>
  <c r="D1205" i="1"/>
  <c r="C1205" i="1"/>
  <c r="G1205" i="1" s="1"/>
  <c r="H1204" i="1"/>
  <c r="G1204" i="1"/>
  <c r="D1204" i="1"/>
  <c r="C1204" i="1"/>
  <c r="G1203" i="1"/>
  <c r="D1203" i="1"/>
  <c r="C1203" i="1"/>
  <c r="H1203" i="1" s="1"/>
  <c r="D1202" i="1"/>
  <c r="C1202" i="1"/>
  <c r="H1201" i="1"/>
  <c r="G1201" i="1"/>
  <c r="D1201" i="1"/>
  <c r="C1201" i="1"/>
  <c r="D1200" i="1"/>
  <c r="G1200" i="1" s="1"/>
  <c r="C1200" i="1"/>
  <c r="D1199" i="1"/>
  <c r="C1199" i="1"/>
  <c r="H1198" i="1"/>
  <c r="G1198" i="1"/>
  <c r="D1198" i="1"/>
  <c r="C1198" i="1"/>
  <c r="D1197" i="1"/>
  <c r="C1197" i="1"/>
  <c r="H1196" i="1"/>
  <c r="D1196" i="1"/>
  <c r="C1196" i="1"/>
  <c r="H1195" i="1"/>
  <c r="G1195" i="1"/>
  <c r="D1195" i="1"/>
  <c r="C1195" i="1"/>
  <c r="D1194" i="1"/>
  <c r="C1194" i="1"/>
  <c r="H1194" i="1" s="1"/>
  <c r="D1193" i="1"/>
  <c r="C1193" i="1"/>
  <c r="H1192" i="1"/>
  <c r="G1192" i="1"/>
  <c r="D1192" i="1"/>
  <c r="C1192" i="1"/>
  <c r="D1191" i="1"/>
  <c r="G1191" i="1" s="1"/>
  <c r="C1191" i="1"/>
  <c r="D1190" i="1"/>
  <c r="C1190" i="1"/>
  <c r="G1190" i="1" s="1"/>
  <c r="H1189" i="1"/>
  <c r="G1189" i="1"/>
  <c r="D1189" i="1"/>
  <c r="C1189" i="1"/>
  <c r="D1188" i="1"/>
  <c r="C1188" i="1"/>
  <c r="H1188" i="1" s="1"/>
  <c r="H1187" i="1"/>
  <c r="D1187" i="1"/>
  <c r="C1187" i="1"/>
  <c r="G1187" i="1" s="1"/>
  <c r="H1186" i="1"/>
  <c r="G1186" i="1"/>
  <c r="D1186" i="1"/>
  <c r="C1186" i="1"/>
  <c r="G1185" i="1"/>
  <c r="D1185" i="1"/>
  <c r="C1185" i="1"/>
  <c r="H1185" i="1" s="1"/>
  <c r="D1184" i="1"/>
  <c r="C1184" i="1"/>
  <c r="H1183" i="1"/>
  <c r="G1183" i="1"/>
  <c r="D1183" i="1"/>
  <c r="C1183" i="1"/>
  <c r="D1182" i="1"/>
  <c r="G1182" i="1" s="1"/>
  <c r="C1182" i="1"/>
  <c r="D1181" i="1"/>
  <c r="C1181" i="1"/>
  <c r="H1180" i="1"/>
  <c r="G1180" i="1"/>
  <c r="D1180" i="1"/>
  <c r="C1180" i="1"/>
  <c r="D1179" i="1"/>
  <c r="C1179" i="1"/>
  <c r="H1178" i="1"/>
  <c r="D1178" i="1"/>
  <c r="C1178" i="1"/>
  <c r="H1177" i="1"/>
  <c r="G1177" i="1"/>
  <c r="D1177" i="1"/>
  <c r="C1177" i="1"/>
  <c r="D1176" i="1"/>
  <c r="C1176" i="1"/>
  <c r="H1176" i="1" s="1"/>
  <c r="D1175" i="1"/>
  <c r="C1175" i="1"/>
  <c r="H1174" i="1"/>
  <c r="G1174" i="1"/>
  <c r="D1174" i="1"/>
  <c r="C1174" i="1"/>
  <c r="D1173" i="1"/>
  <c r="G1173" i="1" s="1"/>
  <c r="C1173" i="1"/>
  <c r="D1172" i="1"/>
  <c r="C1172" i="1"/>
  <c r="G1172" i="1" s="1"/>
  <c r="H1171" i="1"/>
  <c r="G1171" i="1"/>
  <c r="D1171" i="1"/>
  <c r="C1171" i="1"/>
  <c r="D1170" i="1"/>
  <c r="C1170" i="1"/>
  <c r="H1170" i="1" s="1"/>
  <c r="H1169" i="1"/>
  <c r="D1169" i="1"/>
  <c r="C1169" i="1"/>
  <c r="G1169" i="1" s="1"/>
  <c r="H1168" i="1"/>
  <c r="G1168" i="1"/>
  <c r="D1168" i="1"/>
  <c r="C1168" i="1"/>
  <c r="G1167" i="1"/>
  <c r="D1167" i="1"/>
  <c r="C1167" i="1"/>
  <c r="H1167" i="1" s="1"/>
  <c r="D1166" i="1"/>
  <c r="C1166" i="1"/>
  <c r="H1165" i="1"/>
  <c r="G1165" i="1"/>
  <c r="D1165" i="1"/>
  <c r="C1165" i="1"/>
  <c r="D1164" i="1"/>
  <c r="G1164" i="1" s="1"/>
  <c r="C1164" i="1"/>
  <c r="D1163" i="1"/>
  <c r="C1163" i="1"/>
  <c r="H1162" i="1"/>
  <c r="G1162" i="1"/>
  <c r="D1162" i="1"/>
  <c r="C1162" i="1"/>
  <c r="D1161" i="1"/>
  <c r="C1161" i="1"/>
  <c r="H1160" i="1"/>
  <c r="D1160" i="1"/>
  <c r="C1160" i="1"/>
  <c r="H1159" i="1"/>
  <c r="G1159" i="1"/>
  <c r="D1159" i="1"/>
  <c r="C1159" i="1"/>
  <c r="D1158" i="1"/>
  <c r="C1158" i="1"/>
  <c r="H1158" i="1" s="1"/>
  <c r="D1157" i="1"/>
  <c r="C1157" i="1"/>
  <c r="G1156" i="1"/>
  <c r="D1156" i="1"/>
  <c r="C1156" i="1"/>
  <c r="H1156" i="1" s="1"/>
  <c r="D1155" i="1"/>
  <c r="G1155" i="1" s="1"/>
  <c r="C1155" i="1"/>
  <c r="D1154" i="1"/>
  <c r="C1154" i="1"/>
  <c r="G1154" i="1" s="1"/>
  <c r="D1151" i="1"/>
  <c r="C1151" i="1"/>
  <c r="H1150" i="1"/>
  <c r="G1150" i="1"/>
  <c r="D1150" i="1"/>
  <c r="C1150" i="1"/>
  <c r="D1149" i="1"/>
  <c r="G1149" i="1" s="1"/>
  <c r="C1149" i="1"/>
  <c r="D1148" i="1"/>
  <c r="C1148" i="1"/>
  <c r="H1147" i="1"/>
  <c r="G1147" i="1"/>
  <c r="D1147" i="1"/>
  <c r="C1147" i="1"/>
  <c r="D1146" i="1"/>
  <c r="C1146" i="1"/>
  <c r="H1145" i="1"/>
  <c r="D1145" i="1"/>
  <c r="C1145" i="1"/>
  <c r="D1144" i="1"/>
  <c r="C1144" i="1"/>
  <c r="D1143" i="1"/>
  <c r="C1143" i="1"/>
  <c r="H1143" i="1" s="1"/>
  <c r="D1142" i="1"/>
  <c r="C1142" i="1"/>
  <c r="H1141" i="1"/>
  <c r="D1141" i="1"/>
  <c r="C1141" i="1"/>
  <c r="G1141" i="1" s="1"/>
  <c r="D1140" i="1"/>
  <c r="G1140" i="1" s="1"/>
  <c r="C1140" i="1"/>
  <c r="D1139" i="1"/>
  <c r="C1139" i="1"/>
  <c r="G1139" i="1" s="1"/>
  <c r="H1138" i="1"/>
  <c r="G1138" i="1"/>
  <c r="D1138" i="1"/>
  <c r="C1138" i="1"/>
  <c r="D1137" i="1"/>
  <c r="C1137" i="1"/>
  <c r="H1137" i="1" s="1"/>
  <c r="H1136" i="1"/>
  <c r="D1136" i="1"/>
  <c r="C1136" i="1"/>
  <c r="G1136" i="1" s="1"/>
  <c r="D1135" i="1"/>
  <c r="C1135" i="1"/>
  <c r="G1134" i="1"/>
  <c r="D1134" i="1"/>
  <c r="C1134" i="1"/>
  <c r="H1134" i="1" s="1"/>
  <c r="D1133" i="1"/>
  <c r="C1133" i="1"/>
  <c r="D1132" i="1"/>
  <c r="C1132" i="1"/>
  <c r="H1132" i="1" s="1"/>
  <c r="G1131" i="1"/>
  <c r="D1131" i="1"/>
  <c r="C1131" i="1"/>
  <c r="D1130" i="1"/>
  <c r="C1130" i="1"/>
  <c r="H1129" i="1"/>
  <c r="G1129" i="1"/>
  <c r="D1129" i="1"/>
  <c r="C1129" i="1"/>
  <c r="D1128" i="1"/>
  <c r="C1128" i="1"/>
  <c r="H1127" i="1"/>
  <c r="D1127" i="1"/>
  <c r="C1127" i="1"/>
  <c r="D1126" i="1"/>
  <c r="C1126" i="1"/>
  <c r="D1125" i="1"/>
  <c r="C1125" i="1"/>
  <c r="H1125" i="1" s="1"/>
  <c r="H1123" i="1"/>
  <c r="D1123" i="1"/>
  <c r="C1123" i="1"/>
  <c r="G1123" i="1" s="1"/>
  <c r="D1122" i="1"/>
  <c r="G1122" i="1" s="1"/>
  <c r="C1122" i="1"/>
  <c r="D1121" i="1"/>
  <c r="C1121" i="1"/>
  <c r="G1121" i="1" s="1"/>
  <c r="H1120" i="1"/>
  <c r="G1120" i="1"/>
  <c r="D1120" i="1"/>
  <c r="C1120" i="1"/>
  <c r="D1119" i="1"/>
  <c r="C1119" i="1"/>
  <c r="H1119" i="1" s="1"/>
  <c r="H1118" i="1"/>
  <c r="D1118" i="1"/>
  <c r="C1118" i="1"/>
  <c r="G1118" i="1" s="1"/>
  <c r="D1117" i="1"/>
  <c r="C1117" i="1"/>
  <c r="G1116" i="1"/>
  <c r="D1116" i="1"/>
  <c r="C1116" i="1"/>
  <c r="H1116" i="1" s="1"/>
  <c r="D1115" i="1"/>
  <c r="C1115" i="1"/>
  <c r="D1114" i="1"/>
  <c r="C1114" i="1"/>
  <c r="H1114" i="1" s="1"/>
  <c r="D1113" i="1"/>
  <c r="G1113" i="1" s="1"/>
  <c r="C1113" i="1"/>
  <c r="D1112" i="1"/>
  <c r="C1112" i="1"/>
  <c r="H1111" i="1"/>
  <c r="G1111" i="1"/>
  <c r="D1111" i="1"/>
  <c r="C1111" i="1"/>
  <c r="D1110" i="1"/>
  <c r="C1110" i="1"/>
  <c r="H1109" i="1"/>
  <c r="D1109" i="1"/>
  <c r="C1109" i="1"/>
  <c r="D1108" i="1"/>
  <c r="C1108" i="1"/>
  <c r="D1107" i="1"/>
  <c r="C1107" i="1"/>
  <c r="H1107" i="1" s="1"/>
  <c r="H1106" i="1"/>
  <c r="G1106" i="1"/>
  <c r="D1106" i="1"/>
  <c r="C1106" i="1"/>
  <c r="D1105" i="1"/>
  <c r="C1105" i="1"/>
  <c r="H1105" i="1" s="1"/>
  <c r="G1104" i="1"/>
  <c r="D1104" i="1"/>
  <c r="C1104" i="1"/>
  <c r="H1104" i="1" s="1"/>
  <c r="G1103" i="1"/>
  <c r="D1103" i="1"/>
  <c r="C1103" i="1"/>
  <c r="H1103" i="1" s="1"/>
  <c r="H1102" i="1"/>
  <c r="D1102" i="1"/>
  <c r="C1102" i="1"/>
  <c r="G1102" i="1" s="1"/>
  <c r="D1101" i="1"/>
  <c r="G1101" i="1" s="1"/>
  <c r="C1101" i="1"/>
  <c r="D1100" i="1"/>
  <c r="C1100" i="1"/>
  <c r="H1099" i="1"/>
  <c r="G1099" i="1"/>
  <c r="D1099" i="1"/>
  <c r="C1099" i="1"/>
  <c r="D1098" i="1"/>
  <c r="C1098" i="1"/>
  <c r="D1097" i="1"/>
  <c r="C1097" i="1"/>
  <c r="H1096" i="1"/>
  <c r="G1096" i="1"/>
  <c r="D1096" i="1"/>
  <c r="C1096" i="1"/>
  <c r="D1095" i="1"/>
  <c r="C1095" i="1"/>
  <c r="H1095" i="1" s="1"/>
  <c r="H1094" i="1"/>
  <c r="D1094" i="1"/>
  <c r="C1094" i="1"/>
  <c r="G1094" i="1" s="1"/>
  <c r="H1093" i="1"/>
  <c r="G1093" i="1"/>
  <c r="D1093" i="1"/>
  <c r="C1093" i="1"/>
  <c r="D1092" i="1"/>
  <c r="C1092" i="1"/>
  <c r="H1091" i="1"/>
  <c r="G1091" i="1"/>
  <c r="D1091" i="1"/>
  <c r="C1091" i="1"/>
  <c r="D1090" i="1"/>
  <c r="C1090" i="1"/>
  <c r="H1090" i="1" s="1"/>
  <c r="G1089" i="1"/>
  <c r="D1089" i="1"/>
  <c r="C1089" i="1"/>
  <c r="H1089" i="1" s="1"/>
  <c r="D1088" i="1"/>
  <c r="C1088" i="1"/>
  <c r="D1087" i="1"/>
  <c r="C1087" i="1"/>
  <c r="G1086" i="1"/>
  <c r="D1086" i="1"/>
  <c r="C1086" i="1"/>
  <c r="D1085" i="1"/>
  <c r="C1085" i="1"/>
  <c r="D1084" i="1"/>
  <c r="C1084" i="1"/>
  <c r="G1083" i="1"/>
  <c r="D1083" i="1"/>
  <c r="C1083" i="1"/>
  <c r="D1082" i="1"/>
  <c r="C1082" i="1"/>
  <c r="H1082" i="1" s="1"/>
  <c r="H1081" i="1"/>
  <c r="D1081" i="1"/>
  <c r="C1081" i="1"/>
  <c r="G1081" i="1" s="1"/>
  <c r="D1080" i="1"/>
  <c r="C1080" i="1"/>
  <c r="H1079" i="1"/>
  <c r="D1079" i="1"/>
  <c r="C1079" i="1"/>
  <c r="G1079" i="1" s="1"/>
  <c r="H1078" i="1"/>
  <c r="G1078" i="1"/>
  <c r="D1078" i="1"/>
  <c r="C1078" i="1"/>
  <c r="D1077" i="1"/>
  <c r="C1077" i="1"/>
  <c r="H1076" i="1"/>
  <c r="G1076" i="1"/>
  <c r="D1076" i="1"/>
  <c r="C1076" i="1"/>
  <c r="H1075" i="1"/>
  <c r="G1075" i="1"/>
  <c r="D1075" i="1"/>
  <c r="C1075" i="1"/>
  <c r="D1074" i="1"/>
  <c r="C1074" i="1"/>
  <c r="H1073" i="1"/>
  <c r="G1073" i="1"/>
  <c r="D1073" i="1"/>
  <c r="C1073" i="1"/>
  <c r="H1072" i="1"/>
  <c r="G1072" i="1"/>
  <c r="D1072" i="1"/>
  <c r="C1072" i="1"/>
  <c r="D1071" i="1"/>
  <c r="C1071" i="1"/>
  <c r="H1070" i="1"/>
  <c r="G1070" i="1"/>
  <c r="D1070" i="1"/>
  <c r="C1070" i="1"/>
  <c r="H1069" i="1"/>
  <c r="G1069" i="1"/>
  <c r="D1069" i="1"/>
  <c r="C1069" i="1"/>
  <c r="D1068" i="1"/>
  <c r="C1068" i="1"/>
  <c r="H1067" i="1"/>
  <c r="G1067" i="1"/>
  <c r="D1067" i="1"/>
  <c r="C1067" i="1"/>
  <c r="H1066" i="1"/>
  <c r="G1066" i="1"/>
  <c r="D1066" i="1"/>
  <c r="C1066" i="1"/>
  <c r="D1065" i="1"/>
  <c r="H1064" i="1"/>
  <c r="G1064" i="1"/>
  <c r="D1064" i="1"/>
  <c r="C1064" i="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C1056" i="1"/>
  <c r="H1055" i="1"/>
  <c r="G1055" i="1"/>
  <c r="D1055" i="1"/>
  <c r="C1055" i="1"/>
  <c r="H1054" i="1"/>
  <c r="G1054" i="1"/>
  <c r="D1054" i="1"/>
  <c r="C1054" i="1"/>
  <c r="D1053" i="1"/>
  <c r="C1053" i="1"/>
  <c r="H1052" i="1"/>
  <c r="G1052" i="1"/>
  <c r="D1052" i="1"/>
  <c r="C1052" i="1"/>
  <c r="H1051" i="1"/>
  <c r="G1051" i="1"/>
  <c r="D1051" i="1"/>
  <c r="C1051" i="1"/>
  <c r="D1050" i="1"/>
  <c r="C1050" i="1"/>
  <c r="H1049" i="1"/>
  <c r="G1049" i="1"/>
  <c r="D1049" i="1"/>
  <c r="C1049" i="1"/>
  <c r="H1048" i="1"/>
  <c r="G1048" i="1"/>
  <c r="D1048" i="1"/>
  <c r="C1048" i="1"/>
  <c r="D1047" i="1"/>
  <c r="C1047" i="1"/>
  <c r="H1045" i="1"/>
  <c r="G1045" i="1"/>
  <c r="D1045" i="1"/>
  <c r="C1045" i="1"/>
  <c r="D1044" i="1"/>
  <c r="C1044" i="1"/>
  <c r="H1043" i="1"/>
  <c r="G1043" i="1"/>
  <c r="D1043" i="1"/>
  <c r="C1043" i="1"/>
  <c r="H1042" i="1"/>
  <c r="G1042" i="1"/>
  <c r="D1042" i="1"/>
  <c r="C1042"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D1030" i="1"/>
  <c r="C1030" i="1"/>
  <c r="H1030" i="1" s="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D1021" i="1"/>
  <c r="C1021" i="1"/>
  <c r="D1020" i="1"/>
  <c r="C1020" i="1"/>
  <c r="H1019" i="1"/>
  <c r="G1019" i="1"/>
  <c r="D1019" i="1"/>
  <c r="C1019" i="1"/>
  <c r="D1018" i="1"/>
  <c r="C1018" i="1"/>
  <c r="G1018" i="1" s="1"/>
  <c r="D1017" i="1"/>
  <c r="C1017" i="1"/>
  <c r="H1016" i="1"/>
  <c r="G1016" i="1"/>
  <c r="D1016" i="1"/>
  <c r="C1016" i="1"/>
  <c r="D1015" i="1"/>
  <c r="H1015" i="1" s="1"/>
  <c r="C1015" i="1"/>
  <c r="D1014" i="1"/>
  <c r="C1014" i="1"/>
  <c r="D1013" i="1"/>
  <c r="C1013" i="1"/>
  <c r="H1013" i="1" s="1"/>
  <c r="D1012" i="1"/>
  <c r="H1012" i="1" s="1"/>
  <c r="C1012" i="1"/>
  <c r="D1011" i="1"/>
  <c r="C1011" i="1"/>
  <c r="H1010" i="1"/>
  <c r="G1010" i="1"/>
  <c r="D1010" i="1"/>
  <c r="C1010" i="1"/>
  <c r="D1009" i="1"/>
  <c r="H1009" i="1" s="1"/>
  <c r="C1009" i="1"/>
  <c r="D1008" i="1"/>
  <c r="C1008" i="1"/>
  <c r="H1007" i="1"/>
  <c r="G1007" i="1"/>
  <c r="D1007" i="1"/>
  <c r="C1007" i="1"/>
  <c r="G1006" i="1"/>
  <c r="D1006" i="1"/>
  <c r="C1006" i="1"/>
  <c r="D1005" i="1"/>
  <c r="C1005" i="1"/>
  <c r="D1004" i="1"/>
  <c r="C1004" i="1"/>
  <c r="H1004" i="1" s="1"/>
  <c r="D1003" i="1"/>
  <c r="C1003" i="1"/>
  <c r="D1002" i="1"/>
  <c r="C1002" i="1"/>
  <c r="H1001" i="1"/>
  <c r="G1001" i="1"/>
  <c r="D1001" i="1"/>
  <c r="C1001" i="1"/>
  <c r="D1000" i="1"/>
  <c r="C1000" i="1"/>
  <c r="D999" i="1"/>
  <c r="C999" i="1"/>
  <c r="D998" i="1"/>
  <c r="C998" i="1"/>
  <c r="H998" i="1" s="1"/>
  <c r="D997" i="1"/>
  <c r="C997" i="1"/>
  <c r="D996" i="1"/>
  <c r="C996" i="1"/>
  <c r="H995" i="1"/>
  <c r="G995" i="1"/>
  <c r="D995" i="1"/>
  <c r="C995" i="1"/>
  <c r="G994" i="1"/>
  <c r="D994" i="1"/>
  <c r="H994" i="1" s="1"/>
  <c r="C994" i="1"/>
  <c r="D993" i="1"/>
  <c r="C993" i="1"/>
  <c r="H992" i="1"/>
  <c r="G992" i="1"/>
  <c r="D992" i="1"/>
  <c r="C992" i="1"/>
  <c r="D991" i="1"/>
  <c r="D990" i="1"/>
  <c r="H989" i="1"/>
  <c r="G989" i="1"/>
  <c r="D989" i="1"/>
  <c r="C989" i="1"/>
  <c r="D988" i="1"/>
  <c r="H988" i="1" s="1"/>
  <c r="C988" i="1"/>
  <c r="D987" i="1"/>
  <c r="C987" i="1"/>
  <c r="H986" i="1"/>
  <c r="G986" i="1"/>
  <c r="D986" i="1"/>
  <c r="C986" i="1"/>
  <c r="H983" i="1"/>
  <c r="G983" i="1"/>
  <c r="D983" i="1"/>
  <c r="C983" i="1"/>
  <c r="G982" i="1"/>
  <c r="D982" i="1"/>
  <c r="H982" i="1" s="1"/>
  <c r="C982" i="1"/>
  <c r="D981" i="1"/>
  <c r="C981" i="1"/>
  <c r="H980" i="1"/>
  <c r="G980" i="1"/>
  <c r="D980" i="1"/>
  <c r="C980" i="1"/>
  <c r="G979" i="1"/>
  <c r="D979" i="1"/>
  <c r="H979" i="1" s="1"/>
  <c r="C979" i="1"/>
  <c r="D978" i="1"/>
  <c r="C978" i="1"/>
  <c r="H977" i="1"/>
  <c r="G977" i="1"/>
  <c r="D977" i="1"/>
  <c r="C977" i="1"/>
  <c r="G976" i="1"/>
  <c r="D976" i="1"/>
  <c r="H976" i="1" s="1"/>
  <c r="C976" i="1"/>
  <c r="D975" i="1"/>
  <c r="C975" i="1"/>
  <c r="H974" i="1"/>
  <c r="G974" i="1"/>
  <c r="D974" i="1"/>
  <c r="C974" i="1"/>
  <c r="D973" i="1"/>
  <c r="H973" i="1" s="1"/>
  <c r="C973" i="1"/>
  <c r="D972" i="1"/>
  <c r="C972" i="1"/>
  <c r="H971" i="1"/>
  <c r="G971" i="1"/>
  <c r="D971" i="1"/>
  <c r="C971" i="1"/>
  <c r="D970" i="1"/>
  <c r="H970" i="1" s="1"/>
  <c r="C970" i="1"/>
  <c r="D969" i="1"/>
  <c r="C969" i="1"/>
  <c r="H968" i="1"/>
  <c r="G968" i="1"/>
  <c r="D968" i="1"/>
  <c r="C968" i="1"/>
  <c r="G967" i="1"/>
  <c r="D967" i="1"/>
  <c r="H967" i="1" s="1"/>
  <c r="C967" i="1"/>
  <c r="D966" i="1"/>
  <c r="C966" i="1"/>
  <c r="H965" i="1"/>
  <c r="G965" i="1"/>
  <c r="D965" i="1"/>
  <c r="C965" i="1"/>
  <c r="G964" i="1"/>
  <c r="D964" i="1"/>
  <c r="H964" i="1" s="1"/>
  <c r="C964" i="1"/>
  <c r="D963" i="1"/>
  <c r="C963" i="1"/>
  <c r="H962" i="1"/>
  <c r="G962" i="1"/>
  <c r="D962" i="1"/>
  <c r="C962" i="1"/>
  <c r="D961" i="1"/>
  <c r="H961" i="1" s="1"/>
  <c r="C961" i="1"/>
  <c r="D960" i="1"/>
  <c r="C960" i="1"/>
  <c r="H959" i="1"/>
  <c r="G959" i="1"/>
  <c r="D959" i="1"/>
  <c r="C959" i="1"/>
  <c r="D958" i="1"/>
  <c r="H958" i="1" s="1"/>
  <c r="C958" i="1"/>
  <c r="D957" i="1"/>
  <c r="C957" i="1"/>
  <c r="H956" i="1"/>
  <c r="G956" i="1"/>
  <c r="D956" i="1"/>
  <c r="C956" i="1"/>
  <c r="G955" i="1"/>
  <c r="D955" i="1"/>
  <c r="H955" i="1" s="1"/>
  <c r="C955" i="1"/>
  <c r="D954" i="1"/>
  <c r="C954" i="1"/>
  <c r="D953" i="1"/>
  <c r="C953" i="1"/>
  <c r="H953" i="1" s="1"/>
  <c r="H952" i="1"/>
  <c r="D952" i="1"/>
  <c r="G952" i="1" s="1"/>
  <c r="C952" i="1"/>
  <c r="D951" i="1"/>
  <c r="C951" i="1"/>
  <c r="H950" i="1"/>
  <c r="G950" i="1"/>
  <c r="D950" i="1"/>
  <c r="C950" i="1"/>
  <c r="G949" i="1"/>
  <c r="D949" i="1"/>
  <c r="H949" i="1" s="1"/>
  <c r="C949" i="1"/>
  <c r="D948" i="1"/>
  <c r="C948" i="1"/>
  <c r="D947" i="1"/>
  <c r="C947" i="1"/>
  <c r="D946" i="1"/>
  <c r="H946" i="1" s="1"/>
  <c r="C946" i="1"/>
  <c r="D945" i="1"/>
  <c r="C945" i="1"/>
  <c r="D944" i="1"/>
  <c r="C944" i="1"/>
  <c r="H944" i="1" s="1"/>
  <c r="H943" i="1"/>
  <c r="G943" i="1"/>
  <c r="D943" i="1"/>
  <c r="C943" i="1"/>
  <c r="D942" i="1"/>
  <c r="C942" i="1"/>
  <c r="H941" i="1"/>
  <c r="D941" i="1"/>
  <c r="C941" i="1"/>
  <c r="G941" i="1" s="1"/>
  <c r="D940" i="1"/>
  <c r="C940" i="1"/>
  <c r="D939" i="1"/>
  <c r="C939" i="1"/>
  <c r="H938" i="1"/>
  <c r="G938" i="1"/>
  <c r="D938" i="1"/>
  <c r="C938" i="1"/>
  <c r="H937" i="1"/>
  <c r="G937" i="1"/>
  <c r="D937" i="1"/>
  <c r="C937" i="1"/>
  <c r="D936" i="1"/>
  <c r="C936" i="1"/>
  <c r="D935" i="1"/>
  <c r="C935" i="1"/>
  <c r="H935" i="1" s="1"/>
  <c r="H934" i="1"/>
  <c r="D934" i="1"/>
  <c r="G934" i="1" s="1"/>
  <c r="C934" i="1"/>
  <c r="D933" i="1"/>
  <c r="C933" i="1"/>
  <c r="H932" i="1"/>
  <c r="G932" i="1"/>
  <c r="D932" i="1"/>
  <c r="C932" i="1"/>
  <c r="G931" i="1"/>
  <c r="D931" i="1"/>
  <c r="H931" i="1" s="1"/>
  <c r="C931" i="1"/>
  <c r="D930" i="1"/>
  <c r="C930" i="1"/>
  <c r="D929" i="1"/>
  <c r="C929" i="1"/>
  <c r="D928" i="1"/>
  <c r="H928" i="1" s="1"/>
  <c r="C928" i="1"/>
  <c r="D927" i="1"/>
  <c r="C927" i="1"/>
  <c r="D926" i="1"/>
  <c r="C926" i="1"/>
  <c r="H926" i="1" s="1"/>
  <c r="H925" i="1"/>
  <c r="G925" i="1"/>
  <c r="D925" i="1"/>
  <c r="C925" i="1"/>
  <c r="D924" i="1"/>
  <c r="C924" i="1"/>
  <c r="H923" i="1"/>
  <c r="D923" i="1"/>
  <c r="C923" i="1"/>
  <c r="G923" i="1" s="1"/>
  <c r="D922" i="1"/>
  <c r="C922" i="1"/>
  <c r="D921" i="1"/>
  <c r="C921" i="1"/>
  <c r="H920" i="1"/>
  <c r="G920" i="1"/>
  <c r="D920" i="1"/>
  <c r="C920" i="1"/>
  <c r="H919" i="1"/>
  <c r="G919" i="1"/>
  <c r="D919" i="1"/>
  <c r="C919" i="1"/>
  <c r="D918" i="1"/>
  <c r="C918" i="1"/>
  <c r="D917" i="1"/>
  <c r="C917" i="1"/>
  <c r="H917" i="1" s="1"/>
  <c r="H916" i="1"/>
  <c r="D916" i="1"/>
  <c r="G916" i="1" s="1"/>
  <c r="C916" i="1"/>
  <c r="D915" i="1"/>
  <c r="C915" i="1"/>
  <c r="H914" i="1"/>
  <c r="G914" i="1"/>
  <c r="D914" i="1"/>
  <c r="C914" i="1"/>
  <c r="G913" i="1"/>
  <c r="D913" i="1"/>
  <c r="H913" i="1" s="1"/>
  <c r="C913" i="1"/>
  <c r="D912" i="1"/>
  <c r="C912" i="1"/>
  <c r="D911" i="1"/>
  <c r="C911" i="1"/>
  <c r="D910" i="1"/>
  <c r="H910" i="1" s="1"/>
  <c r="C910" i="1"/>
  <c r="D909" i="1"/>
  <c r="C909" i="1"/>
  <c r="D908" i="1"/>
  <c r="C908" i="1"/>
  <c r="H907" i="1"/>
  <c r="G907" i="1"/>
  <c r="D907" i="1"/>
  <c r="C907" i="1"/>
  <c r="D906" i="1"/>
  <c r="C906" i="1"/>
  <c r="H905" i="1"/>
  <c r="D905" i="1"/>
  <c r="C905" i="1"/>
  <c r="G905" i="1" s="1"/>
  <c r="D904" i="1"/>
  <c r="H904" i="1" s="1"/>
  <c r="C904" i="1"/>
  <c r="D903" i="1"/>
  <c r="C903" i="1"/>
  <c r="H902" i="1"/>
  <c r="G902" i="1"/>
  <c r="D902" i="1"/>
  <c r="C902" i="1"/>
  <c r="H901" i="1"/>
  <c r="G901" i="1"/>
  <c r="D901" i="1"/>
  <c r="C901" i="1"/>
  <c r="D900" i="1"/>
  <c r="C900" i="1"/>
  <c r="D899" i="1"/>
  <c r="C899" i="1"/>
  <c r="H899" i="1" s="1"/>
  <c r="H898" i="1"/>
  <c r="D898" i="1"/>
  <c r="G898" i="1" s="1"/>
  <c r="C898" i="1"/>
  <c r="D897" i="1"/>
  <c r="C897" i="1"/>
  <c r="H896" i="1"/>
  <c r="G896" i="1"/>
  <c r="D896" i="1"/>
  <c r="C896" i="1"/>
  <c r="D895" i="1"/>
  <c r="H895" i="1" s="1"/>
  <c r="C895" i="1"/>
  <c r="D894" i="1"/>
  <c r="C894" i="1"/>
  <c r="G893" i="1"/>
  <c r="D893" i="1"/>
  <c r="C893" i="1"/>
  <c r="H893" i="1" s="1"/>
  <c r="D892" i="1"/>
  <c r="H892" i="1" s="1"/>
  <c r="C892" i="1"/>
  <c r="D891" i="1"/>
  <c r="C891" i="1"/>
  <c r="D890" i="1"/>
  <c r="C890" i="1"/>
  <c r="H889" i="1"/>
  <c r="G889" i="1"/>
  <c r="D889" i="1"/>
  <c r="C889" i="1"/>
  <c r="D888" i="1"/>
  <c r="C888" i="1"/>
  <c r="H888" i="1" s="1"/>
  <c r="G887" i="1"/>
  <c r="D887" i="1"/>
  <c r="C887" i="1"/>
  <c r="H887" i="1" s="1"/>
  <c r="H886" i="1"/>
  <c r="G886" i="1"/>
  <c r="D886" i="1"/>
  <c r="C886" i="1"/>
  <c r="D885" i="1"/>
  <c r="C885" i="1"/>
  <c r="H885" i="1" s="1"/>
  <c r="G884" i="1"/>
  <c r="D884" i="1"/>
  <c r="C884" i="1"/>
  <c r="H884" i="1" s="1"/>
  <c r="D883" i="1"/>
  <c r="H883" i="1" s="1"/>
  <c r="C883" i="1"/>
  <c r="D882" i="1"/>
  <c r="C882" i="1"/>
  <c r="H882" i="1" s="1"/>
  <c r="G881" i="1"/>
  <c r="D881" i="1"/>
  <c r="C881" i="1"/>
  <c r="H881" i="1" s="1"/>
  <c r="H880" i="1"/>
  <c r="G880" i="1"/>
  <c r="D880" i="1"/>
  <c r="C880" i="1"/>
  <c r="D879" i="1"/>
  <c r="C879" i="1"/>
  <c r="H879" i="1" s="1"/>
  <c r="G878" i="1"/>
  <c r="D878" i="1"/>
  <c r="C878" i="1"/>
  <c r="H878" i="1" s="1"/>
  <c r="D877" i="1"/>
  <c r="H877" i="1" s="1"/>
  <c r="C877" i="1"/>
  <c r="D876" i="1"/>
  <c r="C876" i="1"/>
  <c r="H876" i="1" s="1"/>
  <c r="G875" i="1"/>
  <c r="D875" i="1"/>
  <c r="C875" i="1"/>
  <c r="H875" i="1" s="1"/>
  <c r="H874" i="1"/>
  <c r="G874" i="1"/>
  <c r="D874" i="1"/>
  <c r="C874" i="1"/>
  <c r="D873" i="1"/>
  <c r="C873" i="1"/>
  <c r="H873" i="1" s="1"/>
  <c r="G872" i="1"/>
  <c r="D872" i="1"/>
  <c r="C872" i="1"/>
  <c r="H872" i="1" s="1"/>
  <c r="D871" i="1"/>
  <c r="H871" i="1" s="1"/>
  <c r="C871" i="1"/>
  <c r="D870" i="1"/>
  <c r="C870" i="1"/>
  <c r="H870" i="1" s="1"/>
  <c r="G869" i="1"/>
  <c r="D869" i="1"/>
  <c r="C869" i="1"/>
  <c r="H869" i="1" s="1"/>
  <c r="H868" i="1"/>
  <c r="D868" i="1"/>
  <c r="G868" i="1" s="1"/>
  <c r="C868" i="1"/>
  <c r="D867" i="1"/>
  <c r="C867" i="1"/>
  <c r="H867" i="1" s="1"/>
  <c r="G866" i="1"/>
  <c r="D866" i="1"/>
  <c r="C866" i="1"/>
  <c r="H866" i="1" s="1"/>
  <c r="D865" i="1"/>
  <c r="H865" i="1" s="1"/>
  <c r="C865" i="1"/>
  <c r="D864" i="1"/>
  <c r="C864" i="1"/>
  <c r="H864" i="1" s="1"/>
  <c r="G863" i="1"/>
  <c r="D863" i="1"/>
  <c r="C863" i="1"/>
  <c r="H863" i="1" s="1"/>
  <c r="H862" i="1"/>
  <c r="G862" i="1"/>
  <c r="D862" i="1"/>
  <c r="C862" i="1"/>
  <c r="D861" i="1"/>
  <c r="C861" i="1"/>
  <c r="H861" i="1" s="1"/>
  <c r="G860" i="1"/>
  <c r="D860" i="1"/>
  <c r="C860" i="1"/>
  <c r="H860" i="1" s="1"/>
  <c r="D859" i="1"/>
  <c r="H859" i="1" s="1"/>
  <c r="C859" i="1"/>
  <c r="D858" i="1"/>
  <c r="C858" i="1"/>
  <c r="H858" i="1" s="1"/>
  <c r="G857" i="1"/>
  <c r="D857" i="1"/>
  <c r="C857" i="1"/>
  <c r="H857" i="1" s="1"/>
  <c r="D856" i="1"/>
  <c r="H856" i="1" s="1"/>
  <c r="C856" i="1"/>
  <c r="D855" i="1"/>
  <c r="C855" i="1"/>
  <c r="H855" i="1" s="1"/>
  <c r="G854" i="1"/>
  <c r="D854" i="1"/>
  <c r="C854" i="1"/>
  <c r="H854" i="1" s="1"/>
  <c r="D853" i="1"/>
  <c r="H853" i="1" s="1"/>
  <c r="C853" i="1"/>
  <c r="D852" i="1"/>
  <c r="C852" i="1"/>
  <c r="H852" i="1" s="1"/>
  <c r="G851" i="1"/>
  <c r="D851" i="1"/>
  <c r="C851" i="1"/>
  <c r="H851" i="1" s="1"/>
  <c r="H850" i="1"/>
  <c r="G850" i="1"/>
  <c r="D850" i="1"/>
  <c r="C850" i="1"/>
  <c r="D849" i="1"/>
  <c r="C849" i="1"/>
  <c r="H849" i="1" s="1"/>
  <c r="G848" i="1"/>
  <c r="D848" i="1"/>
  <c r="C848" i="1"/>
  <c r="H848" i="1" s="1"/>
  <c r="D847" i="1"/>
  <c r="H847" i="1" s="1"/>
  <c r="C847" i="1"/>
  <c r="D846" i="1"/>
  <c r="C846" i="1"/>
  <c r="H846" i="1" s="1"/>
  <c r="G845" i="1"/>
  <c r="D845" i="1"/>
  <c r="C845" i="1"/>
  <c r="H845" i="1" s="1"/>
  <c r="D844" i="1"/>
  <c r="H844" i="1" s="1"/>
  <c r="C844" i="1"/>
  <c r="D843" i="1"/>
  <c r="C843" i="1"/>
  <c r="H843" i="1" s="1"/>
  <c r="G842" i="1"/>
  <c r="D842" i="1"/>
  <c r="C842" i="1"/>
  <c r="H842" i="1" s="1"/>
  <c r="D841" i="1"/>
  <c r="H841" i="1" s="1"/>
  <c r="C841" i="1"/>
  <c r="D840" i="1"/>
  <c r="C840" i="1"/>
  <c r="H840" i="1" s="1"/>
  <c r="G839" i="1"/>
  <c r="D839" i="1"/>
  <c r="C839" i="1"/>
  <c r="H839" i="1" s="1"/>
  <c r="H838" i="1"/>
  <c r="G838" i="1"/>
  <c r="D838" i="1"/>
  <c r="C838" i="1"/>
  <c r="D837" i="1"/>
  <c r="C837" i="1"/>
  <c r="H837" i="1" s="1"/>
  <c r="G836" i="1"/>
  <c r="D836" i="1"/>
  <c r="C836" i="1"/>
  <c r="H836" i="1" s="1"/>
  <c r="D835" i="1"/>
  <c r="H835" i="1" s="1"/>
  <c r="C835" i="1"/>
  <c r="D834" i="1"/>
  <c r="C834" i="1"/>
  <c r="H834" i="1" s="1"/>
  <c r="G833" i="1"/>
  <c r="D833" i="1"/>
  <c r="C833" i="1"/>
  <c r="H833" i="1" s="1"/>
  <c r="D832" i="1"/>
  <c r="H832" i="1" s="1"/>
  <c r="C832" i="1"/>
  <c r="D831" i="1"/>
  <c r="C831" i="1"/>
  <c r="H831" i="1" s="1"/>
  <c r="G830" i="1"/>
  <c r="D830" i="1"/>
  <c r="C830" i="1"/>
  <c r="H830" i="1" s="1"/>
  <c r="D829" i="1"/>
  <c r="H829" i="1" s="1"/>
  <c r="C829" i="1"/>
  <c r="D828" i="1"/>
  <c r="C828" i="1"/>
  <c r="H828" i="1" s="1"/>
  <c r="G827" i="1"/>
  <c r="D827" i="1"/>
  <c r="C827" i="1"/>
  <c r="H827" i="1" s="1"/>
  <c r="H826" i="1"/>
  <c r="G826" i="1"/>
  <c r="D826" i="1"/>
  <c r="C826" i="1"/>
  <c r="D825" i="1"/>
  <c r="C825" i="1"/>
  <c r="H825" i="1" s="1"/>
  <c r="G824" i="1"/>
  <c r="D824" i="1"/>
  <c r="C824" i="1"/>
  <c r="H824" i="1" s="1"/>
  <c r="D823" i="1"/>
  <c r="H823" i="1" s="1"/>
  <c r="C823" i="1"/>
  <c r="D822" i="1"/>
  <c r="C822" i="1"/>
  <c r="H822" i="1" s="1"/>
  <c r="G821" i="1"/>
  <c r="D821" i="1"/>
  <c r="C821" i="1"/>
  <c r="H821" i="1" s="1"/>
  <c r="D820" i="1"/>
  <c r="H820" i="1" s="1"/>
  <c r="C820" i="1"/>
  <c r="D819" i="1"/>
  <c r="C819" i="1"/>
  <c r="G818" i="1"/>
  <c r="D818" i="1"/>
  <c r="C818" i="1"/>
  <c r="H818" i="1" s="1"/>
  <c r="D817" i="1"/>
  <c r="H817" i="1" s="1"/>
  <c r="C817" i="1"/>
  <c r="D816" i="1"/>
  <c r="C816" i="1"/>
  <c r="G815" i="1"/>
  <c r="D815" i="1"/>
  <c r="C815" i="1"/>
  <c r="H815" i="1" s="1"/>
  <c r="H814" i="1"/>
  <c r="G814" i="1"/>
  <c r="D814" i="1"/>
  <c r="C814" i="1"/>
  <c r="D813" i="1"/>
  <c r="C813" i="1"/>
  <c r="G812" i="1"/>
  <c r="D812" i="1"/>
  <c r="C812" i="1"/>
  <c r="H812" i="1" s="1"/>
  <c r="D811" i="1"/>
  <c r="H811" i="1" s="1"/>
  <c r="C811" i="1"/>
  <c r="D810" i="1"/>
  <c r="C810" i="1"/>
  <c r="G809" i="1"/>
  <c r="D809" i="1"/>
  <c r="C809" i="1"/>
  <c r="H809" i="1" s="1"/>
  <c r="D808" i="1"/>
  <c r="H808" i="1" s="1"/>
  <c r="C808" i="1"/>
  <c r="D807" i="1"/>
  <c r="C807" i="1"/>
  <c r="G806" i="1"/>
  <c r="D806" i="1"/>
  <c r="C806" i="1"/>
  <c r="H806" i="1" s="1"/>
  <c r="D805" i="1"/>
  <c r="H805" i="1" s="1"/>
  <c r="C805" i="1"/>
  <c r="D804" i="1"/>
  <c r="C804" i="1"/>
  <c r="G803" i="1"/>
  <c r="D803" i="1"/>
  <c r="C803" i="1"/>
  <c r="H803" i="1" s="1"/>
  <c r="H802" i="1"/>
  <c r="G802" i="1"/>
  <c r="D802" i="1"/>
  <c r="C802" i="1"/>
  <c r="D801" i="1"/>
  <c r="C801" i="1"/>
  <c r="G800" i="1"/>
  <c r="D800" i="1"/>
  <c r="C800" i="1"/>
  <c r="H800" i="1" s="1"/>
  <c r="D799" i="1"/>
  <c r="H799" i="1" s="1"/>
  <c r="C799" i="1"/>
  <c r="D798" i="1"/>
  <c r="C798" i="1"/>
  <c r="G797" i="1"/>
  <c r="D797" i="1"/>
  <c r="C797" i="1"/>
  <c r="H797" i="1" s="1"/>
  <c r="D796" i="1"/>
  <c r="H796" i="1" s="1"/>
  <c r="C796" i="1"/>
  <c r="D795" i="1"/>
  <c r="C795" i="1"/>
  <c r="G794" i="1"/>
  <c r="D794" i="1"/>
  <c r="C794" i="1"/>
  <c r="H794" i="1" s="1"/>
  <c r="D793" i="1"/>
  <c r="H793" i="1" s="1"/>
  <c r="C793" i="1"/>
  <c r="D792" i="1"/>
  <c r="C792" i="1"/>
  <c r="G791" i="1"/>
  <c r="D791" i="1"/>
  <c r="C791" i="1"/>
  <c r="H791" i="1" s="1"/>
  <c r="H790" i="1"/>
  <c r="G790" i="1"/>
  <c r="D790" i="1"/>
  <c r="C790" i="1"/>
  <c r="D789" i="1"/>
  <c r="C789" i="1"/>
  <c r="G788" i="1"/>
  <c r="D788" i="1"/>
  <c r="C788" i="1"/>
  <c r="H788" i="1" s="1"/>
  <c r="D787" i="1"/>
  <c r="H787" i="1" s="1"/>
  <c r="C787" i="1"/>
  <c r="D786" i="1"/>
  <c r="C786" i="1"/>
  <c r="G785" i="1"/>
  <c r="D785" i="1"/>
  <c r="C785" i="1"/>
  <c r="H785" i="1" s="1"/>
  <c r="D784" i="1"/>
  <c r="H784" i="1" s="1"/>
  <c r="C784" i="1"/>
  <c r="D783" i="1"/>
  <c r="C783" i="1"/>
  <c r="G782" i="1"/>
  <c r="D782" i="1"/>
  <c r="C782" i="1"/>
  <c r="H782" i="1" s="1"/>
  <c r="D781" i="1"/>
  <c r="H781" i="1" s="1"/>
  <c r="C781" i="1"/>
  <c r="D780" i="1"/>
  <c r="C780" i="1"/>
  <c r="G779" i="1"/>
  <c r="D779" i="1"/>
  <c r="C779" i="1"/>
  <c r="H779" i="1" s="1"/>
  <c r="H778" i="1"/>
  <c r="G778" i="1"/>
  <c r="D778" i="1"/>
  <c r="C778" i="1"/>
  <c r="D777" i="1"/>
  <c r="C777" i="1"/>
  <c r="G776" i="1"/>
  <c r="D776" i="1"/>
  <c r="C776" i="1"/>
  <c r="H776" i="1" s="1"/>
  <c r="D775" i="1"/>
  <c r="H775" i="1" s="1"/>
  <c r="C775" i="1"/>
  <c r="D774" i="1"/>
  <c r="C774" i="1"/>
  <c r="G773" i="1"/>
  <c r="D773" i="1"/>
  <c r="C773" i="1"/>
  <c r="H773" i="1" s="1"/>
  <c r="D772" i="1"/>
  <c r="H772" i="1" s="1"/>
  <c r="C772" i="1"/>
  <c r="D771" i="1"/>
  <c r="C771" i="1"/>
  <c r="G770" i="1"/>
  <c r="D770" i="1"/>
  <c r="C770" i="1"/>
  <c r="H770" i="1" s="1"/>
  <c r="D769" i="1"/>
  <c r="H769" i="1" s="1"/>
  <c r="C769" i="1"/>
  <c r="D768" i="1"/>
  <c r="C768" i="1"/>
  <c r="G767" i="1"/>
  <c r="D767" i="1"/>
  <c r="C767" i="1"/>
  <c r="H767" i="1" s="1"/>
  <c r="H766" i="1"/>
  <c r="G766" i="1"/>
  <c r="D766" i="1"/>
  <c r="C766" i="1"/>
  <c r="D765" i="1"/>
  <c r="C765" i="1"/>
  <c r="G764" i="1"/>
  <c r="D764" i="1"/>
  <c r="C764" i="1"/>
  <c r="H764" i="1" s="1"/>
  <c r="D763" i="1"/>
  <c r="H763" i="1" s="1"/>
  <c r="C763" i="1"/>
  <c r="D762" i="1"/>
  <c r="C762" i="1"/>
  <c r="G761" i="1"/>
  <c r="D761" i="1"/>
  <c r="C761" i="1"/>
  <c r="H761" i="1" s="1"/>
  <c r="D760" i="1"/>
  <c r="H760" i="1" s="1"/>
  <c r="C760" i="1"/>
  <c r="D759" i="1"/>
  <c r="C759" i="1"/>
  <c r="G758" i="1"/>
  <c r="D758" i="1"/>
  <c r="C758" i="1"/>
  <c r="H758" i="1" s="1"/>
  <c r="D757" i="1"/>
  <c r="H757" i="1" s="1"/>
  <c r="C757" i="1"/>
  <c r="D756" i="1"/>
  <c r="C756" i="1"/>
  <c r="G755" i="1"/>
  <c r="D755" i="1"/>
  <c r="C755" i="1"/>
  <c r="H755" i="1" s="1"/>
  <c r="H754" i="1"/>
  <c r="G754" i="1"/>
  <c r="D754" i="1"/>
  <c r="C754" i="1"/>
  <c r="D753" i="1"/>
  <c r="C753" i="1"/>
  <c r="G752" i="1"/>
  <c r="D752" i="1"/>
  <c r="C752" i="1"/>
  <c r="H752" i="1" s="1"/>
  <c r="D751" i="1"/>
  <c r="H751" i="1" s="1"/>
  <c r="C751" i="1"/>
  <c r="D750" i="1"/>
  <c r="C750" i="1"/>
  <c r="G749" i="1"/>
  <c r="D749" i="1"/>
  <c r="C749" i="1"/>
  <c r="H749" i="1" s="1"/>
  <c r="D748" i="1"/>
  <c r="H748" i="1" s="1"/>
  <c r="C748" i="1"/>
  <c r="D747" i="1"/>
  <c r="C747" i="1"/>
  <c r="G746" i="1"/>
  <c r="D746" i="1"/>
  <c r="C746" i="1"/>
  <c r="H746" i="1" s="1"/>
  <c r="D745" i="1"/>
  <c r="H745" i="1" s="1"/>
  <c r="C745" i="1"/>
  <c r="D744" i="1"/>
  <c r="C744" i="1"/>
  <c r="G743" i="1"/>
  <c r="D743" i="1"/>
  <c r="C743" i="1"/>
  <c r="H743" i="1" s="1"/>
  <c r="H742" i="1"/>
  <c r="G742" i="1"/>
  <c r="D742" i="1"/>
  <c r="C742" i="1"/>
  <c r="D741" i="1"/>
  <c r="C741" i="1"/>
  <c r="G740" i="1"/>
  <c r="D740" i="1"/>
  <c r="C740" i="1"/>
  <c r="H740" i="1" s="1"/>
  <c r="D739" i="1"/>
  <c r="H739" i="1" s="1"/>
  <c r="C739" i="1"/>
  <c r="D738" i="1"/>
  <c r="C738" i="1"/>
  <c r="G737" i="1"/>
  <c r="D737" i="1"/>
  <c r="C737" i="1"/>
  <c r="H737" i="1" s="1"/>
  <c r="D736" i="1"/>
  <c r="H736" i="1" s="1"/>
  <c r="C736" i="1"/>
  <c r="D735" i="1"/>
  <c r="C735" i="1"/>
  <c r="G734" i="1"/>
  <c r="D734" i="1"/>
  <c r="C734" i="1"/>
  <c r="H734" i="1" s="1"/>
  <c r="D733" i="1"/>
  <c r="H733" i="1" s="1"/>
  <c r="C733" i="1"/>
  <c r="D732" i="1"/>
  <c r="C732" i="1"/>
  <c r="G731" i="1"/>
  <c r="D731" i="1"/>
  <c r="C731" i="1"/>
  <c r="H731" i="1" s="1"/>
  <c r="H730" i="1"/>
  <c r="G730" i="1"/>
  <c r="D730" i="1"/>
  <c r="C730" i="1"/>
  <c r="D729" i="1"/>
  <c r="C729" i="1"/>
  <c r="G728" i="1"/>
  <c r="D728" i="1"/>
  <c r="C728" i="1"/>
  <c r="H728" i="1" s="1"/>
  <c r="D727" i="1"/>
  <c r="H727" i="1" s="1"/>
  <c r="C727" i="1"/>
  <c r="D726" i="1"/>
  <c r="C726" i="1"/>
  <c r="G725" i="1"/>
  <c r="D725" i="1"/>
  <c r="C725" i="1"/>
  <c r="H725" i="1" s="1"/>
  <c r="D724" i="1"/>
  <c r="H724" i="1" s="1"/>
  <c r="C724" i="1"/>
  <c r="D723" i="1"/>
  <c r="C723" i="1"/>
  <c r="G722" i="1"/>
  <c r="D722" i="1"/>
  <c r="C722" i="1"/>
  <c r="H722" i="1" s="1"/>
  <c r="D721" i="1"/>
  <c r="C721" i="1"/>
  <c r="D720" i="1"/>
  <c r="C720" i="1"/>
  <c r="G719" i="1"/>
  <c r="D719" i="1"/>
  <c r="C719" i="1"/>
  <c r="H719" i="1" s="1"/>
  <c r="H718" i="1"/>
  <c r="G718" i="1"/>
  <c r="D718" i="1"/>
  <c r="C718" i="1"/>
  <c r="D717" i="1"/>
  <c r="C717" i="1"/>
  <c r="G716" i="1"/>
  <c r="D716" i="1"/>
  <c r="C716" i="1"/>
  <c r="H716" i="1" s="1"/>
  <c r="D715" i="1"/>
  <c r="H715" i="1" s="1"/>
  <c r="C715" i="1"/>
  <c r="D714" i="1"/>
  <c r="C714" i="1"/>
  <c r="G713" i="1"/>
  <c r="D713" i="1"/>
  <c r="C713" i="1"/>
  <c r="H713" i="1" s="1"/>
  <c r="D712" i="1"/>
  <c r="H712" i="1" s="1"/>
  <c r="C712" i="1"/>
  <c r="D711" i="1"/>
  <c r="C711" i="1"/>
  <c r="G710" i="1"/>
  <c r="D710" i="1"/>
  <c r="C710" i="1"/>
  <c r="H710" i="1" s="1"/>
  <c r="D709" i="1"/>
  <c r="C709" i="1"/>
  <c r="D708" i="1"/>
  <c r="C708" i="1"/>
  <c r="G707" i="1"/>
  <c r="D707" i="1"/>
  <c r="C707" i="1"/>
  <c r="H707" i="1" s="1"/>
  <c r="H706" i="1"/>
  <c r="G706" i="1"/>
  <c r="D706" i="1"/>
  <c r="C706" i="1"/>
  <c r="D705" i="1"/>
  <c r="C705" i="1"/>
  <c r="G704" i="1"/>
  <c r="D704" i="1"/>
  <c r="C704" i="1"/>
  <c r="H704" i="1" s="1"/>
  <c r="D703" i="1"/>
  <c r="H703" i="1" s="1"/>
  <c r="C703" i="1"/>
  <c r="D702" i="1"/>
  <c r="C702" i="1"/>
  <c r="G701" i="1"/>
  <c r="D701" i="1"/>
  <c r="C701" i="1"/>
  <c r="H701" i="1" s="1"/>
  <c r="D700" i="1"/>
  <c r="H700" i="1" s="1"/>
  <c r="C700" i="1"/>
  <c r="D699" i="1"/>
  <c r="C699" i="1"/>
  <c r="G698" i="1"/>
  <c r="D698" i="1"/>
  <c r="C698" i="1"/>
  <c r="H698" i="1" s="1"/>
  <c r="D697" i="1"/>
  <c r="C697" i="1"/>
  <c r="D696" i="1"/>
  <c r="C696" i="1"/>
  <c r="G695" i="1"/>
  <c r="D695" i="1"/>
  <c r="C695" i="1"/>
  <c r="H695" i="1" s="1"/>
  <c r="H694" i="1"/>
  <c r="G694" i="1"/>
  <c r="D694" i="1"/>
  <c r="C694" i="1"/>
  <c r="D693" i="1"/>
  <c r="C693" i="1"/>
  <c r="G692" i="1"/>
  <c r="D692" i="1"/>
  <c r="C692" i="1"/>
  <c r="H692" i="1" s="1"/>
  <c r="D691" i="1"/>
  <c r="H691" i="1" s="1"/>
  <c r="C691" i="1"/>
  <c r="D690" i="1"/>
  <c r="C690" i="1"/>
  <c r="D689" i="1"/>
  <c r="C689" i="1"/>
  <c r="D688" i="1"/>
  <c r="H688" i="1" s="1"/>
  <c r="C688" i="1"/>
  <c r="D687" i="1"/>
  <c r="C687" i="1"/>
  <c r="G686" i="1"/>
  <c r="D686" i="1"/>
  <c r="C686" i="1"/>
  <c r="H686" i="1" s="1"/>
  <c r="D685" i="1"/>
  <c r="C685" i="1"/>
  <c r="D684" i="1"/>
  <c r="C684" i="1"/>
  <c r="D683" i="1"/>
  <c r="C683" i="1"/>
  <c r="H683" i="1" s="1"/>
  <c r="H682" i="1"/>
  <c r="G682" i="1"/>
  <c r="D682" i="1"/>
  <c r="C682" i="1"/>
  <c r="D681" i="1"/>
  <c r="C681" i="1"/>
  <c r="D680" i="1"/>
  <c r="C680" i="1"/>
  <c r="H680" i="1" s="1"/>
  <c r="D679" i="1"/>
  <c r="C679" i="1"/>
  <c r="D678" i="1"/>
  <c r="C678" i="1"/>
  <c r="D677" i="1"/>
  <c r="C677" i="1"/>
  <c r="D676" i="1"/>
  <c r="H676" i="1" s="1"/>
  <c r="C676" i="1"/>
  <c r="D675" i="1"/>
  <c r="C675" i="1"/>
  <c r="G674" i="1"/>
  <c r="D674" i="1"/>
  <c r="C674" i="1"/>
  <c r="H674" i="1" s="1"/>
  <c r="D673" i="1"/>
  <c r="C673" i="1"/>
  <c r="H673" i="1" s="1"/>
  <c r="D672" i="1"/>
  <c r="C672" i="1"/>
  <c r="D671" i="1"/>
  <c r="C671" i="1"/>
  <c r="H671" i="1" s="1"/>
  <c r="H670" i="1"/>
  <c r="G670" i="1"/>
  <c r="D670" i="1"/>
  <c r="C670" i="1"/>
  <c r="D669" i="1"/>
  <c r="C669" i="1"/>
  <c r="D668" i="1"/>
  <c r="C668" i="1"/>
  <c r="H668" i="1" s="1"/>
  <c r="D667" i="1"/>
  <c r="C667" i="1"/>
  <c r="G666" i="1"/>
  <c r="D666" i="1"/>
  <c r="C666" i="1"/>
  <c r="D665" i="1"/>
  <c r="C665" i="1"/>
  <c r="H664" i="1"/>
  <c r="G664" i="1"/>
  <c r="D664" i="1"/>
  <c r="C664" i="1"/>
  <c r="D663" i="1"/>
  <c r="C663" i="1"/>
  <c r="G662" i="1"/>
  <c r="D662" i="1"/>
  <c r="C662" i="1"/>
  <c r="H662" i="1" s="1"/>
  <c r="H661" i="1"/>
  <c r="D661" i="1"/>
  <c r="C661" i="1"/>
  <c r="G661" i="1" s="1"/>
  <c r="D660" i="1"/>
  <c r="C660" i="1"/>
  <c r="H660" i="1" s="1"/>
  <c r="G659" i="1"/>
  <c r="D659" i="1"/>
  <c r="C659" i="1"/>
  <c r="D658" i="1"/>
  <c r="C658" i="1"/>
  <c r="D657" i="1"/>
  <c r="G657" i="1" s="1"/>
  <c r="C657" i="1"/>
  <c r="D656" i="1"/>
  <c r="C656" i="1"/>
  <c r="H655" i="1"/>
  <c r="G655" i="1"/>
  <c r="D655" i="1"/>
  <c r="C655" i="1"/>
  <c r="G654" i="1"/>
  <c r="D654" i="1"/>
  <c r="C654" i="1"/>
  <c r="G653" i="1"/>
  <c r="D653" i="1"/>
  <c r="C653" i="1"/>
  <c r="H653" i="1" s="1"/>
  <c r="D652" i="1"/>
  <c r="H652" i="1" s="1"/>
  <c r="C652" i="1"/>
  <c r="D651" i="1"/>
  <c r="C651" i="1"/>
  <c r="D650" i="1"/>
  <c r="C650" i="1"/>
  <c r="H650" i="1" s="1"/>
  <c r="D649" i="1"/>
  <c r="C649" i="1"/>
  <c r="G648" i="1"/>
  <c r="D648" i="1"/>
  <c r="C648" i="1"/>
  <c r="D647" i="1"/>
  <c r="C647" i="1"/>
  <c r="H646" i="1"/>
  <c r="G646" i="1"/>
  <c r="D646" i="1"/>
  <c r="C646" i="1"/>
  <c r="D645" i="1"/>
  <c r="G645" i="1" s="1"/>
  <c r="C645" i="1"/>
  <c r="G644" i="1"/>
  <c r="D644" i="1"/>
  <c r="C644" i="1"/>
  <c r="H644" i="1" s="1"/>
  <c r="H643" i="1"/>
  <c r="D643" i="1"/>
  <c r="C643" i="1"/>
  <c r="G643" i="1" s="1"/>
  <c r="D642" i="1"/>
  <c r="C642" i="1"/>
  <c r="D641" i="1"/>
  <c r="G641" i="1" s="1"/>
  <c r="C641" i="1"/>
  <c r="D638" i="1"/>
  <c r="D637" i="1"/>
  <c r="D632" i="1"/>
  <c r="C632" i="1"/>
  <c r="H632" i="1" s="1"/>
  <c r="D631" i="1"/>
  <c r="C631" i="1"/>
  <c r="H628" i="1"/>
  <c r="G628" i="1"/>
  <c r="D628" i="1"/>
  <c r="C628" i="1"/>
  <c r="G627" i="1"/>
  <c r="D627" i="1"/>
  <c r="C627" i="1"/>
  <c r="H627" i="1" s="1"/>
  <c r="G626" i="1"/>
  <c r="D626" i="1"/>
  <c r="C626" i="1"/>
  <c r="H626" i="1" s="1"/>
  <c r="H625" i="1"/>
  <c r="D625" i="1"/>
  <c r="C625" i="1"/>
  <c r="G625" i="1" s="1"/>
  <c r="D624" i="1"/>
  <c r="C624" i="1"/>
  <c r="D623" i="1"/>
  <c r="G623" i="1" s="1"/>
  <c r="C623" i="1"/>
  <c r="D622" i="1"/>
  <c r="C622" i="1"/>
  <c r="H622" i="1" s="1"/>
  <c r="D621" i="1"/>
  <c r="G621" i="1" s="1"/>
  <c r="C621" i="1"/>
  <c r="D620" i="1"/>
  <c r="C620" i="1"/>
  <c r="H619" i="1"/>
  <c r="G619" i="1"/>
  <c r="D619" i="1"/>
  <c r="C619" i="1"/>
  <c r="H618" i="1"/>
  <c r="D618" i="1"/>
  <c r="C618" i="1"/>
  <c r="G618" i="1" s="1"/>
  <c r="D617" i="1"/>
  <c r="C617" i="1"/>
  <c r="H616" i="1"/>
  <c r="G616" i="1"/>
  <c r="D616" i="1"/>
  <c r="C616" i="1"/>
  <c r="H615" i="1"/>
  <c r="D615" i="1"/>
  <c r="C615" i="1"/>
  <c r="G615" i="1" s="1"/>
  <c r="D614" i="1"/>
  <c r="C614" i="1"/>
  <c r="H613" i="1"/>
  <c r="G613" i="1"/>
  <c r="D613" i="1"/>
  <c r="C613" i="1"/>
  <c r="H612" i="1"/>
  <c r="D612" i="1"/>
  <c r="C612" i="1"/>
  <c r="G612" i="1" s="1"/>
  <c r="D611" i="1"/>
  <c r="C611" i="1"/>
  <c r="H610" i="1"/>
  <c r="G610" i="1"/>
  <c r="D610" i="1"/>
  <c r="C610" i="1"/>
  <c r="D609" i="1"/>
  <c r="C609" i="1"/>
  <c r="G609" i="1" s="1"/>
  <c r="D608" i="1"/>
  <c r="C608" i="1"/>
  <c r="H607" i="1"/>
  <c r="G607" i="1"/>
  <c r="D607" i="1"/>
  <c r="C607" i="1"/>
  <c r="H606" i="1"/>
  <c r="D606" i="1"/>
  <c r="C606" i="1"/>
  <c r="G606" i="1" s="1"/>
  <c r="D605" i="1"/>
  <c r="C605" i="1"/>
  <c r="H604" i="1"/>
  <c r="G604" i="1"/>
  <c r="D604" i="1"/>
  <c r="C604" i="1"/>
  <c r="H603" i="1"/>
  <c r="D603" i="1"/>
  <c r="C603" i="1"/>
  <c r="G603" i="1" s="1"/>
  <c r="D602" i="1"/>
  <c r="C602" i="1"/>
  <c r="H601" i="1"/>
  <c r="G601" i="1"/>
  <c r="D601" i="1"/>
  <c r="C601" i="1"/>
  <c r="H600" i="1"/>
  <c r="D600" i="1"/>
  <c r="C600" i="1"/>
  <c r="G600" i="1" s="1"/>
  <c r="D599" i="1"/>
  <c r="C599" i="1"/>
  <c r="H598" i="1"/>
  <c r="G598" i="1"/>
  <c r="D598" i="1"/>
  <c r="C598" i="1"/>
  <c r="D597" i="1"/>
  <c r="C597" i="1"/>
  <c r="G597" i="1" s="1"/>
  <c r="D596" i="1"/>
  <c r="C596" i="1"/>
  <c r="H595" i="1"/>
  <c r="G595" i="1"/>
  <c r="D595" i="1"/>
  <c r="C595" i="1"/>
  <c r="H594" i="1"/>
  <c r="D594" i="1"/>
  <c r="C594" i="1"/>
  <c r="G594" i="1" s="1"/>
  <c r="D593" i="1"/>
  <c r="C593" i="1"/>
  <c r="H592" i="1"/>
  <c r="G592" i="1"/>
  <c r="D592" i="1"/>
  <c r="C592" i="1"/>
  <c r="H591" i="1"/>
  <c r="D591" i="1"/>
  <c r="C591" i="1"/>
  <c r="G591" i="1" s="1"/>
  <c r="D590" i="1"/>
  <c r="C590" i="1"/>
  <c r="H589" i="1"/>
  <c r="G589" i="1"/>
  <c r="D589" i="1"/>
  <c r="C589" i="1"/>
  <c r="H588" i="1"/>
  <c r="D588" i="1"/>
  <c r="C588" i="1"/>
  <c r="G588" i="1" s="1"/>
  <c r="D587" i="1"/>
  <c r="H586" i="1"/>
  <c r="G586" i="1"/>
  <c r="D586" i="1"/>
  <c r="C586" i="1"/>
  <c r="D585" i="1"/>
  <c r="C585" i="1"/>
  <c r="G585" i="1" s="1"/>
  <c r="D584" i="1"/>
  <c r="C584" i="1"/>
  <c r="H583" i="1"/>
  <c r="G583" i="1"/>
  <c r="D583" i="1"/>
  <c r="C583" i="1"/>
  <c r="H582" i="1"/>
  <c r="D582" i="1"/>
  <c r="C582" i="1"/>
  <c r="G582" i="1" s="1"/>
  <c r="D581" i="1"/>
  <c r="C581" i="1"/>
  <c r="H580" i="1"/>
  <c r="G580" i="1"/>
  <c r="D580" i="1"/>
  <c r="C580" i="1"/>
  <c r="H579" i="1"/>
  <c r="D579" i="1"/>
  <c r="C579" i="1"/>
  <c r="G579" i="1" s="1"/>
  <c r="D578" i="1"/>
  <c r="C578" i="1"/>
  <c r="H577" i="1"/>
  <c r="G577" i="1"/>
  <c r="D577" i="1"/>
  <c r="C577" i="1"/>
  <c r="H576" i="1"/>
  <c r="D576" i="1"/>
  <c r="C576" i="1"/>
  <c r="G576" i="1" s="1"/>
  <c r="D575" i="1"/>
  <c r="C575" i="1"/>
  <c r="D573" i="1"/>
  <c r="C573" i="1"/>
  <c r="G573" i="1" s="1"/>
  <c r="D572" i="1"/>
  <c r="C572" i="1"/>
  <c r="H571" i="1"/>
  <c r="G571" i="1"/>
  <c r="D571" i="1"/>
  <c r="C571" i="1"/>
  <c r="D570" i="1"/>
  <c r="C570" i="1"/>
  <c r="D569" i="1"/>
  <c r="C569" i="1"/>
  <c r="H568" i="1"/>
  <c r="G568" i="1"/>
  <c r="D568" i="1"/>
  <c r="C568" i="1"/>
  <c r="D567" i="1"/>
  <c r="C567" i="1"/>
  <c r="G567" i="1" s="1"/>
  <c r="D566" i="1"/>
  <c r="C566" i="1"/>
  <c r="H565" i="1"/>
  <c r="G565" i="1"/>
  <c r="D565" i="1"/>
  <c r="C565" i="1"/>
  <c r="D564" i="1"/>
  <c r="C564" i="1"/>
  <c r="G564" i="1" s="1"/>
  <c r="D563" i="1"/>
  <c r="C563" i="1"/>
  <c r="H562" i="1"/>
  <c r="G562" i="1"/>
  <c r="D562" i="1"/>
  <c r="C562" i="1"/>
  <c r="D561" i="1"/>
  <c r="D560" i="1"/>
  <c r="C560" i="1"/>
  <c r="H559" i="1"/>
  <c r="G559" i="1"/>
  <c r="D559" i="1"/>
  <c r="C559" i="1"/>
  <c r="D558" i="1"/>
  <c r="C558" i="1"/>
  <c r="D557" i="1"/>
  <c r="C557" i="1"/>
  <c r="H556" i="1"/>
  <c r="G556" i="1"/>
  <c r="D556" i="1"/>
  <c r="C556" i="1"/>
  <c r="D555" i="1"/>
  <c r="C555" i="1"/>
  <c r="G555" i="1" s="1"/>
  <c r="D554" i="1"/>
  <c r="C554" i="1"/>
  <c r="H553" i="1"/>
  <c r="G553" i="1"/>
  <c r="D553" i="1"/>
  <c r="C553" i="1"/>
  <c r="H552" i="1"/>
  <c r="D552" i="1"/>
  <c r="C552" i="1"/>
  <c r="G552" i="1" s="1"/>
  <c r="D551" i="1"/>
  <c r="C551" i="1"/>
  <c r="H550" i="1"/>
  <c r="G550" i="1"/>
  <c r="D550" i="1"/>
  <c r="C550" i="1"/>
  <c r="D549" i="1"/>
  <c r="C549" i="1"/>
  <c r="G549" i="1" s="1"/>
  <c r="H548" i="1"/>
  <c r="D548" i="1"/>
  <c r="C548" i="1"/>
  <c r="G548" i="1" s="1"/>
  <c r="H547" i="1"/>
  <c r="G547" i="1"/>
  <c r="D547" i="1"/>
  <c r="C547" i="1"/>
  <c r="D546" i="1"/>
  <c r="C546" i="1"/>
  <c r="G546" i="1" s="1"/>
  <c r="D545" i="1"/>
  <c r="C545" i="1"/>
  <c r="G545" i="1" s="1"/>
  <c r="H544" i="1"/>
  <c r="G544" i="1"/>
  <c r="D544" i="1"/>
  <c r="C544" i="1"/>
  <c r="H543" i="1"/>
  <c r="D543" i="1"/>
  <c r="C543" i="1"/>
  <c r="G543" i="1" s="1"/>
  <c r="D542" i="1"/>
  <c r="H542" i="1" s="1"/>
  <c r="C542" i="1"/>
  <c r="H541" i="1"/>
  <c r="G541" i="1"/>
  <c r="D541" i="1"/>
  <c r="C541" i="1"/>
  <c r="H540" i="1"/>
  <c r="D540" i="1"/>
  <c r="C540" i="1"/>
  <c r="G540" i="1" s="1"/>
  <c r="H539" i="1"/>
  <c r="D539" i="1"/>
  <c r="C539" i="1"/>
  <c r="G539" i="1" s="1"/>
  <c r="H538" i="1"/>
  <c r="G538" i="1"/>
  <c r="D538" i="1"/>
  <c r="C538" i="1"/>
  <c r="D537" i="1"/>
  <c r="C537" i="1"/>
  <c r="G537" i="1" s="1"/>
  <c r="D536" i="1"/>
  <c r="C536" i="1"/>
  <c r="H535" i="1"/>
  <c r="G535" i="1"/>
  <c r="D535" i="1"/>
  <c r="C535" i="1"/>
  <c r="H534" i="1"/>
  <c r="D534" i="1"/>
  <c r="C534" i="1"/>
  <c r="G534" i="1" s="1"/>
  <c r="D533" i="1"/>
  <c r="C533" i="1"/>
  <c r="H532" i="1"/>
  <c r="G532" i="1"/>
  <c r="D532" i="1"/>
  <c r="C532" i="1"/>
  <c r="D531" i="1"/>
  <c r="C531" i="1"/>
  <c r="G531" i="1" s="1"/>
  <c r="H530" i="1"/>
  <c r="D530" i="1"/>
  <c r="C530" i="1"/>
  <c r="G530" i="1" s="1"/>
  <c r="H529" i="1"/>
  <c r="G529" i="1"/>
  <c r="D529" i="1"/>
  <c r="C529" i="1"/>
  <c r="D528" i="1"/>
  <c r="C528" i="1"/>
  <c r="G528" i="1" s="1"/>
  <c r="D527" i="1"/>
  <c r="C527" i="1"/>
  <c r="G527" i="1" s="1"/>
  <c r="H526" i="1"/>
  <c r="G526" i="1"/>
  <c r="D526" i="1"/>
  <c r="C526" i="1"/>
  <c r="H525" i="1"/>
  <c r="D525" i="1"/>
  <c r="C525" i="1"/>
  <c r="G525" i="1" s="1"/>
  <c r="D524" i="1"/>
  <c r="H524" i="1" s="1"/>
  <c r="C524" i="1"/>
  <c r="H523" i="1"/>
  <c r="G523" i="1"/>
  <c r="D523" i="1"/>
  <c r="C523" i="1"/>
  <c r="D521" i="1"/>
  <c r="H521" i="1" s="1"/>
  <c r="C521" i="1"/>
  <c r="H520" i="1"/>
  <c r="G520" i="1"/>
  <c r="D520" i="1"/>
  <c r="C520" i="1"/>
  <c r="H519" i="1"/>
  <c r="D519" i="1"/>
  <c r="C519" i="1"/>
  <c r="G519" i="1" s="1"/>
  <c r="H518" i="1"/>
  <c r="D518" i="1"/>
  <c r="C518" i="1"/>
  <c r="G518" i="1" s="1"/>
  <c r="H517" i="1"/>
  <c r="G517" i="1"/>
  <c r="D517" i="1"/>
  <c r="C517" i="1"/>
  <c r="D516" i="1"/>
  <c r="C516" i="1"/>
  <c r="G516" i="1" s="1"/>
  <c r="D515" i="1"/>
  <c r="C515" i="1"/>
  <c r="G515" i="1" s="1"/>
  <c r="H514" i="1"/>
  <c r="G514" i="1"/>
  <c r="D514" i="1"/>
  <c r="C514" i="1"/>
  <c r="H513" i="1"/>
  <c r="D513" i="1"/>
  <c r="C513" i="1"/>
  <c r="G513" i="1" s="1"/>
  <c r="D512" i="1"/>
  <c r="H512" i="1" s="1"/>
  <c r="C512" i="1"/>
  <c r="H511" i="1"/>
  <c r="G511" i="1"/>
  <c r="D511" i="1"/>
  <c r="C511" i="1"/>
  <c r="H510" i="1"/>
  <c r="D510" i="1"/>
  <c r="C510" i="1"/>
  <c r="G510" i="1" s="1"/>
  <c r="D509" i="1"/>
  <c r="H508" i="1"/>
  <c r="G508" i="1"/>
  <c r="D508" i="1"/>
  <c r="C508" i="1"/>
  <c r="D507" i="1"/>
  <c r="C507" i="1"/>
  <c r="D506" i="1"/>
  <c r="C506" i="1"/>
  <c r="G506" i="1" s="1"/>
  <c r="H505" i="1"/>
  <c r="G505" i="1"/>
  <c r="D505" i="1"/>
  <c r="C505" i="1"/>
  <c r="D504" i="1"/>
  <c r="C504" i="1"/>
  <c r="G504" i="1" s="1"/>
  <c r="D503" i="1"/>
  <c r="H503" i="1" s="1"/>
  <c r="C503" i="1"/>
  <c r="H502" i="1"/>
  <c r="G502" i="1"/>
  <c r="D502" i="1"/>
  <c r="C502" i="1"/>
  <c r="H501" i="1"/>
  <c r="D501" i="1"/>
  <c r="C501" i="1"/>
  <c r="G501" i="1" s="1"/>
  <c r="H500" i="1"/>
  <c r="D500" i="1"/>
  <c r="C500" i="1"/>
  <c r="G500" i="1" s="1"/>
  <c r="H499" i="1"/>
  <c r="G499" i="1"/>
  <c r="D499" i="1"/>
  <c r="C499" i="1"/>
  <c r="D498" i="1"/>
  <c r="C498" i="1"/>
  <c r="G498" i="1" s="1"/>
  <c r="D497" i="1"/>
  <c r="C497" i="1"/>
  <c r="G497" i="1" s="1"/>
  <c r="H496" i="1"/>
  <c r="G496" i="1"/>
  <c r="D496" i="1"/>
  <c r="C496" i="1"/>
  <c r="H495" i="1"/>
  <c r="D495" i="1"/>
  <c r="C495" i="1"/>
  <c r="G495" i="1" s="1"/>
  <c r="D494" i="1"/>
  <c r="H494" i="1" s="1"/>
  <c r="C494" i="1"/>
  <c r="H493" i="1"/>
  <c r="G493" i="1"/>
  <c r="D493" i="1"/>
  <c r="C493" i="1"/>
  <c r="H492" i="1"/>
  <c r="D492" i="1"/>
  <c r="C492" i="1"/>
  <c r="G492" i="1" s="1"/>
  <c r="D491" i="1"/>
  <c r="C491" i="1"/>
  <c r="G491" i="1" s="1"/>
  <c r="H490" i="1"/>
  <c r="G490" i="1"/>
  <c r="D490" i="1"/>
  <c r="C490" i="1"/>
  <c r="D489" i="1"/>
  <c r="C489" i="1"/>
  <c r="D488" i="1"/>
  <c r="C488" i="1"/>
  <c r="G488" i="1" s="1"/>
  <c r="H487" i="1"/>
  <c r="G487" i="1"/>
  <c r="D487" i="1"/>
  <c r="C487" i="1"/>
  <c r="D486" i="1"/>
  <c r="C486" i="1"/>
  <c r="D485" i="1"/>
  <c r="H485" i="1" s="1"/>
  <c r="C485" i="1"/>
  <c r="H484" i="1"/>
  <c r="G484" i="1"/>
  <c r="D484" i="1"/>
  <c r="C484" i="1"/>
  <c r="H483" i="1"/>
  <c r="D483" i="1"/>
  <c r="C483" i="1"/>
  <c r="G483" i="1" s="1"/>
  <c r="H482" i="1"/>
  <c r="D482" i="1"/>
  <c r="C482" i="1"/>
  <c r="G482" i="1" s="1"/>
  <c r="H481" i="1"/>
  <c r="G481" i="1"/>
  <c r="D481" i="1"/>
  <c r="C481" i="1"/>
  <c r="D480" i="1"/>
  <c r="C480" i="1"/>
  <c r="G480" i="1" s="1"/>
  <c r="D479" i="1"/>
  <c r="C479" i="1"/>
  <c r="G479" i="1" s="1"/>
  <c r="D478" i="1"/>
  <c r="D477" i="1"/>
  <c r="C477" i="1"/>
  <c r="G477" i="1" s="1"/>
  <c r="D476" i="1"/>
  <c r="C476" i="1"/>
  <c r="G476" i="1" s="1"/>
  <c r="H475" i="1"/>
  <c r="G475" i="1"/>
  <c r="D475" i="1"/>
  <c r="C475" i="1"/>
  <c r="D474" i="1"/>
  <c r="H474" i="1" s="1"/>
  <c r="C474" i="1"/>
  <c r="D473" i="1"/>
  <c r="H473" i="1" s="1"/>
  <c r="C473" i="1"/>
  <c r="H472" i="1"/>
  <c r="G472" i="1"/>
  <c r="D472" i="1"/>
  <c r="C472" i="1"/>
  <c r="H471" i="1"/>
  <c r="D471" i="1"/>
  <c r="C471" i="1"/>
  <c r="G471" i="1" s="1"/>
  <c r="H470" i="1"/>
  <c r="D470" i="1"/>
  <c r="C470" i="1"/>
  <c r="G470" i="1" s="1"/>
  <c r="H469" i="1"/>
  <c r="G469" i="1"/>
  <c r="D469" i="1"/>
  <c r="C469" i="1"/>
  <c r="D468" i="1"/>
  <c r="C468" i="1"/>
  <c r="G468" i="1" s="1"/>
  <c r="D467" i="1"/>
  <c r="C467" i="1"/>
  <c r="H466" i="1"/>
  <c r="G466" i="1"/>
  <c r="D466" i="1"/>
  <c r="C466" i="1"/>
  <c r="D465" i="1"/>
  <c r="H465" i="1" s="1"/>
  <c r="C465" i="1"/>
  <c r="D464" i="1"/>
  <c r="C464" i="1"/>
  <c r="H463" i="1"/>
  <c r="G463" i="1"/>
  <c r="D463" i="1"/>
  <c r="C463" i="1"/>
  <c r="D462" i="1"/>
  <c r="C462" i="1"/>
  <c r="G462" i="1" s="1"/>
  <c r="H461" i="1"/>
  <c r="D461" i="1"/>
  <c r="C461" i="1"/>
  <c r="G461" i="1" s="1"/>
  <c r="H460" i="1"/>
  <c r="G460" i="1"/>
  <c r="D460" i="1"/>
  <c r="C460" i="1"/>
  <c r="D459" i="1"/>
  <c r="C459" i="1"/>
  <c r="G459" i="1" s="1"/>
  <c r="D458" i="1"/>
  <c r="C458" i="1"/>
  <c r="G458" i="1" s="1"/>
  <c r="H457" i="1"/>
  <c r="G457" i="1"/>
  <c r="D457" i="1"/>
  <c r="C457" i="1"/>
  <c r="D456" i="1"/>
  <c r="H456" i="1" s="1"/>
  <c r="C456" i="1"/>
  <c r="D455" i="1"/>
  <c r="H455" i="1" s="1"/>
  <c r="C455" i="1"/>
  <c r="H454" i="1"/>
  <c r="G454" i="1"/>
  <c r="D454" i="1"/>
  <c r="C454" i="1"/>
  <c r="D453" i="1"/>
  <c r="H452" i="1"/>
  <c r="D452" i="1"/>
  <c r="C452" i="1"/>
  <c r="G452" i="1" s="1"/>
  <c r="H451" i="1"/>
  <c r="G451" i="1"/>
  <c r="D451" i="1"/>
  <c r="C451" i="1"/>
  <c r="D450" i="1"/>
  <c r="C450" i="1"/>
  <c r="H450" i="1" s="1"/>
  <c r="D449" i="1"/>
  <c r="H449" i="1" s="1"/>
  <c r="C449" i="1"/>
  <c r="H448" i="1"/>
  <c r="G448" i="1"/>
  <c r="D448" i="1"/>
  <c r="C448" i="1"/>
  <c r="H447" i="1"/>
  <c r="D447" i="1"/>
  <c r="C447" i="1"/>
  <c r="G447" i="1" s="1"/>
  <c r="D446" i="1"/>
  <c r="C446" i="1"/>
  <c r="D445" i="1"/>
  <c r="H445" i="1" s="1"/>
  <c r="C445" i="1"/>
  <c r="H444" i="1"/>
  <c r="G444" i="1"/>
  <c r="D444" i="1"/>
  <c r="C444" i="1"/>
  <c r="H443" i="1"/>
  <c r="D443" i="1"/>
  <c r="C443" i="1"/>
  <c r="G443" i="1" s="1"/>
  <c r="H442" i="1"/>
  <c r="D442" i="1"/>
  <c r="C442" i="1"/>
  <c r="G442" i="1" s="1"/>
  <c r="D441" i="1"/>
  <c r="G441" i="1" s="1"/>
  <c r="C441" i="1"/>
  <c r="H441" i="1" s="1"/>
  <c r="D440" i="1"/>
  <c r="C440" i="1"/>
  <c r="H439" i="1"/>
  <c r="G439" i="1"/>
  <c r="D439" i="1"/>
  <c r="C439" i="1"/>
  <c r="D438" i="1"/>
  <c r="C438" i="1"/>
  <c r="H438" i="1" s="1"/>
  <c r="D437" i="1"/>
  <c r="C437" i="1"/>
  <c r="G437" i="1" s="1"/>
  <c r="D436" i="1"/>
  <c r="C436" i="1"/>
  <c r="D435" i="1"/>
  <c r="C435" i="1"/>
  <c r="H435" i="1" s="1"/>
  <c r="H434" i="1"/>
  <c r="D434" i="1"/>
  <c r="C434" i="1"/>
  <c r="G434" i="1" s="1"/>
  <c r="D433" i="1"/>
  <c r="C433" i="1"/>
  <c r="D432" i="1"/>
  <c r="H432" i="1" s="1"/>
  <c r="C432" i="1"/>
  <c r="H431" i="1"/>
  <c r="G431" i="1"/>
  <c r="D431" i="1"/>
  <c r="C431" i="1"/>
  <c r="D430" i="1"/>
  <c r="C430" i="1"/>
  <c r="D429" i="1"/>
  <c r="H429" i="1" s="1"/>
  <c r="C429" i="1"/>
  <c r="H428" i="1"/>
  <c r="G428" i="1"/>
  <c r="D428" i="1"/>
  <c r="C428" i="1"/>
  <c r="D427" i="1"/>
  <c r="C427" i="1"/>
  <c r="D426" i="1"/>
  <c r="H426" i="1" s="1"/>
  <c r="C426" i="1"/>
  <c r="H425" i="1"/>
  <c r="G425" i="1"/>
  <c r="D425" i="1"/>
  <c r="C425" i="1"/>
  <c r="D424" i="1"/>
  <c r="C424" i="1"/>
  <c r="D423" i="1"/>
  <c r="H423" i="1" s="1"/>
  <c r="C423" i="1"/>
  <c r="H422" i="1"/>
  <c r="G422" i="1"/>
  <c r="D422" i="1"/>
  <c r="C422" i="1"/>
  <c r="D421" i="1"/>
  <c r="C421" i="1"/>
  <c r="D420" i="1"/>
  <c r="H420" i="1" s="1"/>
  <c r="C420" i="1"/>
  <c r="H419" i="1"/>
  <c r="G419" i="1"/>
  <c r="D419" i="1"/>
  <c r="C419" i="1"/>
  <c r="D418" i="1"/>
  <c r="C418" i="1"/>
  <c r="D417" i="1"/>
  <c r="H417" i="1" s="1"/>
  <c r="C417" i="1"/>
  <c r="H416" i="1"/>
  <c r="G416" i="1"/>
  <c r="D416" i="1"/>
  <c r="C416" i="1"/>
  <c r="D415" i="1"/>
  <c r="D414" i="1"/>
  <c r="H413" i="1"/>
  <c r="G413" i="1"/>
  <c r="D413" i="1"/>
  <c r="C413" i="1"/>
  <c r="D412" i="1"/>
  <c r="C412" i="1"/>
  <c r="D411" i="1"/>
  <c r="H411" i="1" s="1"/>
  <c r="C411" i="1"/>
  <c r="D406" i="1"/>
  <c r="C406" i="1"/>
  <c r="D405" i="1"/>
  <c r="G405" i="1" s="1"/>
  <c r="C405" i="1"/>
  <c r="H405" i="1" s="1"/>
  <c r="H404" i="1"/>
  <c r="G404" i="1"/>
  <c r="D404" i="1"/>
  <c r="C404" i="1"/>
  <c r="H401" i="1"/>
  <c r="G401" i="1"/>
  <c r="D401" i="1"/>
  <c r="C401" i="1"/>
  <c r="D400" i="1"/>
  <c r="C400" i="1"/>
  <c r="D399" i="1"/>
  <c r="G399" i="1" s="1"/>
  <c r="C399" i="1"/>
  <c r="H399" i="1" s="1"/>
  <c r="H398" i="1"/>
  <c r="G398" i="1"/>
  <c r="D398" i="1"/>
  <c r="C398" i="1"/>
  <c r="D397" i="1"/>
  <c r="C397" i="1"/>
  <c r="D396" i="1"/>
  <c r="G396" i="1" s="1"/>
  <c r="C396" i="1"/>
  <c r="H396" i="1" s="1"/>
  <c r="H395" i="1"/>
  <c r="G395" i="1"/>
  <c r="D395" i="1"/>
  <c r="C395" i="1"/>
  <c r="D394" i="1"/>
  <c r="C394" i="1"/>
  <c r="D393" i="1"/>
  <c r="G393" i="1" s="1"/>
  <c r="C393" i="1"/>
  <c r="H393" i="1" s="1"/>
  <c r="H392" i="1"/>
  <c r="G392" i="1"/>
  <c r="D392" i="1"/>
  <c r="C392" i="1"/>
  <c r="D391" i="1"/>
  <c r="D390" i="1"/>
  <c r="G390" i="1" s="1"/>
  <c r="C390" i="1"/>
  <c r="H390" i="1" s="1"/>
  <c r="H389" i="1"/>
  <c r="G389" i="1"/>
  <c r="D389" i="1"/>
  <c r="C389" i="1"/>
  <c r="D388" i="1"/>
  <c r="C388" i="1"/>
  <c r="D387" i="1"/>
  <c r="G387" i="1" s="1"/>
  <c r="C387" i="1"/>
  <c r="H387" i="1" s="1"/>
  <c r="H386" i="1"/>
  <c r="G386" i="1"/>
  <c r="D386" i="1"/>
  <c r="C386" i="1"/>
  <c r="D385" i="1"/>
  <c r="C385" i="1"/>
  <c r="D384" i="1"/>
  <c r="G384" i="1" s="1"/>
  <c r="C384" i="1"/>
  <c r="H384" i="1" s="1"/>
  <c r="H383" i="1"/>
  <c r="G383" i="1"/>
  <c r="D383" i="1"/>
  <c r="C383" i="1"/>
  <c r="D382" i="1"/>
  <c r="C382" i="1"/>
  <c r="D381" i="1"/>
  <c r="G381" i="1" s="1"/>
  <c r="C381" i="1"/>
  <c r="H381" i="1" s="1"/>
  <c r="H380" i="1"/>
  <c r="G380" i="1"/>
  <c r="D380" i="1"/>
  <c r="C380" i="1"/>
  <c r="D379" i="1"/>
  <c r="C379" i="1"/>
  <c r="D378" i="1"/>
  <c r="G378" i="1" s="1"/>
  <c r="C378" i="1"/>
  <c r="H378" i="1" s="1"/>
  <c r="H377" i="1"/>
  <c r="G377" i="1"/>
  <c r="D377" i="1"/>
  <c r="C377" i="1"/>
  <c r="D376" i="1"/>
  <c r="C376" i="1"/>
  <c r="D375" i="1"/>
  <c r="G375" i="1" s="1"/>
  <c r="C375" i="1"/>
  <c r="H375" i="1" s="1"/>
  <c r="H374" i="1"/>
  <c r="G374" i="1"/>
  <c r="D374" i="1"/>
  <c r="C374" i="1"/>
  <c r="D373" i="1"/>
  <c r="C373" i="1"/>
  <c r="D372" i="1"/>
  <c r="G372" i="1" s="1"/>
  <c r="C372" i="1"/>
  <c r="H372" i="1" s="1"/>
  <c r="H371" i="1"/>
  <c r="G371" i="1"/>
  <c r="D371" i="1"/>
  <c r="C371" i="1"/>
  <c r="D370" i="1"/>
  <c r="C370" i="1"/>
  <c r="D369" i="1"/>
  <c r="G369" i="1" s="1"/>
  <c r="C369" i="1"/>
  <c r="H369" i="1" s="1"/>
  <c r="H368" i="1"/>
  <c r="G368" i="1"/>
  <c r="D368" i="1"/>
  <c r="C368" i="1"/>
  <c r="D367" i="1"/>
  <c r="C367" i="1"/>
  <c r="D366" i="1"/>
  <c r="G366" i="1" s="1"/>
  <c r="C366" i="1"/>
  <c r="H366" i="1" s="1"/>
  <c r="H365" i="1"/>
  <c r="G365" i="1"/>
  <c r="D365" i="1"/>
  <c r="C365" i="1"/>
  <c r="D364" i="1"/>
  <c r="C364" i="1"/>
  <c r="D363" i="1"/>
  <c r="G363" i="1" s="1"/>
  <c r="C363" i="1"/>
  <c r="H363" i="1" s="1"/>
  <c r="H362" i="1"/>
  <c r="G362" i="1"/>
  <c r="D362" i="1"/>
  <c r="C362" i="1"/>
  <c r="D361" i="1"/>
  <c r="C361" i="1"/>
  <c r="D360" i="1"/>
  <c r="G360" i="1" s="1"/>
  <c r="C360" i="1"/>
  <c r="H360" i="1" s="1"/>
  <c r="H359" i="1"/>
  <c r="G359" i="1"/>
  <c r="D359" i="1"/>
  <c r="C359" i="1"/>
  <c r="D358" i="1"/>
  <c r="C358" i="1"/>
  <c r="D357" i="1"/>
  <c r="G357" i="1" s="1"/>
  <c r="C357" i="1"/>
  <c r="H357" i="1" s="1"/>
  <c r="H356" i="1"/>
  <c r="G356" i="1"/>
  <c r="D356" i="1"/>
  <c r="C356" i="1"/>
  <c r="D355" i="1"/>
  <c r="C355" i="1"/>
  <c r="D354" i="1"/>
  <c r="G354" i="1" s="1"/>
  <c r="C354" i="1"/>
  <c r="H354" i="1" s="1"/>
  <c r="H353" i="1"/>
  <c r="G353" i="1"/>
  <c r="D353" i="1"/>
  <c r="C353" i="1"/>
  <c r="H352" i="1"/>
  <c r="D352" i="1"/>
  <c r="C352" i="1"/>
  <c r="D351" i="1"/>
  <c r="G351" i="1" s="1"/>
  <c r="C351" i="1"/>
  <c r="H351" i="1" s="1"/>
  <c r="H350" i="1"/>
  <c r="G350" i="1"/>
  <c r="D350" i="1"/>
  <c r="C350" i="1"/>
  <c r="D349" i="1"/>
  <c r="H349" i="1" s="1"/>
  <c r="C349" i="1"/>
  <c r="D348" i="1"/>
  <c r="G348" i="1" s="1"/>
  <c r="C348" i="1"/>
  <c r="H348" i="1" s="1"/>
  <c r="H347" i="1"/>
  <c r="G347" i="1"/>
  <c r="D347" i="1"/>
  <c r="C347" i="1"/>
  <c r="H346" i="1"/>
  <c r="D346" i="1"/>
  <c r="C346" i="1"/>
  <c r="H344" i="1"/>
  <c r="G344" i="1"/>
  <c r="D344" i="1"/>
  <c r="C344" i="1"/>
  <c r="D343" i="1"/>
  <c r="C343" i="1"/>
  <c r="D342" i="1"/>
  <c r="G342" i="1" s="1"/>
  <c r="C342" i="1"/>
  <c r="H342" i="1" s="1"/>
  <c r="H341" i="1"/>
  <c r="G341" i="1"/>
  <c r="D341" i="1"/>
  <c r="C341" i="1"/>
  <c r="D340" i="1"/>
  <c r="C340" i="1"/>
  <c r="D339" i="1"/>
  <c r="G339" i="1" s="1"/>
  <c r="C339" i="1"/>
  <c r="H339" i="1" s="1"/>
  <c r="H338" i="1"/>
  <c r="G338" i="1"/>
  <c r="D338" i="1"/>
  <c r="C338" i="1"/>
  <c r="D337" i="1"/>
  <c r="C337" i="1"/>
  <c r="G337" i="1" s="1"/>
  <c r="D336" i="1"/>
  <c r="G336" i="1" s="1"/>
  <c r="C336" i="1"/>
  <c r="H336" i="1" s="1"/>
  <c r="H335" i="1"/>
  <c r="G335" i="1"/>
  <c r="D335" i="1"/>
  <c r="C335" i="1"/>
  <c r="D334" i="1"/>
  <c r="H334" i="1" s="1"/>
  <c r="C334" i="1"/>
  <c r="D333" i="1"/>
  <c r="G333" i="1" s="1"/>
  <c r="C333" i="1"/>
  <c r="H333" i="1" s="1"/>
  <c r="H332" i="1"/>
  <c r="G332" i="1"/>
  <c r="D332" i="1"/>
  <c r="C332" i="1"/>
  <c r="D331" i="1"/>
  <c r="C331" i="1"/>
  <c r="D330" i="1"/>
  <c r="G330" i="1" s="1"/>
  <c r="C330" i="1"/>
  <c r="H330" i="1" s="1"/>
  <c r="H329" i="1"/>
  <c r="G329" i="1"/>
  <c r="D329" i="1"/>
  <c r="C329" i="1"/>
  <c r="D328" i="1"/>
  <c r="C328" i="1"/>
  <c r="D327" i="1"/>
  <c r="G327" i="1" s="1"/>
  <c r="C327" i="1"/>
  <c r="H327" i="1" s="1"/>
  <c r="H326" i="1"/>
  <c r="G326" i="1"/>
  <c r="D326" i="1"/>
  <c r="C326" i="1"/>
  <c r="D325" i="1"/>
  <c r="C325" i="1"/>
  <c r="G325" i="1" s="1"/>
  <c r="D324" i="1"/>
  <c r="G324" i="1" s="1"/>
  <c r="C324" i="1"/>
  <c r="H324" i="1" s="1"/>
  <c r="H323" i="1"/>
  <c r="G323" i="1"/>
  <c r="D323" i="1"/>
  <c r="C323" i="1"/>
  <c r="D322" i="1"/>
  <c r="H322" i="1" s="1"/>
  <c r="C322" i="1"/>
  <c r="D321" i="1"/>
  <c r="G321" i="1" s="1"/>
  <c r="C321" i="1"/>
  <c r="H321" i="1" s="1"/>
  <c r="H320" i="1"/>
  <c r="G320" i="1"/>
  <c r="D320" i="1"/>
  <c r="C320" i="1"/>
  <c r="D319" i="1"/>
  <c r="C319" i="1"/>
  <c r="D318" i="1"/>
  <c r="G318" i="1" s="1"/>
  <c r="C318" i="1"/>
  <c r="H318" i="1" s="1"/>
  <c r="H317" i="1"/>
  <c r="G317" i="1"/>
  <c r="D317" i="1"/>
  <c r="C317" i="1"/>
  <c r="D316" i="1"/>
  <c r="C316" i="1"/>
  <c r="D315" i="1"/>
  <c r="G315" i="1" s="1"/>
  <c r="C315" i="1"/>
  <c r="H315" i="1" s="1"/>
  <c r="H314" i="1"/>
  <c r="G314" i="1"/>
  <c r="D314" i="1"/>
  <c r="C314" i="1"/>
  <c r="D313" i="1"/>
  <c r="C313" i="1"/>
  <c r="G313" i="1" s="1"/>
  <c r="D312" i="1"/>
  <c r="G312" i="1" s="1"/>
  <c r="C312" i="1"/>
  <c r="H312" i="1" s="1"/>
  <c r="H311" i="1"/>
  <c r="G311" i="1"/>
  <c r="D311" i="1"/>
  <c r="C311" i="1"/>
  <c r="D310" i="1"/>
  <c r="H310" i="1" s="1"/>
  <c r="C310" i="1"/>
  <c r="D309" i="1"/>
  <c r="G309" i="1" s="1"/>
  <c r="C309" i="1"/>
  <c r="H309" i="1" s="1"/>
  <c r="H308" i="1"/>
  <c r="G308" i="1"/>
  <c r="D308" i="1"/>
  <c r="C308" i="1"/>
  <c r="D307" i="1"/>
  <c r="H307" i="1" s="1"/>
  <c r="C307" i="1"/>
  <c r="D306" i="1"/>
  <c r="G306" i="1" s="1"/>
  <c r="C306" i="1"/>
  <c r="H306" i="1" s="1"/>
  <c r="D305" i="1"/>
  <c r="C305" i="1"/>
  <c r="H305" i="1" s="1"/>
  <c r="D304" i="1"/>
  <c r="C304" i="1"/>
  <c r="D303" i="1"/>
  <c r="G303" i="1" s="1"/>
  <c r="C303" i="1"/>
  <c r="H303" i="1" s="1"/>
  <c r="H302" i="1"/>
  <c r="G302" i="1"/>
  <c r="D302" i="1"/>
  <c r="C302" i="1"/>
  <c r="D301" i="1"/>
  <c r="C301" i="1"/>
  <c r="G301" i="1" s="1"/>
  <c r="D300" i="1"/>
  <c r="G300" i="1" s="1"/>
  <c r="C300" i="1"/>
  <c r="H300" i="1" s="1"/>
  <c r="H299" i="1"/>
  <c r="G299" i="1"/>
  <c r="D299" i="1"/>
  <c r="C299" i="1"/>
  <c r="D298" i="1"/>
  <c r="H298" i="1" s="1"/>
  <c r="C298" i="1"/>
  <c r="D297" i="1"/>
  <c r="G297" i="1" s="1"/>
  <c r="C297" i="1"/>
  <c r="H297" i="1" s="1"/>
  <c r="H296" i="1"/>
  <c r="D296" i="1"/>
  <c r="C296" i="1"/>
  <c r="G296" i="1" s="1"/>
  <c r="D295" i="1"/>
  <c r="H295" i="1" s="1"/>
  <c r="C295" i="1"/>
  <c r="C294" i="1"/>
  <c r="H292" i="1"/>
  <c r="D292" i="1"/>
  <c r="C292" i="1"/>
  <c r="G292" i="1" s="1"/>
  <c r="D291" i="1"/>
  <c r="G291" i="1" s="1"/>
  <c r="C291" i="1"/>
  <c r="D290" i="1"/>
  <c r="C290" i="1"/>
  <c r="H290" i="1" s="1"/>
  <c r="H289" i="1"/>
  <c r="D289" i="1"/>
  <c r="C289" i="1"/>
  <c r="G289" i="1" s="1"/>
  <c r="D288" i="1"/>
  <c r="G288" i="1" s="1"/>
  <c r="C288" i="1"/>
  <c r="D284" i="1"/>
  <c r="C284" i="1"/>
  <c r="H284" i="1" s="1"/>
  <c r="D283" i="1"/>
  <c r="C283" i="1"/>
  <c r="D282" i="1"/>
  <c r="G282" i="1" s="1"/>
  <c r="C282" i="1"/>
  <c r="H282" i="1" s="1"/>
  <c r="H281" i="1"/>
  <c r="G281" i="1"/>
  <c r="D281" i="1"/>
  <c r="C281" i="1"/>
  <c r="D280" i="1"/>
  <c r="C280" i="1"/>
  <c r="G280" i="1" s="1"/>
  <c r="D279" i="1"/>
  <c r="G279" i="1" s="1"/>
  <c r="C279" i="1"/>
  <c r="H279" i="1" s="1"/>
  <c r="H278" i="1"/>
  <c r="G278" i="1"/>
  <c r="D278" i="1"/>
  <c r="C278" i="1"/>
  <c r="D277" i="1"/>
  <c r="H277" i="1" s="1"/>
  <c r="C277" i="1"/>
  <c r="D276" i="1"/>
  <c r="G276" i="1" s="1"/>
  <c r="C276" i="1"/>
  <c r="H276" i="1" s="1"/>
  <c r="H275" i="1"/>
  <c r="D275" i="1"/>
  <c r="C275" i="1"/>
  <c r="G275" i="1" s="1"/>
  <c r="D274" i="1"/>
  <c r="H274" i="1" s="1"/>
  <c r="C274" i="1"/>
  <c r="D273" i="1"/>
  <c r="G273" i="1" s="1"/>
  <c r="C273" i="1"/>
  <c r="H273" i="1" s="1"/>
  <c r="D272" i="1"/>
  <c r="C272" i="1"/>
  <c r="H272" i="1" s="1"/>
  <c r="D271" i="1"/>
  <c r="C271" i="1"/>
  <c r="D270" i="1"/>
  <c r="G270" i="1" s="1"/>
  <c r="C270" i="1"/>
  <c r="H270" i="1" s="1"/>
  <c r="H269" i="1"/>
  <c r="G269" i="1"/>
  <c r="D269" i="1"/>
  <c r="C269" i="1"/>
  <c r="D268" i="1"/>
  <c r="C268" i="1"/>
  <c r="G268" i="1" s="1"/>
  <c r="D267" i="1"/>
  <c r="G267" i="1" s="1"/>
  <c r="C267" i="1"/>
  <c r="H267" i="1" s="1"/>
  <c r="H266" i="1"/>
  <c r="G266" i="1"/>
  <c r="D266" i="1"/>
  <c r="C266" i="1"/>
  <c r="D265" i="1"/>
  <c r="H265" i="1" s="1"/>
  <c r="C265" i="1"/>
  <c r="D264" i="1"/>
  <c r="G264" i="1" s="1"/>
  <c r="C264" i="1"/>
  <c r="H264" i="1" s="1"/>
  <c r="H263" i="1"/>
  <c r="D263" i="1"/>
  <c r="C263" i="1"/>
  <c r="G263" i="1" s="1"/>
  <c r="D262" i="1"/>
  <c r="H262" i="1" s="1"/>
  <c r="C262" i="1"/>
  <c r="D261" i="1"/>
  <c r="G261" i="1" s="1"/>
  <c r="C261" i="1"/>
  <c r="H261" i="1" s="1"/>
  <c r="D260" i="1"/>
  <c r="C260" i="1"/>
  <c r="H260" i="1" s="1"/>
  <c r="D259" i="1"/>
  <c r="D258" i="1"/>
  <c r="G258" i="1" s="1"/>
  <c r="C258" i="1"/>
  <c r="H258" i="1" s="1"/>
  <c r="H257" i="1"/>
  <c r="G257" i="1"/>
  <c r="D257" i="1"/>
  <c r="C257" i="1"/>
  <c r="D256" i="1"/>
  <c r="C256" i="1"/>
  <c r="G256" i="1" s="1"/>
  <c r="D255" i="1"/>
  <c r="G255" i="1" s="1"/>
  <c r="C255" i="1"/>
  <c r="H255" i="1" s="1"/>
  <c r="H254" i="1"/>
  <c r="D254" i="1"/>
  <c r="C254" i="1"/>
  <c r="G254" i="1" s="1"/>
  <c r="D253" i="1"/>
  <c r="H253" i="1" s="1"/>
  <c r="C253" i="1"/>
  <c r="D252" i="1"/>
  <c r="G252" i="1" s="1"/>
  <c r="C252" i="1"/>
  <c r="H252" i="1" s="1"/>
  <c r="H251" i="1"/>
  <c r="D251" i="1"/>
  <c r="C251" i="1"/>
  <c r="G251" i="1" s="1"/>
  <c r="D250" i="1"/>
  <c r="C250" i="1"/>
  <c r="D249" i="1"/>
  <c r="G249" i="1" s="1"/>
  <c r="C249" i="1"/>
  <c r="H249" i="1" s="1"/>
  <c r="C248" i="1"/>
  <c r="D247" i="1"/>
  <c r="C247" i="1"/>
  <c r="D246" i="1"/>
  <c r="G246" i="1" s="1"/>
  <c r="C246" i="1"/>
  <c r="H246" i="1" s="1"/>
  <c r="D245" i="1"/>
  <c r="H245" i="1" s="1"/>
  <c r="C245" i="1"/>
  <c r="D244" i="1"/>
  <c r="C244" i="1"/>
  <c r="G244" i="1" s="1"/>
  <c r="D243" i="1"/>
  <c r="G243" i="1" s="1"/>
  <c r="C243" i="1"/>
  <c r="H243" i="1" s="1"/>
  <c r="H242" i="1"/>
  <c r="D242" i="1"/>
  <c r="C242" i="1"/>
  <c r="G242" i="1" s="1"/>
  <c r="D241" i="1"/>
  <c r="H241" i="1" s="1"/>
  <c r="C241" i="1"/>
  <c r="D240" i="1"/>
  <c r="G240" i="1" s="1"/>
  <c r="C240" i="1"/>
  <c r="H240" i="1" s="1"/>
  <c r="H239" i="1"/>
  <c r="D239" i="1"/>
  <c r="C239" i="1"/>
  <c r="G239" i="1" s="1"/>
  <c r="D238" i="1"/>
  <c r="C238" i="1"/>
  <c r="H238" i="1" s="1"/>
  <c r="D237" i="1"/>
  <c r="G237" i="1" s="1"/>
  <c r="C237" i="1"/>
  <c r="D236" i="1"/>
  <c r="G236" i="1" s="1"/>
  <c r="C236" i="1"/>
  <c r="H236" i="1" s="1"/>
  <c r="H235" i="1"/>
  <c r="G235" i="1"/>
  <c r="D235" i="1"/>
  <c r="C235" i="1"/>
  <c r="D234" i="1"/>
  <c r="G234" i="1" s="1"/>
  <c r="C234" i="1"/>
  <c r="H234" i="1" s="1"/>
  <c r="H233" i="1"/>
  <c r="G233" i="1"/>
  <c r="D233" i="1"/>
  <c r="C233" i="1"/>
  <c r="D232" i="1"/>
  <c r="H232" i="1" s="1"/>
  <c r="C232" i="1"/>
  <c r="G232" i="1" s="1"/>
  <c r="D231" i="1"/>
  <c r="G231" i="1" s="1"/>
  <c r="C231" i="1"/>
  <c r="H231" i="1" s="1"/>
  <c r="D230" i="1"/>
  <c r="H230" i="1" s="1"/>
  <c r="C230" i="1"/>
  <c r="D229" i="1"/>
  <c r="G229" i="1" s="1"/>
  <c r="C229" i="1"/>
  <c r="H229" i="1" s="1"/>
  <c r="D228" i="1"/>
  <c r="G228" i="1" s="1"/>
  <c r="C228" i="1"/>
  <c r="D227" i="1"/>
  <c r="C227" i="1"/>
  <c r="H227" i="1" s="1"/>
  <c r="H226" i="1"/>
  <c r="G226" i="1"/>
  <c r="D226" i="1"/>
  <c r="C226" i="1"/>
  <c r="D225" i="1"/>
  <c r="G225" i="1" s="1"/>
  <c r="C225" i="1"/>
  <c r="H224" i="1"/>
  <c r="G224" i="1"/>
  <c r="D224" i="1"/>
  <c r="C224" i="1"/>
  <c r="D223" i="1"/>
  <c r="H223" i="1" s="1"/>
  <c r="C223" i="1"/>
  <c r="D222" i="1"/>
  <c r="G222" i="1" s="1"/>
  <c r="C222" i="1"/>
  <c r="H222" i="1" s="1"/>
  <c r="D221" i="1"/>
  <c r="H221" i="1" s="1"/>
  <c r="C221" i="1"/>
  <c r="G221" i="1" s="1"/>
  <c r="D219" i="1"/>
  <c r="G219" i="1" s="1"/>
  <c r="C219" i="1"/>
  <c r="D218" i="1"/>
  <c r="G218" i="1" s="1"/>
  <c r="C218" i="1"/>
  <c r="H218" i="1" s="1"/>
  <c r="H217" i="1"/>
  <c r="G217" i="1"/>
  <c r="D217" i="1"/>
  <c r="C217" i="1"/>
  <c r="D216" i="1"/>
  <c r="G216" i="1" s="1"/>
  <c r="C216" i="1"/>
  <c r="H216" i="1" s="1"/>
  <c r="H215" i="1"/>
  <c r="G215" i="1"/>
  <c r="D215" i="1"/>
  <c r="C215" i="1"/>
  <c r="D214" i="1"/>
  <c r="H214" i="1" s="1"/>
  <c r="C214" i="1"/>
  <c r="G214" i="1" s="1"/>
  <c r="D213" i="1"/>
  <c r="G213" i="1" s="1"/>
  <c r="C213" i="1"/>
  <c r="H213" i="1" s="1"/>
  <c r="D212" i="1"/>
  <c r="H212" i="1" s="1"/>
  <c r="C212" i="1"/>
  <c r="D211" i="1"/>
  <c r="D210" i="1"/>
  <c r="G210" i="1" s="1"/>
  <c r="C210" i="1"/>
  <c r="D209" i="1"/>
  <c r="C209" i="1"/>
  <c r="H209" i="1" s="1"/>
  <c r="H208" i="1"/>
  <c r="G208" i="1"/>
  <c r="D208" i="1"/>
  <c r="C208" i="1"/>
  <c r="D207" i="1"/>
  <c r="G207" i="1" s="1"/>
  <c r="C207" i="1"/>
  <c r="H206" i="1"/>
  <c r="G206" i="1"/>
  <c r="D206" i="1"/>
  <c r="C206" i="1"/>
  <c r="D205" i="1"/>
  <c r="H205" i="1" s="1"/>
  <c r="C205" i="1"/>
  <c r="D204" i="1"/>
  <c r="G204" i="1" s="1"/>
  <c r="C204" i="1"/>
  <c r="H204" i="1" s="1"/>
  <c r="D203" i="1"/>
  <c r="H203" i="1" s="1"/>
  <c r="C203" i="1"/>
  <c r="G203" i="1" s="1"/>
  <c r="D202" i="1"/>
  <c r="C202" i="1"/>
  <c r="H202" i="1" s="1"/>
  <c r="D201" i="1"/>
  <c r="G201" i="1" s="1"/>
  <c r="C201" i="1"/>
  <c r="D200" i="1"/>
  <c r="H200" i="1" s="1"/>
  <c r="C200" i="1"/>
  <c r="H199" i="1"/>
  <c r="G199" i="1"/>
  <c r="D199" i="1"/>
  <c r="C199" i="1"/>
  <c r="D198" i="1"/>
  <c r="G198" i="1" s="1"/>
  <c r="C198" i="1"/>
  <c r="H198" i="1" s="1"/>
  <c r="H197" i="1"/>
  <c r="G197" i="1"/>
  <c r="D197" i="1"/>
  <c r="C197" i="1"/>
  <c r="D196" i="1"/>
  <c r="H196" i="1" s="1"/>
  <c r="C196" i="1"/>
  <c r="G196" i="1" s="1"/>
  <c r="D195" i="1"/>
  <c r="G195" i="1" s="1"/>
  <c r="C195" i="1"/>
  <c r="H195" i="1" s="1"/>
  <c r="D194" i="1"/>
  <c r="H194" i="1" s="1"/>
  <c r="C194" i="1"/>
  <c r="D193" i="1"/>
  <c r="H193" i="1" s="1"/>
  <c r="C193" i="1"/>
  <c r="H191" i="1"/>
  <c r="D191" i="1"/>
  <c r="C191" i="1"/>
  <c r="G191" i="1" s="1"/>
  <c r="H190" i="1"/>
  <c r="G190" i="1"/>
  <c r="D190" i="1"/>
  <c r="C190" i="1"/>
  <c r="D189" i="1"/>
  <c r="G189" i="1" s="1"/>
  <c r="C189" i="1"/>
  <c r="H189" i="1" s="1"/>
  <c r="G188" i="1"/>
  <c r="D188" i="1"/>
  <c r="C188" i="1"/>
  <c r="H188" i="1" s="1"/>
  <c r="D187" i="1"/>
  <c r="C187" i="1"/>
  <c r="H187" i="1" s="1"/>
  <c r="D186" i="1"/>
  <c r="G186" i="1" s="1"/>
  <c r="C186" i="1"/>
  <c r="D185" i="1"/>
  <c r="C185" i="1"/>
  <c r="H185" i="1" s="1"/>
  <c r="H184" i="1"/>
  <c r="D184" i="1"/>
  <c r="C184" i="1"/>
  <c r="G184" i="1" s="1"/>
  <c r="D183" i="1"/>
  <c r="G183" i="1" s="1"/>
  <c r="C183" i="1"/>
  <c r="H183" i="1" s="1"/>
  <c r="D182" i="1"/>
  <c r="C182" i="1"/>
  <c r="H182" i="1" s="1"/>
  <c r="G181" i="1"/>
  <c r="D181" i="1"/>
  <c r="C181" i="1"/>
  <c r="H181" i="1" s="1"/>
  <c r="D180" i="1"/>
  <c r="G180" i="1" s="1"/>
  <c r="C180" i="1"/>
  <c r="H179" i="1"/>
  <c r="G179" i="1"/>
  <c r="D179" i="1"/>
  <c r="C179" i="1"/>
  <c r="D178" i="1"/>
  <c r="C178" i="1"/>
  <c r="H178" i="1" s="1"/>
  <c r="D177" i="1"/>
  <c r="G177" i="1" s="1"/>
  <c r="C177" i="1"/>
  <c r="D176" i="1"/>
  <c r="C176" i="1"/>
  <c r="H176" i="1" s="1"/>
  <c r="D175" i="1"/>
  <c r="C175" i="1"/>
  <c r="H175" i="1" s="1"/>
  <c r="D174" i="1"/>
  <c r="G174" i="1" s="1"/>
  <c r="C174" i="1"/>
  <c r="H174" i="1" s="1"/>
  <c r="H173" i="1"/>
  <c r="D173" i="1"/>
  <c r="C173" i="1"/>
  <c r="G173" i="1" s="1"/>
  <c r="D172" i="1"/>
  <c r="C172" i="1"/>
  <c r="H172" i="1" s="1"/>
  <c r="D171" i="1"/>
  <c r="G171" i="1" s="1"/>
  <c r="C171" i="1"/>
  <c r="H171" i="1" s="1"/>
  <c r="G170" i="1"/>
  <c r="D170" i="1"/>
  <c r="C170" i="1"/>
  <c r="H170" i="1" s="1"/>
  <c r="D169" i="1"/>
  <c r="C169" i="1"/>
  <c r="H169" i="1" s="1"/>
  <c r="D168" i="1"/>
  <c r="G168" i="1" s="1"/>
  <c r="C168" i="1"/>
  <c r="D167" i="1"/>
  <c r="C167" i="1"/>
  <c r="H167" i="1" s="1"/>
  <c r="H166" i="1"/>
  <c r="D166" i="1"/>
  <c r="C166" i="1"/>
  <c r="G166" i="1" s="1"/>
  <c r="D165" i="1"/>
  <c r="C165" i="1"/>
  <c r="H165" i="1" s="1"/>
  <c r="D164" i="1"/>
  <c r="C164" i="1"/>
  <c r="H164" i="1" s="1"/>
  <c r="G163" i="1"/>
  <c r="D163" i="1"/>
  <c r="C163" i="1"/>
  <c r="H163" i="1" s="1"/>
  <c r="D162" i="1"/>
  <c r="G162" i="1" s="1"/>
  <c r="C162" i="1"/>
  <c r="H161" i="1"/>
  <c r="G161" i="1"/>
  <c r="D161" i="1"/>
  <c r="C161" i="1"/>
  <c r="G160" i="1"/>
  <c r="D160" i="1"/>
  <c r="C160" i="1"/>
  <c r="H160" i="1" s="1"/>
  <c r="D159" i="1"/>
  <c r="D158" i="1"/>
  <c r="C158" i="1"/>
  <c r="H158" i="1" s="1"/>
  <c r="H157" i="1"/>
  <c r="G157" i="1"/>
  <c r="D157" i="1"/>
  <c r="C157" i="1"/>
  <c r="D156" i="1"/>
  <c r="G156" i="1" s="1"/>
  <c r="C156" i="1"/>
  <c r="H155" i="1"/>
  <c r="G155" i="1"/>
  <c r="D155" i="1"/>
  <c r="C155" i="1"/>
  <c r="D154" i="1"/>
  <c r="H154" i="1" s="1"/>
  <c r="C154" i="1"/>
  <c r="D153" i="1"/>
  <c r="G153" i="1" s="1"/>
  <c r="C153" i="1"/>
  <c r="H153" i="1" s="1"/>
  <c r="D152" i="1"/>
  <c r="C152" i="1"/>
  <c r="G152" i="1" s="1"/>
  <c r="D151" i="1"/>
  <c r="C151" i="1"/>
  <c r="H151" i="1" s="1"/>
  <c r="D150" i="1"/>
  <c r="G150" i="1" s="1"/>
  <c r="C150" i="1"/>
  <c r="D149" i="1"/>
  <c r="C149" i="1"/>
  <c r="H149" i="1" s="1"/>
  <c r="H146" i="1"/>
  <c r="G146" i="1"/>
  <c r="D146" i="1"/>
  <c r="C146" i="1"/>
  <c r="D145" i="1"/>
  <c r="C145" i="1"/>
  <c r="H145" i="1" s="1"/>
  <c r="D144" i="1"/>
  <c r="G144" i="1" s="1"/>
  <c r="C144" i="1"/>
  <c r="D143" i="1"/>
  <c r="C143" i="1"/>
  <c r="H143" i="1" s="1"/>
  <c r="D142" i="1"/>
  <c r="C142" i="1"/>
  <c r="H142" i="1" s="1"/>
  <c r="D141" i="1"/>
  <c r="G141" i="1" s="1"/>
  <c r="C141" i="1"/>
  <c r="H141" i="1" s="1"/>
  <c r="H140" i="1"/>
  <c r="D140" i="1"/>
  <c r="C140" i="1"/>
  <c r="G140" i="1" s="1"/>
  <c r="H139" i="1"/>
  <c r="G139" i="1"/>
  <c r="D139" i="1"/>
  <c r="C139" i="1"/>
  <c r="D138" i="1"/>
  <c r="G138" i="1" s="1"/>
  <c r="C138" i="1"/>
  <c r="H138" i="1" s="1"/>
  <c r="D137" i="1"/>
  <c r="G137" i="1" s="1"/>
  <c r="C137" i="1"/>
  <c r="H137" i="1" s="1"/>
  <c r="D136" i="1"/>
  <c r="C136" i="1"/>
  <c r="H136" i="1" s="1"/>
  <c r="D135" i="1"/>
  <c r="D134" i="1"/>
  <c r="G134" i="1" s="1"/>
  <c r="C134" i="1"/>
  <c r="H134" i="1" s="1"/>
  <c r="H133" i="1"/>
  <c r="G133" i="1"/>
  <c r="D133" i="1"/>
  <c r="C133" i="1"/>
  <c r="D132" i="1"/>
  <c r="G132" i="1" s="1"/>
  <c r="C132" i="1"/>
  <c r="H132" i="1" s="1"/>
  <c r="H131" i="1"/>
  <c r="D131" i="1"/>
  <c r="C131" i="1"/>
  <c r="G131" i="1" s="1"/>
  <c r="D130" i="1"/>
  <c r="C130" i="1"/>
  <c r="H130" i="1" s="1"/>
  <c r="D129" i="1"/>
  <c r="G129" i="1" s="1"/>
  <c r="C129" i="1"/>
  <c r="H129" i="1" s="1"/>
  <c r="D128" i="1"/>
  <c r="H128" i="1" s="1"/>
  <c r="C128" i="1"/>
  <c r="D127" i="1"/>
  <c r="G127" i="1" s="1"/>
  <c r="C127" i="1"/>
  <c r="H127" i="1" s="1"/>
  <c r="D126" i="1"/>
  <c r="G126" i="1" s="1"/>
  <c r="C126" i="1"/>
  <c r="H126" i="1" s="1"/>
  <c r="D125" i="1"/>
  <c r="C125" i="1"/>
  <c r="H125" i="1" s="1"/>
  <c r="H124" i="1"/>
  <c r="D124" i="1"/>
  <c r="C124" i="1"/>
  <c r="G124" i="1" s="1"/>
  <c r="D123" i="1"/>
  <c r="G123" i="1" s="1"/>
  <c r="C123" i="1"/>
  <c r="H122" i="1"/>
  <c r="G122" i="1"/>
  <c r="D122" i="1"/>
  <c r="C122" i="1"/>
  <c r="D121" i="1"/>
  <c r="H121" i="1" s="1"/>
  <c r="C121" i="1"/>
  <c r="D120" i="1"/>
  <c r="G120" i="1" s="1"/>
  <c r="C120" i="1"/>
  <c r="H120" i="1" s="1"/>
  <c r="D119" i="1"/>
  <c r="G119" i="1" s="1"/>
  <c r="C119" i="1"/>
  <c r="H119" i="1" s="1"/>
  <c r="D118" i="1"/>
  <c r="C118" i="1"/>
  <c r="H118" i="1" s="1"/>
  <c r="G117" i="1"/>
  <c r="D117" i="1"/>
  <c r="C117" i="1"/>
  <c r="H117" i="1" s="1"/>
  <c r="D116" i="1"/>
  <c r="C116" i="1"/>
  <c r="H116" i="1" s="1"/>
  <c r="D115" i="1"/>
  <c r="C115" i="1"/>
  <c r="H115" i="1" s="1"/>
  <c r="G114" i="1"/>
  <c r="D114" i="1"/>
  <c r="C114" i="1"/>
  <c r="D113" i="1"/>
  <c r="C113" i="1"/>
  <c r="G113" i="1" s="1"/>
  <c r="H112" i="1"/>
  <c r="D112" i="1"/>
  <c r="C112" i="1"/>
  <c r="G112" i="1" s="1"/>
  <c r="D111" i="1"/>
  <c r="G111" i="1" s="1"/>
  <c r="C111" i="1"/>
  <c r="D110" i="1"/>
  <c r="G110" i="1" s="1"/>
  <c r="C110" i="1"/>
  <c r="H110" i="1" s="1"/>
  <c r="H109" i="1"/>
  <c r="G109" i="1"/>
  <c r="D109" i="1"/>
  <c r="C109" i="1"/>
  <c r="D108" i="1"/>
  <c r="G108" i="1" s="1"/>
  <c r="C108" i="1"/>
  <c r="H108" i="1" s="1"/>
  <c r="D107" i="1"/>
  <c r="C107" i="1"/>
  <c r="H107" i="1" s="1"/>
  <c r="D106" i="1"/>
  <c r="G106" i="1" s="1"/>
  <c r="C106" i="1"/>
  <c r="H106" i="1" s="1"/>
  <c r="G105" i="1"/>
  <c r="D105" i="1"/>
  <c r="C105" i="1"/>
  <c r="H105" i="1" s="1"/>
  <c r="H104" i="1"/>
  <c r="D104" i="1"/>
  <c r="C104" i="1"/>
  <c r="G104" i="1" s="1"/>
  <c r="D103" i="1"/>
  <c r="C103" i="1"/>
  <c r="H103" i="1" s="1"/>
  <c r="D102" i="1"/>
  <c r="G102" i="1" s="1"/>
  <c r="C102" i="1"/>
  <c r="H101" i="1"/>
  <c r="G101" i="1"/>
  <c r="D101" i="1"/>
  <c r="C101" i="1"/>
  <c r="D100" i="1"/>
  <c r="C100" i="1"/>
  <c r="H100" i="1" s="1"/>
  <c r="G99" i="1"/>
  <c r="D99" i="1"/>
  <c r="C99" i="1"/>
  <c r="H99" i="1" s="1"/>
  <c r="D98" i="1"/>
  <c r="H98" i="1" s="1"/>
  <c r="C98" i="1"/>
  <c r="D97" i="1"/>
  <c r="G97" i="1" s="1"/>
  <c r="C97" i="1"/>
  <c r="H97" i="1" s="1"/>
  <c r="D96" i="1"/>
  <c r="G96" i="1" s="1"/>
  <c r="C96" i="1"/>
  <c r="D95" i="1"/>
  <c r="C95" i="1"/>
  <c r="H95" i="1" s="1"/>
  <c r="D94" i="1"/>
  <c r="C94" i="1"/>
  <c r="H94" i="1" s="1"/>
  <c r="D93" i="1"/>
  <c r="G93" i="1" s="1"/>
  <c r="C93" i="1"/>
  <c r="H93" i="1" s="1"/>
  <c r="D92" i="1"/>
  <c r="C92" i="1"/>
  <c r="H92" i="1" s="1"/>
  <c r="H91" i="1"/>
  <c r="D91" i="1"/>
  <c r="C91" i="1"/>
  <c r="G91" i="1" s="1"/>
  <c r="G90" i="1"/>
  <c r="D90" i="1"/>
  <c r="C90" i="1"/>
  <c r="H90" i="1" s="1"/>
  <c r="H89" i="1"/>
  <c r="D89" i="1"/>
  <c r="C89" i="1"/>
  <c r="G89" i="1" s="1"/>
  <c r="H88" i="1"/>
  <c r="G88" i="1"/>
  <c r="D88" i="1"/>
  <c r="C88" i="1"/>
  <c r="D87" i="1"/>
  <c r="G87" i="1" s="1"/>
  <c r="C87" i="1"/>
  <c r="H86" i="1"/>
  <c r="G86" i="1"/>
  <c r="D86" i="1"/>
  <c r="C86" i="1"/>
  <c r="D85" i="1"/>
  <c r="G85" i="1" s="1"/>
  <c r="C85" i="1"/>
  <c r="D84" i="1"/>
  <c r="G84" i="1" s="1"/>
  <c r="C84" i="1"/>
  <c r="H84" i="1" s="1"/>
  <c r="D83" i="1"/>
  <c r="G83" i="1" s="1"/>
  <c r="C83" i="1"/>
  <c r="H83" i="1" s="1"/>
  <c r="D82" i="1"/>
  <c r="C82" i="1"/>
  <c r="H82" i="1" s="1"/>
  <c r="G81" i="1"/>
  <c r="D81" i="1"/>
  <c r="C81" i="1"/>
  <c r="H81" i="1" s="1"/>
  <c r="D80" i="1"/>
  <c r="C80" i="1"/>
  <c r="H80" i="1" s="1"/>
  <c r="D79" i="1"/>
  <c r="C79" i="1"/>
  <c r="H79" i="1" s="1"/>
  <c r="G78" i="1"/>
  <c r="D78" i="1"/>
  <c r="C78" i="1"/>
  <c r="D77" i="1"/>
  <c r="C77" i="1"/>
  <c r="H77" i="1" s="1"/>
  <c r="H76" i="1"/>
  <c r="D76" i="1"/>
  <c r="C76" i="1"/>
  <c r="G76" i="1" s="1"/>
  <c r="D75" i="1"/>
  <c r="G75" i="1" s="1"/>
  <c r="C75" i="1"/>
  <c r="D74" i="1"/>
  <c r="G74" i="1" s="1"/>
  <c r="C74" i="1"/>
  <c r="H74" i="1" s="1"/>
  <c r="H73" i="1"/>
  <c r="G73" i="1"/>
  <c r="D73" i="1"/>
  <c r="C73" i="1"/>
  <c r="D72" i="1"/>
  <c r="C72" i="1"/>
  <c r="H72" i="1" s="1"/>
  <c r="D71" i="1"/>
  <c r="C71" i="1"/>
  <c r="H71" i="1" s="1"/>
  <c r="D70" i="1"/>
  <c r="G70" i="1" s="1"/>
  <c r="C70" i="1"/>
  <c r="H70" i="1" s="1"/>
  <c r="D69" i="1"/>
  <c r="C69" i="1"/>
  <c r="H69" i="1" s="1"/>
  <c r="H68" i="1"/>
  <c r="D68" i="1"/>
  <c r="C68" i="1"/>
  <c r="G68" i="1" s="1"/>
  <c r="D67" i="1"/>
  <c r="C67" i="1"/>
  <c r="H67" i="1" s="1"/>
  <c r="D66" i="1"/>
  <c r="C66" i="1"/>
  <c r="H65" i="1"/>
  <c r="G65" i="1"/>
  <c r="D65" i="1"/>
  <c r="C65" i="1"/>
  <c r="D64" i="1"/>
  <c r="C64" i="1"/>
  <c r="H64" i="1" s="1"/>
  <c r="G63" i="1"/>
  <c r="D63" i="1"/>
  <c r="C63" i="1"/>
  <c r="H63" i="1" s="1"/>
  <c r="D62" i="1"/>
  <c r="G62" i="1" s="1"/>
  <c r="C62" i="1"/>
  <c r="D61" i="1"/>
  <c r="H61" i="1" s="1"/>
  <c r="C61" i="1"/>
  <c r="D60" i="1"/>
  <c r="G60" i="1" s="1"/>
  <c r="C60" i="1"/>
  <c r="D59" i="1"/>
  <c r="C59" i="1"/>
  <c r="H59" i="1" s="1"/>
  <c r="D58" i="1"/>
  <c r="C58" i="1"/>
  <c r="H58" i="1" s="1"/>
  <c r="D57" i="1"/>
  <c r="C57" i="1"/>
  <c r="H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H48" i="1" s="1"/>
  <c r="D47" i="1"/>
  <c r="C47" i="1"/>
  <c r="H47" i="1" s="1"/>
  <c r="H46" i="1"/>
  <c r="G46" i="1"/>
  <c r="D46" i="1"/>
  <c r="C46" i="1"/>
  <c r="D45" i="1"/>
  <c r="C45" i="1"/>
  <c r="H45" i="1" s="1"/>
  <c r="D44" i="1"/>
  <c r="C44" i="1"/>
  <c r="H44" i="1" s="1"/>
  <c r="H43" i="1"/>
  <c r="G43" i="1"/>
  <c r="D43" i="1"/>
  <c r="C43" i="1"/>
  <c r="D42" i="1"/>
  <c r="C42" i="1"/>
  <c r="H42" i="1" s="1"/>
  <c r="D41" i="1"/>
  <c r="C41" i="1"/>
  <c r="H41" i="1" s="1"/>
  <c r="H40" i="1"/>
  <c r="G40" i="1"/>
  <c r="D40" i="1"/>
  <c r="C40" i="1"/>
  <c r="D39" i="1"/>
  <c r="C39" i="1"/>
  <c r="H39" i="1" s="1"/>
  <c r="D38" i="1"/>
  <c r="C38" i="1"/>
  <c r="H38" i="1" s="1"/>
  <c r="H37" i="1"/>
  <c r="G37" i="1"/>
  <c r="D37" i="1"/>
  <c r="C37" i="1"/>
  <c r="D36" i="1"/>
  <c r="C36" i="1"/>
  <c r="H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H27" i="1" s="1"/>
  <c r="D26" i="1"/>
  <c r="C26" i="1"/>
  <c r="H26" i="1" s="1"/>
  <c r="H25" i="1"/>
  <c r="G25" i="1"/>
  <c r="D25" i="1"/>
  <c r="C25" i="1"/>
  <c r="D24" i="1"/>
  <c r="C24" i="1"/>
  <c r="H24" i="1" s="1"/>
  <c r="D23" i="1"/>
  <c r="C23" i="1"/>
  <c r="H23" i="1" s="1"/>
  <c r="H22" i="1"/>
  <c r="G22" i="1"/>
  <c r="D22" i="1"/>
  <c r="C22" i="1"/>
  <c r="D21" i="1"/>
  <c r="C21" i="1"/>
  <c r="H21" i="1" s="1"/>
  <c r="D20" i="1"/>
  <c r="C20" i="1"/>
  <c r="H20" i="1" s="1"/>
  <c r="H19" i="1"/>
  <c r="G19" i="1"/>
  <c r="D19" i="1"/>
  <c r="C19" i="1"/>
  <c r="D18" i="1"/>
  <c r="C18" i="1"/>
  <c r="H18" i="1" s="1"/>
  <c r="D17" i="1"/>
  <c r="C17" i="1"/>
  <c r="H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H6" i="1" s="1"/>
  <c r="D5" i="1"/>
  <c r="C5" i="1"/>
  <c r="H5" i="1" s="1"/>
  <c r="H4" i="1"/>
  <c r="G4" i="1"/>
  <c r="D4" i="1"/>
  <c r="C4" i="1"/>
  <c r="H1411" i="1" l="1"/>
  <c r="H152" i="1"/>
  <c r="G149" i="1"/>
  <c r="G172" i="1"/>
  <c r="G165" i="1"/>
  <c r="C991" i="1"/>
  <c r="G991" i="1" s="1"/>
  <c r="G998" i="1"/>
  <c r="H1000" i="1"/>
  <c r="H1003" i="1"/>
  <c r="G1004" i="1"/>
  <c r="H997" i="1"/>
  <c r="H1006" i="1"/>
  <c r="H1018" i="1"/>
  <c r="H991" i="1"/>
  <c r="G1013" i="1"/>
  <c r="G1030" i="1"/>
  <c r="G1217" i="1"/>
  <c r="C1222" i="1"/>
  <c r="F245" i="5"/>
  <c r="F115" i="6"/>
  <c r="D114" i="6"/>
  <c r="E299" i="9"/>
  <c r="B299" i="9" s="1"/>
  <c r="E295" i="9"/>
  <c r="B295" i="9" s="1"/>
  <c r="B217" i="9"/>
  <c r="E287" i="9"/>
  <c r="B287" i="9" s="1"/>
  <c r="E292" i="9"/>
  <c r="B292" i="9" s="1"/>
  <c r="E302" i="9"/>
  <c r="B302" i="9" s="1"/>
  <c r="E27" i="9"/>
  <c r="B27" i="9" s="1"/>
  <c r="H436" i="1"/>
  <c r="G436" i="1"/>
  <c r="G121" i="1"/>
  <c r="G128" i="1"/>
  <c r="G154" i="1"/>
  <c r="G194" i="1"/>
  <c r="G205" i="1"/>
  <c r="G212" i="1"/>
  <c r="G223" i="1"/>
  <c r="G230" i="1"/>
  <c r="G245" i="1"/>
  <c r="H355" i="1"/>
  <c r="G355" i="1"/>
  <c r="H364" i="1"/>
  <c r="G364" i="1"/>
  <c r="H373" i="1"/>
  <c r="G373" i="1"/>
  <c r="H382" i="1"/>
  <c r="G382" i="1"/>
  <c r="H400" i="1"/>
  <c r="G400" i="1"/>
  <c r="G446" i="1"/>
  <c r="H446" i="1"/>
  <c r="H669" i="1"/>
  <c r="G669" i="1"/>
  <c r="H418" i="1"/>
  <c r="G418" i="1"/>
  <c r="H1128" i="1"/>
  <c r="G1128" i="1"/>
  <c r="G98" i="1"/>
  <c r="G59" i="1"/>
  <c r="H62" i="1"/>
  <c r="H66" i="1"/>
  <c r="G72" i="1"/>
  <c r="G82" i="1"/>
  <c r="H85" i="1"/>
  <c r="G95" i="1"/>
  <c r="H102" i="1"/>
  <c r="G118" i="1"/>
  <c r="G136" i="1"/>
  <c r="G143" i="1"/>
  <c r="H162" i="1"/>
  <c r="G169" i="1"/>
  <c r="G176" i="1"/>
  <c r="H180" i="1"/>
  <c r="G187" i="1"/>
  <c r="G250" i="1"/>
  <c r="G262" i="1"/>
  <c r="G274" i="1"/>
  <c r="G290" i="1"/>
  <c r="G295" i="1"/>
  <c r="G307" i="1"/>
  <c r="G319" i="1"/>
  <c r="G331" i="1"/>
  <c r="G343" i="1"/>
  <c r="H406" i="1"/>
  <c r="G406" i="1"/>
  <c r="G507" i="1"/>
  <c r="H507" i="1"/>
  <c r="G8" i="1"/>
  <c r="G14" i="1"/>
  <c r="G20" i="1"/>
  <c r="G26" i="1"/>
  <c r="G32" i="1"/>
  <c r="G38" i="1"/>
  <c r="G44" i="1"/>
  <c r="G47" i="1"/>
  <c r="G53" i="1"/>
  <c r="G56" i="1"/>
  <c r="G69" i="1"/>
  <c r="G79" i="1"/>
  <c r="G92" i="1"/>
  <c r="G115" i="1"/>
  <c r="G125" i="1"/>
  <c r="G151" i="1"/>
  <c r="G158" i="1"/>
  <c r="G202" i="1"/>
  <c r="G209" i="1"/>
  <c r="G227" i="1"/>
  <c r="G238" i="1"/>
  <c r="G558" i="1"/>
  <c r="H558" i="1"/>
  <c r="H651" i="1"/>
  <c r="G651" i="1"/>
  <c r="G5" i="1"/>
  <c r="G11" i="1"/>
  <c r="G17" i="1"/>
  <c r="G23" i="1"/>
  <c r="G29" i="1"/>
  <c r="G35" i="1"/>
  <c r="G41" i="1"/>
  <c r="G50" i="1"/>
  <c r="H60" i="1"/>
  <c r="G66" i="1"/>
  <c r="H96" i="1"/>
  <c r="H144" i="1"/>
  <c r="H177" i="1"/>
  <c r="H250" i="1"/>
  <c r="H291" i="1"/>
  <c r="H319" i="1"/>
  <c r="H331" i="1"/>
  <c r="H343" i="1"/>
  <c r="G352" i="1"/>
  <c r="H424" i="1"/>
  <c r="G424" i="1"/>
  <c r="H433" i="1"/>
  <c r="G433" i="1"/>
  <c r="H642" i="1"/>
  <c r="G642" i="1"/>
  <c r="H210" i="1"/>
  <c r="H228" i="1"/>
  <c r="G247" i="1"/>
  <c r="G271" i="1"/>
  <c r="G283" i="1"/>
  <c r="G304" i="1"/>
  <c r="G316" i="1"/>
  <c r="G328" i="1"/>
  <c r="G340" i="1"/>
  <c r="H361" i="1"/>
  <c r="G361" i="1"/>
  <c r="H370" i="1"/>
  <c r="G370" i="1"/>
  <c r="H379" i="1"/>
  <c r="G379" i="1"/>
  <c r="H388" i="1"/>
  <c r="G388" i="1"/>
  <c r="H397" i="1"/>
  <c r="G397" i="1"/>
  <c r="G554" i="1"/>
  <c r="H554" i="1"/>
  <c r="H427" i="1"/>
  <c r="G427" i="1"/>
  <c r="G6" i="1"/>
  <c r="G9" i="1"/>
  <c r="G12" i="1"/>
  <c r="G15" i="1"/>
  <c r="G18" i="1"/>
  <c r="G21" i="1"/>
  <c r="G24" i="1"/>
  <c r="G27" i="1"/>
  <c r="G30" i="1"/>
  <c r="G33" i="1"/>
  <c r="G36" i="1"/>
  <c r="G39" i="1"/>
  <c r="G42" i="1"/>
  <c r="G45" i="1"/>
  <c r="G48" i="1"/>
  <c r="G51" i="1"/>
  <c r="G54" i="1"/>
  <c r="G57" i="1"/>
  <c r="G67" i="1"/>
  <c r="G80" i="1"/>
  <c r="H87" i="1"/>
  <c r="G103" i="1"/>
  <c r="G116" i="1"/>
  <c r="H123" i="1"/>
  <c r="G130" i="1"/>
  <c r="H156" i="1"/>
  <c r="H207" i="1"/>
  <c r="H225" i="1"/>
  <c r="H247" i="1"/>
  <c r="H271" i="1"/>
  <c r="H283" i="1"/>
  <c r="H288" i="1"/>
  <c r="H304" i="1"/>
  <c r="H316" i="1"/>
  <c r="H328" i="1"/>
  <c r="H340" i="1"/>
  <c r="G349" i="1"/>
  <c r="G145" i="1"/>
  <c r="G167" i="1"/>
  <c r="G178" i="1"/>
  <c r="G185" i="1"/>
  <c r="H421" i="1"/>
  <c r="G421" i="1"/>
  <c r="H430" i="1"/>
  <c r="G430" i="1"/>
  <c r="G536" i="1"/>
  <c r="H536" i="1"/>
  <c r="G1142" i="1"/>
  <c r="H1142" i="1"/>
  <c r="G64" i="1"/>
  <c r="G77" i="1"/>
  <c r="G100" i="1"/>
  <c r="G61" i="1"/>
  <c r="H113" i="1"/>
  <c r="G193" i="1"/>
  <c r="G200" i="1"/>
  <c r="H358" i="1"/>
  <c r="G358" i="1"/>
  <c r="H367" i="1"/>
  <c r="G367" i="1"/>
  <c r="H376" i="1"/>
  <c r="G376" i="1"/>
  <c r="H385" i="1"/>
  <c r="G385" i="1"/>
  <c r="H394" i="1"/>
  <c r="G394" i="1"/>
  <c r="H412" i="1"/>
  <c r="G412" i="1"/>
  <c r="G58" i="1"/>
  <c r="G71" i="1"/>
  <c r="H78" i="1"/>
  <c r="G94" i="1"/>
  <c r="G107" i="1"/>
  <c r="H114" i="1"/>
  <c r="G142" i="1"/>
  <c r="G164" i="1"/>
  <c r="H168" i="1"/>
  <c r="G175" i="1"/>
  <c r="G182" i="1"/>
  <c r="H186" i="1"/>
  <c r="H244" i="1"/>
  <c r="H256" i="1"/>
  <c r="G260" i="1"/>
  <c r="H268" i="1"/>
  <c r="G272" i="1"/>
  <c r="H280" i="1"/>
  <c r="G284" i="1"/>
  <c r="H301" i="1"/>
  <c r="G305" i="1"/>
  <c r="H313" i="1"/>
  <c r="H325" i="1"/>
  <c r="H337" i="1"/>
  <c r="G346" i="1"/>
  <c r="G489" i="1"/>
  <c r="H489" i="1"/>
  <c r="G570" i="1"/>
  <c r="H570" i="1"/>
  <c r="H75" i="1"/>
  <c r="H111" i="1"/>
  <c r="H150" i="1"/>
  <c r="H201" i="1"/>
  <c r="H219" i="1"/>
  <c r="H237" i="1"/>
  <c r="G241" i="1"/>
  <c r="G253" i="1"/>
  <c r="G265" i="1"/>
  <c r="G277" i="1"/>
  <c r="G298" i="1"/>
  <c r="G310" i="1"/>
  <c r="G322" i="1"/>
  <c r="G334" i="1"/>
  <c r="G467" i="1"/>
  <c r="H467" i="1"/>
  <c r="H566" i="1"/>
  <c r="G566" i="1"/>
  <c r="H685" i="1"/>
  <c r="H705" i="1"/>
  <c r="G705" i="1"/>
  <c r="H709" i="1"/>
  <c r="G709" i="1"/>
  <c r="G440" i="1"/>
  <c r="G464" i="1"/>
  <c r="G486" i="1"/>
  <c r="G533" i="1"/>
  <c r="G551" i="1"/>
  <c r="H575" i="1"/>
  <c r="G575" i="1"/>
  <c r="H599" i="1"/>
  <c r="G599" i="1"/>
  <c r="H611" i="1"/>
  <c r="G611" i="1"/>
  <c r="H624" i="1"/>
  <c r="G624" i="1"/>
  <c r="H922" i="1"/>
  <c r="G922" i="1"/>
  <c r="H681" i="1"/>
  <c r="G681" i="1"/>
  <c r="G904" i="1"/>
  <c r="H440" i="1"/>
  <c r="G450" i="1"/>
  <c r="H464" i="1"/>
  <c r="H486" i="1"/>
  <c r="H504" i="1"/>
  <c r="H533" i="1"/>
  <c r="H551" i="1"/>
  <c r="H563" i="1"/>
  <c r="G563" i="1"/>
  <c r="G652" i="1"/>
  <c r="H656" i="1"/>
  <c r="G656" i="1"/>
  <c r="H437" i="1"/>
  <c r="G465" i="1"/>
  <c r="H468" i="1"/>
  <c r="H479" i="1"/>
  <c r="G494" i="1"/>
  <c r="H497" i="1"/>
  <c r="G512" i="1"/>
  <c r="H515" i="1"/>
  <c r="H537" i="1"/>
  <c r="H555" i="1"/>
  <c r="H567" i="1"/>
  <c r="H584" i="1"/>
  <c r="G584" i="1"/>
  <c r="H596" i="1"/>
  <c r="G596" i="1"/>
  <c r="H608" i="1"/>
  <c r="G608" i="1"/>
  <c r="H620" i="1"/>
  <c r="G620" i="1"/>
  <c r="H560" i="1"/>
  <c r="G560" i="1"/>
  <c r="H572" i="1"/>
  <c r="G572" i="1"/>
  <c r="H631" i="1"/>
  <c r="G631" i="1"/>
  <c r="H677" i="1"/>
  <c r="G677" i="1"/>
  <c r="H693" i="1"/>
  <c r="G693" i="1"/>
  <c r="H697" i="1"/>
  <c r="G697" i="1"/>
  <c r="H717" i="1"/>
  <c r="G717" i="1"/>
  <c r="H721" i="1"/>
  <c r="G721" i="1"/>
  <c r="G438" i="1"/>
  <c r="G455" i="1"/>
  <c r="H458" i="1"/>
  <c r="G473" i="1"/>
  <c r="H476" i="1"/>
  <c r="H480" i="1"/>
  <c r="H498" i="1"/>
  <c r="H516" i="1"/>
  <c r="G524" i="1"/>
  <c r="H527" i="1"/>
  <c r="G542" i="1"/>
  <c r="H545" i="1"/>
  <c r="H564" i="1"/>
  <c r="H581" i="1"/>
  <c r="G581" i="1"/>
  <c r="H593" i="1"/>
  <c r="G593" i="1"/>
  <c r="H605" i="1"/>
  <c r="G605" i="1"/>
  <c r="H617" i="1"/>
  <c r="G617" i="1"/>
  <c r="H645" i="1"/>
  <c r="H649" i="1"/>
  <c r="G649" i="1"/>
  <c r="H658" i="1"/>
  <c r="H667" i="1"/>
  <c r="G667" i="1"/>
  <c r="G435" i="1"/>
  <c r="H462" i="1"/>
  <c r="H491" i="1"/>
  <c r="H531" i="1"/>
  <c r="H549" i="1"/>
  <c r="H585" i="1"/>
  <c r="H597" i="1"/>
  <c r="H609" i="1"/>
  <c r="H663" i="1"/>
  <c r="G663" i="1"/>
  <c r="G411" i="1"/>
  <c r="G417" i="1"/>
  <c r="G420" i="1"/>
  <c r="G423" i="1"/>
  <c r="G426" i="1"/>
  <c r="G429" i="1"/>
  <c r="G432" i="1"/>
  <c r="G445" i="1"/>
  <c r="H557" i="1"/>
  <c r="G557" i="1"/>
  <c r="H569" i="1"/>
  <c r="G569" i="1"/>
  <c r="H689" i="1"/>
  <c r="G689" i="1"/>
  <c r="G449" i="1"/>
  <c r="G456" i="1"/>
  <c r="H459" i="1"/>
  <c r="G474" i="1"/>
  <c r="H477" i="1"/>
  <c r="G485" i="1"/>
  <c r="H488" i="1"/>
  <c r="G503" i="1"/>
  <c r="H506" i="1"/>
  <c r="G521" i="1"/>
  <c r="H528" i="1"/>
  <c r="H546" i="1"/>
  <c r="H573" i="1"/>
  <c r="H578" i="1"/>
  <c r="G578" i="1"/>
  <c r="H590" i="1"/>
  <c r="G590" i="1"/>
  <c r="H602" i="1"/>
  <c r="G602" i="1"/>
  <c r="H614" i="1"/>
  <c r="G614" i="1"/>
  <c r="H679" i="1"/>
  <c r="G679" i="1"/>
  <c r="H675" i="1"/>
  <c r="G675" i="1"/>
  <c r="H687" i="1"/>
  <c r="G687" i="1"/>
  <c r="H699" i="1"/>
  <c r="G699" i="1"/>
  <c r="H711" i="1"/>
  <c r="G711" i="1"/>
  <c r="H723" i="1"/>
  <c r="G723" i="1"/>
  <c r="H735" i="1"/>
  <c r="G735" i="1"/>
  <c r="H747" i="1"/>
  <c r="G747" i="1"/>
  <c r="H759" i="1"/>
  <c r="G759" i="1"/>
  <c r="H771" i="1"/>
  <c r="G771" i="1"/>
  <c r="H783" i="1"/>
  <c r="G783" i="1"/>
  <c r="H795" i="1"/>
  <c r="G795" i="1"/>
  <c r="H807" i="1"/>
  <c r="G807" i="1"/>
  <c r="H819" i="1"/>
  <c r="G819" i="1"/>
  <c r="G691" i="1"/>
  <c r="G703" i="1"/>
  <c r="G715" i="1"/>
  <c r="G727" i="1"/>
  <c r="G739" i="1"/>
  <c r="G751" i="1"/>
  <c r="G763" i="1"/>
  <c r="G775" i="1"/>
  <c r="G787" i="1"/>
  <c r="G799" i="1"/>
  <c r="G811" i="1"/>
  <c r="G823" i="1"/>
  <c r="G835" i="1"/>
  <c r="G847" i="1"/>
  <c r="G859" i="1"/>
  <c r="G871" i="1"/>
  <c r="G883" i="1"/>
  <c r="H947" i="1"/>
  <c r="G947" i="1"/>
  <c r="H621" i="1"/>
  <c r="H657" i="1"/>
  <c r="G660" i="1"/>
  <c r="G671" i="1"/>
  <c r="G683" i="1"/>
  <c r="H897" i="1"/>
  <c r="G897" i="1"/>
  <c r="H929" i="1"/>
  <c r="G929" i="1"/>
  <c r="H1074" i="1"/>
  <c r="G1074" i="1"/>
  <c r="H1087" i="1"/>
  <c r="G1087" i="1"/>
  <c r="H672" i="1"/>
  <c r="G672" i="1"/>
  <c r="H684" i="1"/>
  <c r="G684" i="1"/>
  <c r="H696" i="1"/>
  <c r="G696" i="1"/>
  <c r="H708" i="1"/>
  <c r="G708" i="1"/>
  <c r="H720" i="1"/>
  <c r="G720" i="1"/>
  <c r="H732" i="1"/>
  <c r="G732" i="1"/>
  <c r="H744" i="1"/>
  <c r="G744" i="1"/>
  <c r="H756" i="1"/>
  <c r="G756" i="1"/>
  <c r="H768" i="1"/>
  <c r="G768" i="1"/>
  <c r="H780" i="1"/>
  <c r="G780" i="1"/>
  <c r="H792" i="1"/>
  <c r="G792" i="1"/>
  <c r="H804" i="1"/>
  <c r="G804" i="1"/>
  <c r="H816" i="1"/>
  <c r="G816" i="1"/>
  <c r="H911" i="1"/>
  <c r="G911" i="1"/>
  <c r="H1056" i="1"/>
  <c r="G1056" i="1"/>
  <c r="H1231" i="1"/>
  <c r="G1231" i="1"/>
  <c r="H1291" i="1"/>
  <c r="G1291" i="1"/>
  <c r="H654" i="1"/>
  <c r="G676" i="1"/>
  <c r="G688" i="1"/>
  <c r="G700" i="1"/>
  <c r="G712" i="1"/>
  <c r="G724" i="1"/>
  <c r="G736" i="1"/>
  <c r="G748" i="1"/>
  <c r="G760" i="1"/>
  <c r="G772" i="1"/>
  <c r="G784" i="1"/>
  <c r="G796" i="1"/>
  <c r="G808" i="1"/>
  <c r="G820" i="1"/>
  <c r="G832" i="1"/>
  <c r="G844" i="1"/>
  <c r="G856" i="1"/>
  <c r="H1273" i="1"/>
  <c r="G1273" i="1"/>
  <c r="G632" i="1"/>
  <c r="H647" i="1"/>
  <c r="G650" i="1"/>
  <c r="H665" i="1"/>
  <c r="G668" i="1"/>
  <c r="G680" i="1"/>
  <c r="H978" i="1"/>
  <c r="G978" i="1"/>
  <c r="H1023" i="1"/>
  <c r="G1023" i="1"/>
  <c r="H1041" i="1"/>
  <c r="G1041" i="1"/>
  <c r="H729" i="1"/>
  <c r="G729" i="1"/>
  <c r="H741" i="1"/>
  <c r="G741" i="1"/>
  <c r="H753" i="1"/>
  <c r="G753" i="1"/>
  <c r="H765" i="1"/>
  <c r="G765" i="1"/>
  <c r="H777" i="1"/>
  <c r="G777" i="1"/>
  <c r="H789" i="1"/>
  <c r="G789" i="1"/>
  <c r="H801" i="1"/>
  <c r="G801" i="1"/>
  <c r="H813" i="1"/>
  <c r="G813" i="1"/>
  <c r="H966" i="1"/>
  <c r="G966" i="1"/>
  <c r="H1161" i="1"/>
  <c r="G1161" i="1"/>
  <c r="G622" i="1"/>
  <c r="G647" i="1"/>
  <c r="G658" i="1"/>
  <c r="G665" i="1"/>
  <c r="G673" i="1"/>
  <c r="G685" i="1"/>
  <c r="G733" i="1"/>
  <c r="G745" i="1"/>
  <c r="G757" i="1"/>
  <c r="G769" i="1"/>
  <c r="G781" i="1"/>
  <c r="G793" i="1"/>
  <c r="G805" i="1"/>
  <c r="G817" i="1"/>
  <c r="G829" i="1"/>
  <c r="G841" i="1"/>
  <c r="G853" i="1"/>
  <c r="G865" i="1"/>
  <c r="G877" i="1"/>
  <c r="H954" i="1"/>
  <c r="G954" i="1"/>
  <c r="G970" i="1"/>
  <c r="G1157" i="1"/>
  <c r="H1157" i="1"/>
  <c r="H648" i="1"/>
  <c r="H666" i="1"/>
  <c r="H936" i="1"/>
  <c r="G936" i="1"/>
  <c r="G958" i="1"/>
  <c r="H623" i="1"/>
  <c r="H641" i="1"/>
  <c r="H659" i="1"/>
  <c r="H678" i="1"/>
  <c r="G678" i="1"/>
  <c r="H690" i="1"/>
  <c r="G690" i="1"/>
  <c r="H702" i="1"/>
  <c r="G702" i="1"/>
  <c r="H714" i="1"/>
  <c r="G714" i="1"/>
  <c r="H726" i="1"/>
  <c r="G726" i="1"/>
  <c r="H738" i="1"/>
  <c r="G738" i="1"/>
  <c r="H750" i="1"/>
  <c r="G750" i="1"/>
  <c r="H762" i="1"/>
  <c r="G762" i="1"/>
  <c r="H774" i="1"/>
  <c r="G774" i="1"/>
  <c r="H786" i="1"/>
  <c r="G786" i="1"/>
  <c r="H798" i="1"/>
  <c r="G798" i="1"/>
  <c r="H810" i="1"/>
  <c r="G810" i="1"/>
  <c r="H890" i="1"/>
  <c r="G890" i="1"/>
  <c r="H900" i="1"/>
  <c r="G900" i="1"/>
  <c r="H908" i="1"/>
  <c r="G908" i="1"/>
  <c r="H918" i="1"/>
  <c r="G918" i="1"/>
  <c r="H940" i="1"/>
  <c r="G940" i="1"/>
  <c r="G1151" i="1"/>
  <c r="H1151" i="1"/>
  <c r="H915" i="1"/>
  <c r="G915" i="1"/>
  <c r="H933" i="1"/>
  <c r="G933" i="1"/>
  <c r="H951" i="1"/>
  <c r="G951" i="1"/>
  <c r="H987" i="1"/>
  <c r="G987" i="1"/>
  <c r="H999" i="1"/>
  <c r="G999" i="1"/>
  <c r="H1011" i="1"/>
  <c r="G1011" i="1"/>
  <c r="H1053" i="1"/>
  <c r="G1053" i="1"/>
  <c r="H1071" i="1"/>
  <c r="G1071" i="1"/>
  <c r="H1100" i="1"/>
  <c r="G1100" i="1"/>
  <c r="G1133" i="1"/>
  <c r="H1133" i="1"/>
  <c r="H1255" i="1"/>
  <c r="G1255" i="1"/>
  <c r="H1335" i="1"/>
  <c r="G1335" i="1"/>
  <c r="H1545" i="1"/>
  <c r="G1545" i="1"/>
  <c r="H963" i="1"/>
  <c r="G963" i="1"/>
  <c r="H975" i="1"/>
  <c r="G975" i="1"/>
  <c r="G1003" i="1"/>
  <c r="G1015" i="1"/>
  <c r="H1038" i="1"/>
  <c r="G1038" i="1"/>
  <c r="G1166" i="1"/>
  <c r="H1166" i="1"/>
  <c r="H1241" i="1"/>
  <c r="G1241" i="1"/>
  <c r="H894" i="1"/>
  <c r="G894" i="1"/>
  <c r="H912" i="1"/>
  <c r="G912" i="1"/>
  <c r="G926" i="1"/>
  <c r="H930" i="1"/>
  <c r="G930" i="1"/>
  <c r="G944" i="1"/>
  <c r="H948" i="1"/>
  <c r="G948" i="1"/>
  <c r="H1050" i="1"/>
  <c r="G1050" i="1"/>
  <c r="H1068" i="1"/>
  <c r="G1068" i="1"/>
  <c r="H1088" i="1"/>
  <c r="G1088" i="1"/>
  <c r="H1110" i="1"/>
  <c r="G1110" i="1"/>
  <c r="H1179" i="1"/>
  <c r="G1179" i="1"/>
  <c r="H1208" i="1"/>
  <c r="G1208" i="1"/>
  <c r="H996" i="1"/>
  <c r="G996" i="1"/>
  <c r="H1008" i="1"/>
  <c r="G1008" i="1"/>
  <c r="H1020" i="1"/>
  <c r="G1020" i="1"/>
  <c r="H1035" i="1"/>
  <c r="G1035" i="1"/>
  <c r="G1115" i="1"/>
  <c r="H1115" i="1"/>
  <c r="H1144" i="1"/>
  <c r="G1144" i="1"/>
  <c r="G1175" i="1"/>
  <c r="H1175" i="1"/>
  <c r="H1218" i="1"/>
  <c r="G1218" i="1"/>
  <c r="H891" i="1"/>
  <c r="G891" i="1"/>
  <c r="H909" i="1"/>
  <c r="G909" i="1"/>
  <c r="H927" i="1"/>
  <c r="G927" i="1"/>
  <c r="H945" i="1"/>
  <c r="G945" i="1"/>
  <c r="H960" i="1"/>
  <c r="G960" i="1"/>
  <c r="H972" i="1"/>
  <c r="G972" i="1"/>
  <c r="G988" i="1"/>
  <c r="G1000" i="1"/>
  <c r="G1012" i="1"/>
  <c r="H1047" i="1"/>
  <c r="G1047" i="1"/>
  <c r="H1084" i="1"/>
  <c r="G1084" i="1"/>
  <c r="H1097" i="1"/>
  <c r="G1097" i="1"/>
  <c r="F169" i="4"/>
  <c r="H1032" i="1"/>
  <c r="G1032" i="1"/>
  <c r="H1080" i="1"/>
  <c r="H1135" i="1"/>
  <c r="G1135" i="1"/>
  <c r="G1184" i="1"/>
  <c r="H1184" i="1"/>
  <c r="G895" i="1"/>
  <c r="H906" i="1"/>
  <c r="G906" i="1"/>
  <c r="H924" i="1"/>
  <c r="G924" i="1"/>
  <c r="H942" i="1"/>
  <c r="G942" i="1"/>
  <c r="H993" i="1"/>
  <c r="G993" i="1"/>
  <c r="H1005" i="1"/>
  <c r="G1005" i="1"/>
  <c r="H1017" i="1"/>
  <c r="G1017" i="1"/>
  <c r="H1021" i="1"/>
  <c r="G1021" i="1"/>
  <c r="H1062" i="1"/>
  <c r="G1062" i="1"/>
  <c r="H1085" i="1"/>
  <c r="G1085" i="1"/>
  <c r="H1098" i="1"/>
  <c r="G1098" i="1"/>
  <c r="H1126" i="1"/>
  <c r="G1126" i="1"/>
  <c r="H1197" i="1"/>
  <c r="G1197" i="1"/>
  <c r="H1347" i="1"/>
  <c r="G1347" i="1"/>
  <c r="H1410" i="1"/>
  <c r="G1410" i="1"/>
  <c r="G822" i="1"/>
  <c r="G825" i="1"/>
  <c r="G828" i="1"/>
  <c r="G831" i="1"/>
  <c r="G834" i="1"/>
  <c r="G837" i="1"/>
  <c r="G840" i="1"/>
  <c r="G843" i="1"/>
  <c r="G846" i="1"/>
  <c r="G849" i="1"/>
  <c r="G852" i="1"/>
  <c r="G855" i="1"/>
  <c r="G858" i="1"/>
  <c r="G861" i="1"/>
  <c r="G864" i="1"/>
  <c r="G867" i="1"/>
  <c r="G870" i="1"/>
  <c r="G873" i="1"/>
  <c r="G876" i="1"/>
  <c r="G879" i="1"/>
  <c r="G882" i="1"/>
  <c r="G885" i="1"/>
  <c r="G888" i="1"/>
  <c r="H957" i="1"/>
  <c r="G957" i="1"/>
  <c r="H969" i="1"/>
  <c r="G969" i="1"/>
  <c r="H981" i="1"/>
  <c r="G981" i="1"/>
  <c r="G997" i="1"/>
  <c r="G1009" i="1"/>
  <c r="H1029" i="1"/>
  <c r="G1029" i="1"/>
  <c r="G1080" i="1"/>
  <c r="G1193" i="1"/>
  <c r="H1193" i="1"/>
  <c r="H1224" i="1"/>
  <c r="G1224" i="1"/>
  <c r="H1327" i="1"/>
  <c r="G1327" i="1"/>
  <c r="H1378" i="1"/>
  <c r="G1378" i="1"/>
  <c r="G892" i="1"/>
  <c r="G899" i="1"/>
  <c r="H903" i="1"/>
  <c r="G903" i="1"/>
  <c r="G910" i="1"/>
  <c r="G917" i="1"/>
  <c r="H921" i="1"/>
  <c r="G921" i="1"/>
  <c r="G928" i="1"/>
  <c r="G935" i="1"/>
  <c r="H939" i="1"/>
  <c r="G939" i="1"/>
  <c r="G946" i="1"/>
  <c r="G953" i="1"/>
  <c r="G961" i="1"/>
  <c r="G973" i="1"/>
  <c r="H1059" i="1"/>
  <c r="G1059" i="1"/>
  <c r="H1077" i="1"/>
  <c r="G1077" i="1"/>
  <c r="G1090" i="1"/>
  <c r="H1117" i="1"/>
  <c r="G1117" i="1"/>
  <c r="H1146" i="1"/>
  <c r="G1146" i="1"/>
  <c r="H1333" i="1"/>
  <c r="G1333" i="1"/>
  <c r="H1002" i="1"/>
  <c r="G1002" i="1"/>
  <c r="H1014" i="1"/>
  <c r="G1014" i="1"/>
  <c r="H1026" i="1"/>
  <c r="G1026" i="1"/>
  <c r="H1044" i="1"/>
  <c r="G1044" i="1"/>
  <c r="H1108" i="1"/>
  <c r="G1108" i="1"/>
  <c r="G1202" i="1"/>
  <c r="H1202" i="1"/>
  <c r="H1246" i="1"/>
  <c r="G1246" i="1"/>
  <c r="H1259" i="1"/>
  <c r="G1259" i="1"/>
  <c r="H1264" i="1"/>
  <c r="G1264" i="1"/>
  <c r="H1277" i="1"/>
  <c r="G1277" i="1"/>
  <c r="H1282" i="1"/>
  <c r="G1282" i="1"/>
  <c r="H1295" i="1"/>
  <c r="G1295" i="1"/>
  <c r="H1353" i="1"/>
  <c r="G1353" i="1"/>
  <c r="H1373" i="1"/>
  <c r="G1373" i="1"/>
  <c r="H1389" i="1"/>
  <c r="G1389" i="1"/>
  <c r="H1430" i="1"/>
  <c r="G1430" i="1"/>
  <c r="H1225" i="1"/>
  <c r="G1225" i="1"/>
  <c r="G1237" i="1"/>
  <c r="H1314" i="1"/>
  <c r="G1314" i="1"/>
  <c r="H1343" i="1"/>
  <c r="G1343" i="1"/>
  <c r="G1114" i="1"/>
  <c r="H1121" i="1"/>
  <c r="G1132" i="1"/>
  <c r="H1139" i="1"/>
  <c r="H1154" i="1"/>
  <c r="H1172" i="1"/>
  <c r="H1190" i="1"/>
  <c r="H1213" i="1"/>
  <c r="G1213" i="1"/>
  <c r="H1260" i="1"/>
  <c r="G1260" i="1"/>
  <c r="H1278" i="1"/>
  <c r="G1278" i="1"/>
  <c r="H1296" i="1"/>
  <c r="G1296" i="1"/>
  <c r="H1339" i="1"/>
  <c r="G1339" i="1"/>
  <c r="H1369" i="1"/>
  <c r="G1369" i="1"/>
  <c r="H1405" i="1"/>
  <c r="G1405" i="1"/>
  <c r="G1441" i="1"/>
  <c r="I1441" i="1" s="1"/>
  <c r="H1101" i="1"/>
  <c r="G1107" i="1"/>
  <c r="H1122" i="1"/>
  <c r="G1125" i="1"/>
  <c r="H1140" i="1"/>
  <c r="G1143" i="1"/>
  <c r="H1155" i="1"/>
  <c r="G1158" i="1"/>
  <c r="H1173" i="1"/>
  <c r="G1176" i="1"/>
  <c r="H1191" i="1"/>
  <c r="G1194" i="1"/>
  <c r="G1221" i="1"/>
  <c r="H1226" i="1"/>
  <c r="G1226" i="1"/>
  <c r="H1238" i="1"/>
  <c r="G1238" i="1"/>
  <c r="H1251" i="1"/>
  <c r="G1251" i="1"/>
  <c r="H1269" i="1"/>
  <c r="G1269" i="1"/>
  <c r="H1287" i="1"/>
  <c r="G1287" i="1"/>
  <c r="H1315" i="1"/>
  <c r="G1315" i="1"/>
  <c r="H1364" i="1"/>
  <c r="G1364" i="1"/>
  <c r="H1380" i="1"/>
  <c r="G1380" i="1"/>
  <c r="H1400" i="1"/>
  <c r="G1400" i="1"/>
  <c r="F140" i="4"/>
  <c r="D139" i="4"/>
  <c r="H1210" i="1"/>
  <c r="G1210" i="1"/>
  <c r="H1239" i="1"/>
  <c r="G1239" i="1"/>
  <c r="H1252" i="1"/>
  <c r="G1252" i="1"/>
  <c r="H1270" i="1"/>
  <c r="G1270" i="1"/>
  <c r="H1288" i="1"/>
  <c r="G1288" i="1"/>
  <c r="H1345" i="1"/>
  <c r="G1345" i="1"/>
  <c r="H1360" i="1"/>
  <c r="G1360" i="1"/>
  <c r="H1396" i="1"/>
  <c r="G1396" i="1"/>
  <c r="H1092" i="1"/>
  <c r="G1112" i="1"/>
  <c r="G1130" i="1"/>
  <c r="G1148" i="1"/>
  <c r="G1163" i="1"/>
  <c r="G1181" i="1"/>
  <c r="G1199" i="1"/>
  <c r="H1248" i="1"/>
  <c r="G1248" i="1"/>
  <c r="H1266" i="1"/>
  <c r="G1266" i="1"/>
  <c r="H1284" i="1"/>
  <c r="G1284" i="1"/>
  <c r="H1302" i="1"/>
  <c r="G1302" i="1"/>
  <c r="H1355" i="1"/>
  <c r="G1355" i="1"/>
  <c r="H1371" i="1"/>
  <c r="G1371" i="1"/>
  <c r="H1391" i="1"/>
  <c r="G1391" i="1"/>
  <c r="H1407" i="1"/>
  <c r="G1407" i="1"/>
  <c r="G1432" i="1"/>
  <c r="G1082" i="1"/>
  <c r="G1095" i="1"/>
  <c r="G1105" i="1"/>
  <c r="G1119" i="1"/>
  <c r="G1137" i="1"/>
  <c r="G1170" i="1"/>
  <c r="G1188" i="1"/>
  <c r="G1206" i="1"/>
  <c r="H1253" i="1"/>
  <c r="G1253" i="1"/>
  <c r="H1271" i="1"/>
  <c r="G1271" i="1"/>
  <c r="H1289" i="1"/>
  <c r="G1289" i="1"/>
  <c r="H1331" i="1"/>
  <c r="G1331" i="1"/>
  <c r="H1418" i="1"/>
  <c r="G1418" i="1"/>
  <c r="H1086" i="1"/>
  <c r="G1092" i="1"/>
  <c r="G1109" i="1"/>
  <c r="H1112" i="1"/>
  <c r="G1127" i="1"/>
  <c r="H1130" i="1"/>
  <c r="G1145" i="1"/>
  <c r="H1148" i="1"/>
  <c r="G1160" i="1"/>
  <c r="H1163" i="1"/>
  <c r="G1178" i="1"/>
  <c r="H1181" i="1"/>
  <c r="G1196" i="1"/>
  <c r="H1199" i="1"/>
  <c r="H1223" i="1"/>
  <c r="G1223" i="1"/>
  <c r="H1228" i="1"/>
  <c r="G1228" i="1"/>
  <c r="H1303" i="1"/>
  <c r="G1303" i="1"/>
  <c r="H1326" i="1"/>
  <c r="G1326" i="1"/>
  <c r="H1351" i="1"/>
  <c r="G1351" i="1"/>
  <c r="H1387" i="1"/>
  <c r="G1387" i="1"/>
  <c r="I1439" i="1"/>
  <c r="H1083" i="1"/>
  <c r="H1113" i="1"/>
  <c r="H1131" i="1"/>
  <c r="H1149" i="1"/>
  <c r="H1164" i="1"/>
  <c r="H1182" i="1"/>
  <c r="H1200" i="1"/>
  <c r="H1216" i="1"/>
  <c r="H1236" i="1"/>
  <c r="G1236" i="1"/>
  <c r="H1322" i="1"/>
  <c r="H1362" i="1"/>
  <c r="G1362" i="1"/>
  <c r="H1382" i="1"/>
  <c r="G1382" i="1"/>
  <c r="H1398" i="1"/>
  <c r="G1398" i="1"/>
  <c r="H1414" i="1"/>
  <c r="H1419" i="1"/>
  <c r="G1419" i="1"/>
  <c r="G1444" i="1"/>
  <c r="I1444" i="1" s="1"/>
  <c r="J1444" i="1"/>
  <c r="F50" i="4"/>
  <c r="F106" i="4"/>
  <c r="H1212" i="1"/>
  <c r="H1299" i="1"/>
  <c r="G1299" i="1"/>
  <c r="H1307" i="1"/>
  <c r="H1311" i="1"/>
  <c r="G1311" i="1"/>
  <c r="H1319" i="1"/>
  <c r="H1323" i="1"/>
  <c r="G1323" i="1"/>
  <c r="H1356" i="1"/>
  <c r="G1356" i="1"/>
  <c r="H1365" i="1"/>
  <c r="G1365" i="1"/>
  <c r="H1374" i="1"/>
  <c r="G1374" i="1"/>
  <c r="H1383" i="1"/>
  <c r="G1383" i="1"/>
  <c r="H1392" i="1"/>
  <c r="G1392" i="1"/>
  <c r="H1401" i="1"/>
  <c r="G1401" i="1"/>
  <c r="H1424" i="1"/>
  <c r="G1424" i="1"/>
  <c r="H1433" i="1"/>
  <c r="G1433" i="1"/>
  <c r="J1445" i="1"/>
  <c r="I1448" i="1"/>
  <c r="D152" i="4"/>
  <c r="D263" i="4"/>
  <c r="D580" i="4"/>
  <c r="F581" i="4"/>
  <c r="G1550" i="1"/>
  <c r="H1550" i="1"/>
  <c r="H1245" i="1"/>
  <c r="G1245" i="1"/>
  <c r="H1263" i="1"/>
  <c r="G1263" i="1"/>
  <c r="H1281" i="1"/>
  <c r="G1281" i="1"/>
  <c r="H1415" i="1"/>
  <c r="G1415" i="1"/>
  <c r="E7" i="4"/>
  <c r="E580" i="4"/>
  <c r="D574" i="1" s="1"/>
  <c r="F35" i="6"/>
  <c r="H25" i="3"/>
  <c r="G1555" i="1"/>
  <c r="H1555" i="1"/>
  <c r="H1242" i="1"/>
  <c r="H1332" i="1"/>
  <c r="G1332" i="1"/>
  <c r="H1340" i="1"/>
  <c r="H1344" i="1"/>
  <c r="G1344" i="1"/>
  <c r="H1352" i="1"/>
  <c r="G1352" i="1"/>
  <c r="H1361" i="1"/>
  <c r="G1361" i="1"/>
  <c r="H1370" i="1"/>
  <c r="G1370" i="1"/>
  <c r="H1379" i="1"/>
  <c r="G1379" i="1"/>
  <c r="H1388" i="1"/>
  <c r="G1388" i="1"/>
  <c r="H1397" i="1"/>
  <c r="G1397" i="1"/>
  <c r="H1406" i="1"/>
  <c r="G1406" i="1"/>
  <c r="H1425" i="1"/>
  <c r="J1439" i="1"/>
  <c r="G1442" i="1"/>
  <c r="I1442" i="1" s="1"/>
  <c r="H1442" i="1"/>
  <c r="H1446" i="1"/>
  <c r="I1446" i="1" s="1"/>
  <c r="E252" i="4"/>
  <c r="F311" i="4"/>
  <c r="D238" i="5"/>
  <c r="F239" i="5"/>
  <c r="E114" i="6"/>
  <c r="D1409" i="1"/>
  <c r="H1409" i="1" s="1"/>
  <c r="E111" i="9"/>
  <c r="B111" i="9" s="1"/>
  <c r="H1304" i="1"/>
  <c r="H1308" i="1"/>
  <c r="G1308" i="1"/>
  <c r="H1316" i="1"/>
  <c r="H1320" i="1"/>
  <c r="G1320" i="1"/>
  <c r="H1328" i="1"/>
  <c r="H1416" i="1"/>
  <c r="G1416" i="1"/>
  <c r="H1449" i="1"/>
  <c r="G1449" i="1"/>
  <c r="I1449" i="1" s="1"/>
  <c r="F125" i="4"/>
  <c r="D643" i="4"/>
  <c r="D644" i="4"/>
  <c r="F466" i="4"/>
  <c r="D459" i="4"/>
  <c r="H166" i="9"/>
  <c r="F312" i="4"/>
  <c r="G309" i="9"/>
  <c r="E309" i="9" s="1"/>
  <c r="B309" i="9" s="1"/>
  <c r="F190" i="5"/>
  <c r="H1233" i="1"/>
  <c r="H1257" i="1"/>
  <c r="G1257" i="1"/>
  <c r="H1275" i="1"/>
  <c r="G1275" i="1"/>
  <c r="H1293" i="1"/>
  <c r="G1293" i="1"/>
  <c r="G1304" i="1"/>
  <c r="G1316" i="1"/>
  <c r="G1328" i="1"/>
  <c r="H1337" i="1"/>
  <c r="H1341" i="1"/>
  <c r="G1341" i="1"/>
  <c r="H1349" i="1"/>
  <c r="H1412" i="1"/>
  <c r="G1412" i="1"/>
  <c r="H1421" i="1"/>
  <c r="G1421" i="1"/>
  <c r="H1439" i="1"/>
  <c r="J1449" i="1"/>
  <c r="F98" i="4"/>
  <c r="F107" i="4"/>
  <c r="D224" i="4"/>
  <c r="F228" i="4"/>
  <c r="F417" i="4"/>
  <c r="B35" i="9"/>
  <c r="H1305" i="1"/>
  <c r="G1305" i="1"/>
  <c r="H1317" i="1"/>
  <c r="G1317" i="1"/>
  <c r="H1358" i="1"/>
  <c r="G1358" i="1"/>
  <c r="H1367" i="1"/>
  <c r="G1367" i="1"/>
  <c r="H1376" i="1"/>
  <c r="G1376" i="1"/>
  <c r="H1385" i="1"/>
  <c r="G1385" i="1"/>
  <c r="H1394" i="1"/>
  <c r="G1394" i="1"/>
  <c r="H1403" i="1"/>
  <c r="G1403" i="1"/>
  <c r="I1440" i="1"/>
  <c r="I1450" i="1"/>
  <c r="E224" i="4"/>
  <c r="D220" i="1" s="1"/>
  <c r="H1227" i="1"/>
  <c r="G1233" i="1"/>
  <c r="H1254" i="1"/>
  <c r="G1254" i="1"/>
  <c r="H1272" i="1"/>
  <c r="G1272" i="1"/>
  <c r="H1290" i="1"/>
  <c r="G1290" i="1"/>
  <c r="G1337" i="1"/>
  <c r="G1349" i="1"/>
  <c r="H1413" i="1"/>
  <c r="G1413" i="1"/>
  <c r="H1422" i="1"/>
  <c r="G1422" i="1"/>
  <c r="H1334" i="1"/>
  <c r="H1338" i="1"/>
  <c r="G1338" i="1"/>
  <c r="H1346" i="1"/>
  <c r="H1350" i="1"/>
  <c r="G1350" i="1"/>
  <c r="H1359" i="1"/>
  <c r="G1359" i="1"/>
  <c r="H1368" i="1"/>
  <c r="G1368" i="1"/>
  <c r="H1377" i="1"/>
  <c r="G1377" i="1"/>
  <c r="H1386" i="1"/>
  <c r="G1386" i="1"/>
  <c r="H1395" i="1"/>
  <c r="G1395" i="1"/>
  <c r="H1404" i="1"/>
  <c r="G1404" i="1"/>
  <c r="H1427" i="1"/>
  <c r="G1427" i="1"/>
  <c r="F106" i="5"/>
  <c r="D87" i="5"/>
  <c r="C1493" i="1"/>
  <c r="D6" i="8"/>
  <c r="E298" i="9"/>
  <c r="B298" i="9" s="1"/>
  <c r="E152" i="4"/>
  <c r="D350" i="4"/>
  <c r="E528" i="4"/>
  <c r="E635" i="4" s="1"/>
  <c r="D629" i="1" s="1"/>
  <c r="G290" i="9"/>
  <c r="E290" i="9" s="1"/>
  <c r="B290" i="9" s="1"/>
  <c r="D146" i="5"/>
  <c r="F149" i="5"/>
  <c r="D1437" i="1"/>
  <c r="H1437" i="1" s="1"/>
  <c r="E5" i="7"/>
  <c r="G1499" i="1"/>
  <c r="H1499" i="1"/>
  <c r="B23" i="9"/>
  <c r="B249" i="9"/>
  <c r="F164" i="4"/>
  <c r="D163" i="4"/>
  <c r="D298" i="4"/>
  <c r="F351" i="4"/>
  <c r="D421" i="4"/>
  <c r="H290" i="9"/>
  <c r="E146" i="5"/>
  <c r="D1124" i="1" s="1"/>
  <c r="E35" i="6"/>
  <c r="F114" i="6"/>
  <c r="C1454" i="1"/>
  <c r="D22" i="7"/>
  <c r="H1501" i="1"/>
  <c r="G1501" i="1"/>
  <c r="G1447" i="1"/>
  <c r="I1447" i="1" s="1"/>
  <c r="D7" i="4"/>
  <c r="F299" i="4"/>
  <c r="F369" i="4"/>
  <c r="D1454" i="1"/>
  <c r="E22" i="7"/>
  <c r="G206" i="9"/>
  <c r="E206" i="9" s="1"/>
  <c r="B206" i="9" s="1"/>
  <c r="D196" i="4"/>
  <c r="D215" i="4"/>
  <c r="E350" i="4"/>
  <c r="F422" i="4"/>
  <c r="D567" i="4"/>
  <c r="F568" i="4"/>
  <c r="H1461" i="1"/>
  <c r="G1461" i="1"/>
  <c r="E30" i="9"/>
  <c r="B30" i="9" s="1"/>
  <c r="E99" i="9"/>
  <c r="B99" i="9" s="1"/>
  <c r="B102" i="9"/>
  <c r="B269" i="9"/>
  <c r="G1425" i="1"/>
  <c r="G1428" i="1"/>
  <c r="G1431" i="1"/>
  <c r="G1434" i="1"/>
  <c r="J1443" i="1"/>
  <c r="G1445" i="1"/>
  <c r="F8" i="4"/>
  <c r="E299" i="4"/>
  <c r="F345" i="4"/>
  <c r="D484" i="4"/>
  <c r="D593" i="4"/>
  <c r="E176" i="5"/>
  <c r="D141" i="6"/>
  <c r="G317" i="9" s="1"/>
  <c r="E317" i="9" s="1"/>
  <c r="F5" i="6"/>
  <c r="F90" i="6"/>
  <c r="C1423" i="1"/>
  <c r="F129" i="6"/>
  <c r="E50" i="9"/>
  <c r="B50" i="9" s="1"/>
  <c r="E70" i="9"/>
  <c r="B70" i="9" s="1"/>
  <c r="G187" i="9"/>
  <c r="E187" i="9" s="1"/>
  <c r="B187" i="9" s="1"/>
  <c r="F243" i="9"/>
  <c r="B243" i="9" s="1"/>
  <c r="J1440" i="1"/>
  <c r="H1445" i="1"/>
  <c r="G143" i="9"/>
  <c r="E143" i="9" s="1"/>
  <c r="B143" i="9" s="1"/>
  <c r="F603" i="4"/>
  <c r="F78" i="5"/>
  <c r="E141" i="6"/>
  <c r="J1441" i="1"/>
  <c r="G1443" i="1"/>
  <c r="I1443" i="1" s="1"/>
  <c r="F159" i="4"/>
  <c r="E196" i="4"/>
  <c r="D192" i="1" s="1"/>
  <c r="F594" i="4"/>
  <c r="E7" i="5"/>
  <c r="D68" i="5"/>
  <c r="F69" i="5"/>
  <c r="G307" i="9"/>
  <c r="E307" i="9" s="1"/>
  <c r="B307" i="9" s="1"/>
  <c r="D176" i="5"/>
  <c r="F177" i="5"/>
  <c r="E154" i="9"/>
  <c r="B154" i="9" s="1"/>
  <c r="B157" i="9"/>
  <c r="D396" i="4"/>
  <c r="D515" i="4"/>
  <c r="G1511" i="1"/>
  <c r="H1511" i="1"/>
  <c r="E88" i="9"/>
  <c r="B88" i="9" s="1"/>
  <c r="E94" i="9"/>
  <c r="B94" i="9" s="1"/>
  <c r="G167" i="9"/>
  <c r="E167" i="9" s="1"/>
  <c r="B167" i="9" s="1"/>
  <c r="G172" i="9"/>
  <c r="E172" i="9" s="1"/>
  <c r="B172" i="9" s="1"/>
  <c r="F224" i="9"/>
  <c r="B224" i="9" s="1"/>
  <c r="B234" i="9"/>
  <c r="E283" i="9"/>
  <c r="B283" i="9" s="1"/>
  <c r="B259" i="9"/>
  <c r="I1468" i="1"/>
  <c r="H1565" i="1"/>
  <c r="G1565" i="1"/>
  <c r="G188" i="9"/>
  <c r="E188" i="9" s="1"/>
  <c r="B188" i="9" s="1"/>
  <c r="G194" i="9"/>
  <c r="E194" i="9" s="1"/>
  <c r="B194" i="9" s="1"/>
  <c r="J1463" i="1"/>
  <c r="G1463" i="1"/>
  <c r="I1463" i="1" s="1"/>
  <c r="E310" i="9"/>
  <c r="B310" i="9" s="1"/>
  <c r="E38" i="7"/>
  <c r="G1570" i="1"/>
  <c r="H1570" i="1"/>
  <c r="B152" i="9"/>
  <c r="G162" i="9"/>
  <c r="E162" i="9" s="1"/>
  <c r="B162" i="9" s="1"/>
  <c r="G173" i="9"/>
  <c r="E173" i="9" s="1"/>
  <c r="B173" i="9" s="1"/>
  <c r="G178" i="9"/>
  <c r="E178" i="9" s="1"/>
  <c r="B178" i="9" s="1"/>
  <c r="G209" i="9"/>
  <c r="E209" i="9" s="1"/>
  <c r="B209" i="9" s="1"/>
  <c r="B265" i="9"/>
  <c r="J1478" i="1"/>
  <c r="G1478" i="1"/>
  <c r="I1478" i="1" s="1"/>
  <c r="H1463" i="1"/>
  <c r="D12" i="5"/>
  <c r="D7" i="5" s="1"/>
  <c r="G289" i="9"/>
  <c r="F118" i="6"/>
  <c r="G1470" i="1"/>
  <c r="H1470" i="1"/>
  <c r="G1519" i="1"/>
  <c r="H1519" i="1"/>
  <c r="E46" i="9"/>
  <c r="B46" i="9" s="1"/>
  <c r="B80" i="9"/>
  <c r="E286" i="9"/>
  <c r="B286" i="9" s="1"/>
  <c r="H1478" i="1"/>
  <c r="J1467" i="1"/>
  <c r="G1467" i="1"/>
  <c r="I1467" i="1" s="1"/>
  <c r="H289" i="9"/>
  <c r="F206" i="5"/>
  <c r="D49" i="8"/>
  <c r="B92" i="9"/>
  <c r="G179" i="9"/>
  <c r="E179" i="9" s="1"/>
  <c r="B179" i="9" s="1"/>
  <c r="G184" i="9"/>
  <c r="E184" i="9" s="1"/>
  <c r="B184" i="9" s="1"/>
  <c r="G203" i="9"/>
  <c r="E203" i="9" s="1"/>
  <c r="B203" i="9" s="1"/>
  <c r="B222" i="9"/>
  <c r="B261" i="9"/>
  <c r="B251" i="9"/>
  <c r="I1477" i="1"/>
  <c r="H1467" i="1"/>
  <c r="F88" i="5"/>
  <c r="G1475" i="1"/>
  <c r="H1475" i="1"/>
  <c r="H1525" i="1"/>
  <c r="G1525" i="1"/>
  <c r="E52" i="9"/>
  <c r="B52" i="9" s="1"/>
  <c r="E86" i="9"/>
  <c r="B86" i="9" s="1"/>
  <c r="E104" i="9"/>
  <c r="B104" i="9" s="1"/>
  <c r="G169" i="9"/>
  <c r="E169" i="9" s="1"/>
  <c r="B169" i="9" s="1"/>
  <c r="B229" i="9"/>
  <c r="B242" i="9"/>
  <c r="E300" i="9"/>
  <c r="B300" i="9" s="1"/>
  <c r="I1466" i="1"/>
  <c r="G1530" i="1"/>
  <c r="H1530" i="1"/>
  <c r="G185" i="9"/>
  <c r="E185" i="9" s="1"/>
  <c r="B185" i="9" s="1"/>
  <c r="G190" i="9"/>
  <c r="E190" i="9" s="1"/>
  <c r="B190" i="9" s="1"/>
  <c r="G197" i="9"/>
  <c r="E197" i="9" s="1"/>
  <c r="B197" i="9" s="1"/>
  <c r="G1560" i="1"/>
  <c r="G1535" i="1"/>
  <c r="H1535" i="1"/>
  <c r="B128" i="9"/>
  <c r="B134" i="9"/>
  <c r="G170" i="9"/>
  <c r="E170" i="9" s="1"/>
  <c r="B170" i="9" s="1"/>
  <c r="G175" i="9"/>
  <c r="E175" i="9" s="1"/>
  <c r="B175" i="9" s="1"/>
  <c r="B247" i="9"/>
  <c r="J1476" i="1"/>
  <c r="G1476" i="1"/>
  <c r="I1476" i="1" s="1"/>
  <c r="G1483" i="1"/>
  <c r="H148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M213" i="9"/>
  <c r="G163" i="9"/>
  <c r="E163" i="9" s="1"/>
  <c r="B163" i="9" s="1"/>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64" i="9"/>
  <c r="B64" i="9" s="1"/>
  <c r="E87" i="9"/>
  <c r="B87" i="9" s="1"/>
  <c r="E122" i="9"/>
  <c r="B122" i="9" s="1"/>
  <c r="G165" i="9"/>
  <c r="E165" i="9" s="1"/>
  <c r="B165" i="9" s="1"/>
  <c r="G191" i="9"/>
  <c r="E191" i="9" s="1"/>
  <c r="B191" i="9" s="1"/>
  <c r="F236" i="9"/>
  <c r="B236" i="9" s="1"/>
  <c r="F277" i="9"/>
  <c r="H1476" i="1"/>
  <c r="J1465" i="1"/>
  <c r="G1465" i="1"/>
  <c r="I1465" i="1" s="1"/>
  <c r="G1452" i="1"/>
  <c r="I1452" i="1" s="1"/>
  <c r="J1479" i="1"/>
  <c r="J1477" i="1"/>
  <c r="H1473" i="1"/>
  <c r="I1473" i="1" s="1"/>
  <c r="H1471" i="1"/>
  <c r="I1471" i="1" s="1"/>
  <c r="J1468" i="1"/>
  <c r="J1466" i="1"/>
  <c r="J1464" i="1"/>
  <c r="J1462" i="1"/>
  <c r="H1460" i="1"/>
  <c r="I1460" i="1" s="1"/>
  <c r="H1458" i="1"/>
  <c r="I1458" i="1" s="1"/>
  <c r="H1456" i="1"/>
  <c r="I1456" i="1" s="1"/>
  <c r="J1451" i="1"/>
  <c r="H1222" i="1" l="1"/>
  <c r="G1222" i="1"/>
  <c r="H27" i="3"/>
  <c r="C1408" i="1"/>
  <c r="F7" i="5"/>
  <c r="D6" i="5"/>
  <c r="H20" i="3"/>
  <c r="C985" i="1"/>
  <c r="F163" i="4"/>
  <c r="C159" i="1"/>
  <c r="H1423" i="1"/>
  <c r="G1423" i="1"/>
  <c r="F643" i="4"/>
  <c r="C637" i="1"/>
  <c r="F213" i="9"/>
  <c r="B213" i="9" s="1"/>
  <c r="B192" i="9"/>
  <c r="E289" i="9"/>
  <c r="B289" i="9" s="1"/>
  <c r="F176" i="5"/>
  <c r="C1153" i="1"/>
  <c r="H22" i="3"/>
  <c r="D345" i="1"/>
  <c r="C1453" i="1"/>
  <c r="H30" i="3"/>
  <c r="D5" i="7"/>
  <c r="C1481" i="1"/>
  <c r="D42" i="8"/>
  <c r="F139" i="4"/>
  <c r="C135" i="1"/>
  <c r="F12" i="5"/>
  <c r="C990" i="1"/>
  <c r="F215" i="4"/>
  <c r="C211" i="1"/>
  <c r="G1454" i="1"/>
  <c r="H1454" i="1"/>
  <c r="H1493" i="1"/>
  <c r="G1493" i="1"/>
  <c r="E6" i="4"/>
  <c r="D3" i="1"/>
  <c r="F567" i="4"/>
  <c r="D528" i="4"/>
  <c r="C561" i="1"/>
  <c r="F644" i="4"/>
  <c r="C638" i="1"/>
  <c r="C1435" i="1"/>
  <c r="F141" i="6"/>
  <c r="H28" i="3"/>
  <c r="F196" i="4"/>
  <c r="C192" i="1"/>
  <c r="F87" i="5"/>
  <c r="C1065" i="1"/>
  <c r="I27" i="3"/>
  <c r="D1408" i="1"/>
  <c r="F580" i="4"/>
  <c r="C574" i="1"/>
  <c r="H21" i="3"/>
  <c r="C1046" i="1"/>
  <c r="E175" i="5"/>
  <c r="D1152" i="1" s="1"/>
  <c r="D1153" i="1"/>
  <c r="I22" i="3"/>
  <c r="D1329" i="1"/>
  <c r="I25" i="3"/>
  <c r="D1436" i="1"/>
  <c r="I29" i="3"/>
  <c r="F263" i="4"/>
  <c r="C259" i="1"/>
  <c r="G1409" i="1"/>
  <c r="I31" i="3"/>
  <c r="D1469" i="1"/>
  <c r="E6" i="5"/>
  <c r="I20" i="3"/>
  <c r="D985" i="1"/>
  <c r="F593" i="4"/>
  <c r="C587" i="1"/>
  <c r="D1453" i="1"/>
  <c r="I30" i="3"/>
  <c r="F224" i="4"/>
  <c r="C220" i="1"/>
  <c r="D237" i="5"/>
  <c r="F238" i="5"/>
  <c r="C1215" i="1"/>
  <c r="D151" i="4"/>
  <c r="H21" i="9"/>
  <c r="G21" i="9"/>
  <c r="E21" i="9" s="1"/>
  <c r="F152" i="4"/>
  <c r="C148" i="1"/>
  <c r="D408" i="4"/>
  <c r="F350" i="4"/>
  <c r="C345" i="1"/>
  <c r="E151" i="4"/>
  <c r="D148" i="1"/>
  <c r="C1524" i="1"/>
  <c r="D43" i="8"/>
  <c r="F484" i="4"/>
  <c r="C478" i="1"/>
  <c r="F421" i="4"/>
  <c r="D420" i="4"/>
  <c r="C415" i="1"/>
  <c r="F146" i="5"/>
  <c r="C1124" i="1"/>
  <c r="E68" i="5"/>
  <c r="F68" i="5" s="1"/>
  <c r="F252" i="4"/>
  <c r="D248" i="1"/>
  <c r="F515" i="4"/>
  <c r="C509" i="1"/>
  <c r="E298" i="4"/>
  <c r="D294" i="1"/>
  <c r="E316" i="9"/>
  <c r="B317" i="9"/>
  <c r="I28" i="3"/>
  <c r="D1435" i="1"/>
  <c r="F396" i="4"/>
  <c r="C391" i="1"/>
  <c r="D6" i="4"/>
  <c r="F7" i="4"/>
  <c r="C3" i="1"/>
  <c r="D407" i="4"/>
  <c r="C293" i="1"/>
  <c r="E636" i="4"/>
  <c r="D630" i="1" s="1"/>
  <c r="D522" i="1"/>
  <c r="F459" i="4"/>
  <c r="C453" i="1"/>
  <c r="G1437" i="1"/>
  <c r="G315" i="9" l="1"/>
  <c r="E315" i="9" s="1"/>
  <c r="H29" i="3"/>
  <c r="C1436" i="1"/>
  <c r="G637" i="1"/>
  <c r="H637" i="1"/>
  <c r="H478" i="1"/>
  <c r="G478" i="1"/>
  <c r="B21" i="9"/>
  <c r="E407" i="4"/>
  <c r="D402" i="1" s="1"/>
  <c r="D293" i="1"/>
  <c r="H293" i="1" s="1"/>
  <c r="G509" i="1"/>
  <c r="H509" i="1"/>
  <c r="H1524" i="1"/>
  <c r="G1524" i="1"/>
  <c r="H1215" i="1"/>
  <c r="G1215" i="1"/>
  <c r="G1469" i="1"/>
  <c r="H1469" i="1"/>
  <c r="G1046" i="1"/>
  <c r="G1453" i="1"/>
  <c r="H1453" i="1"/>
  <c r="F298" i="4"/>
  <c r="H248" i="1"/>
  <c r="G248" i="1"/>
  <c r="H1435" i="1"/>
  <c r="G1435" i="1"/>
  <c r="H211" i="1"/>
  <c r="G211" i="1"/>
  <c r="H638" i="1"/>
  <c r="G638" i="1"/>
  <c r="E408" i="4"/>
  <c r="D403" i="1" s="1"/>
  <c r="H159" i="1"/>
  <c r="G159" i="1"/>
  <c r="G294" i="1"/>
  <c r="H294" i="1"/>
  <c r="H1481" i="1"/>
  <c r="G1481" i="1"/>
  <c r="F407" i="4"/>
  <c r="C402" i="1"/>
  <c r="I17" i="3"/>
  <c r="E289" i="4"/>
  <c r="D147" i="1"/>
  <c r="H220" i="1"/>
  <c r="G220" i="1"/>
  <c r="G259" i="1"/>
  <c r="H259" i="1"/>
  <c r="H574" i="1"/>
  <c r="G574" i="1"/>
  <c r="H990" i="1"/>
  <c r="G990" i="1"/>
  <c r="H192" i="1"/>
  <c r="G192" i="1"/>
  <c r="H17" i="3"/>
  <c r="D289" i="4"/>
  <c r="D290" i="4" s="1"/>
  <c r="F151" i="4"/>
  <c r="C147" i="1"/>
  <c r="F237" i="5"/>
  <c r="C1214" i="1"/>
  <c r="H23" i="3"/>
  <c r="G1124" i="1"/>
  <c r="H1124" i="1"/>
  <c r="H345" i="1"/>
  <c r="G345" i="1"/>
  <c r="G561" i="1"/>
  <c r="H561" i="1"/>
  <c r="H1153" i="1"/>
  <c r="G1153" i="1"/>
  <c r="H985" i="1"/>
  <c r="G985" i="1"/>
  <c r="G1408" i="1"/>
  <c r="H1408" i="1"/>
  <c r="D636" i="4"/>
  <c r="F528" i="4"/>
  <c r="C522" i="1"/>
  <c r="H135" i="1"/>
  <c r="G135" i="1"/>
  <c r="C1518" i="1"/>
  <c r="I35" i="3"/>
  <c r="H3" i="1"/>
  <c r="G3" i="1"/>
  <c r="I21" i="3"/>
  <c r="D1046" i="1"/>
  <c r="H1046" i="1" s="1"/>
  <c r="G453" i="1"/>
  <c r="H453" i="1"/>
  <c r="H415" i="1"/>
  <c r="G415" i="1"/>
  <c r="F408" i="4"/>
  <c r="C403" i="1"/>
  <c r="D175" i="5"/>
  <c r="G284" i="9"/>
  <c r="E284" i="9" s="1"/>
  <c r="B284" i="9" s="1"/>
  <c r="F6" i="5"/>
  <c r="C984" i="1"/>
  <c r="H278" i="9"/>
  <c r="D984" i="1"/>
  <c r="D412" i="4"/>
  <c r="F6" i="4"/>
  <c r="H16" i="3"/>
  <c r="C2" i="1"/>
  <c r="H391" i="1"/>
  <c r="G391" i="1"/>
  <c r="F420" i="4"/>
  <c r="D635" i="4"/>
  <c r="C414" i="1"/>
  <c r="H148" i="1"/>
  <c r="G148" i="1"/>
  <c r="H587" i="1"/>
  <c r="G587" i="1"/>
  <c r="H1065" i="1"/>
  <c r="G1065" i="1"/>
  <c r="K1450" i="9"/>
  <c r="C1517" i="1"/>
  <c r="G313" i="9"/>
  <c r="E313" i="9" s="1"/>
  <c r="B313" i="9" s="1"/>
  <c r="I34" i="3"/>
  <c r="H19" i="9"/>
  <c r="E19" i="9" s="1"/>
  <c r="B19" i="9" s="1"/>
  <c r="H1329" i="1"/>
  <c r="G1329" i="1"/>
  <c r="H9" i="3"/>
  <c r="E412" i="4"/>
  <c r="I16" i="3"/>
  <c r="D2" i="1"/>
  <c r="G312" i="9"/>
  <c r="E312" i="9" s="1"/>
  <c r="H2" i="1" l="1"/>
  <c r="G2" i="1"/>
  <c r="G1518" i="1"/>
  <c r="H1518" i="1"/>
  <c r="F175" i="5"/>
  <c r="C1152" i="1"/>
  <c r="H403" i="1"/>
  <c r="G403" i="1"/>
  <c r="G293" i="1"/>
  <c r="F289" i="4"/>
  <c r="D291" i="4"/>
  <c r="D413" i="4"/>
  <c r="C285" i="1"/>
  <c r="H1517" i="1"/>
  <c r="G1517" i="1"/>
  <c r="H402" i="1"/>
  <c r="G402" i="1"/>
  <c r="D639" i="4"/>
  <c r="F412" i="4"/>
  <c r="C407" i="1"/>
  <c r="G522" i="1"/>
  <c r="H522" i="1"/>
  <c r="F290" i="4"/>
  <c r="C286" i="1"/>
  <c r="H11" i="3"/>
  <c r="E311" i="9"/>
  <c r="B312" i="9"/>
  <c r="H414" i="1"/>
  <c r="G414" i="1"/>
  <c r="F636" i="4"/>
  <c r="C630" i="1"/>
  <c r="H1436" i="1"/>
  <c r="G1436" i="1"/>
  <c r="I9" i="3"/>
  <c r="K3" i="9"/>
  <c r="F635" i="4"/>
  <c r="C629" i="1"/>
  <c r="H8" i="3"/>
  <c r="H984" i="1"/>
  <c r="G984" i="1"/>
  <c r="H147" i="1"/>
  <c r="G147" i="1"/>
  <c r="E413" i="4"/>
  <c r="E291" i="4"/>
  <c r="D287" i="1" s="1"/>
  <c r="D285" i="1"/>
  <c r="E290" i="4"/>
  <c r="E639" i="4"/>
  <c r="D407" i="1"/>
  <c r="G278" i="9"/>
  <c r="E278" i="9" s="1"/>
  <c r="H1214" i="1"/>
  <c r="G1214" i="1"/>
  <c r="E314" i="9"/>
  <c r="I10" i="3" s="1"/>
  <c r="B315" i="9"/>
  <c r="D415" i="4" l="1"/>
  <c r="D640" i="4"/>
  <c r="D641" i="4" s="1"/>
  <c r="F413" i="4"/>
  <c r="C408" i="1"/>
  <c r="F291" i="4"/>
  <c r="C287" i="1"/>
  <c r="D286" i="1"/>
  <c r="E641" i="4"/>
  <c r="D633" i="1"/>
  <c r="F639" i="4"/>
  <c r="C633" i="1"/>
  <c r="H1152" i="1"/>
  <c r="G1152" i="1"/>
  <c r="E415" i="4"/>
  <c r="D410" i="1" s="1"/>
  <c r="E640" i="4"/>
  <c r="D408" i="1"/>
  <c r="H630" i="1"/>
  <c r="G630" i="1"/>
  <c r="M3" i="9"/>
  <c r="I11" i="3"/>
  <c r="N3" i="9"/>
  <c r="H407" i="1"/>
  <c r="G407" i="1"/>
  <c r="D414" i="4"/>
  <c r="E277" i="9"/>
  <c r="I8" i="3" s="1"/>
  <c r="B278" i="9"/>
  <c r="H629" i="1"/>
  <c r="G629" i="1"/>
  <c r="E414" i="4"/>
  <c r="D409" i="1" s="1"/>
  <c r="G286" i="1"/>
  <c r="H286" i="1"/>
  <c r="H285" i="1"/>
  <c r="G285" i="1"/>
  <c r="F641" i="4" l="1"/>
  <c r="C635" i="1"/>
  <c r="H287" i="1"/>
  <c r="G287" i="1"/>
  <c r="H408" i="1"/>
  <c r="G408" i="1"/>
  <c r="E642" i="4"/>
  <c r="D634" i="1"/>
  <c r="D642" i="4"/>
  <c r="F640" i="4"/>
  <c r="C634" i="1"/>
  <c r="D635" i="1"/>
  <c r="F414" i="4"/>
  <c r="C409" i="1"/>
  <c r="H633" i="1"/>
  <c r="G633" i="1"/>
  <c r="F415" i="4"/>
  <c r="C410" i="1"/>
  <c r="F642" i="4" l="1"/>
  <c r="D646" i="4"/>
  <c r="C636" i="1"/>
  <c r="G276" i="9"/>
  <c r="E276" i="9" s="1"/>
  <c r="B276" i="9" s="1"/>
  <c r="H409" i="1"/>
  <c r="G409" i="1"/>
  <c r="E646" i="4"/>
  <c r="D636" i="1"/>
  <c r="H410" i="1"/>
  <c r="G410" i="1"/>
  <c r="H635" i="1"/>
  <c r="G635" i="1"/>
  <c r="E645" i="4"/>
  <c r="D645" i="4"/>
  <c r="H634" i="1"/>
  <c r="G634" i="1"/>
  <c r="I19" i="3" l="1"/>
  <c r="D640" i="1"/>
  <c r="H636" i="1"/>
  <c r="G636" i="1"/>
  <c r="H7" i="3"/>
  <c r="F645" i="4"/>
  <c r="H18" i="3"/>
  <c r="C639" i="1"/>
  <c r="F646" i="4"/>
  <c r="H19" i="3"/>
  <c r="C640" i="1"/>
  <c r="I18" i="3"/>
  <c r="D639" i="1"/>
  <c r="H640" i="1" l="1"/>
  <c r="G640" i="1"/>
  <c r="H639" i="1"/>
  <c r="G639" i="1"/>
  <c r="J3" i="9"/>
  <c r="M272" i="9" l="1"/>
  <c r="G274" i="9"/>
  <c r="H274" i="9"/>
  <c r="L272" i="9"/>
  <c r="F272" i="9" s="1"/>
  <c r="H18" i="9"/>
  <c r="G18" i="9"/>
  <c r="K10" i="9"/>
  <c r="J10" i="9"/>
  <c r="J17" i="9"/>
  <c r="J8" i="9"/>
  <c r="I17" i="9"/>
  <c r="I8" i="9"/>
  <c r="H17" i="9"/>
  <c r="M15" i="9"/>
  <c r="L15" i="9"/>
  <c r="K5" i="9"/>
  <c r="I13" i="9"/>
  <c r="I9" i="9"/>
  <c r="K11" i="9"/>
  <c r="J5" i="9"/>
  <c r="I6" i="9"/>
  <c r="H16" i="9"/>
  <c r="J9" i="9"/>
  <c r="K8" i="9"/>
  <c r="L16" i="9"/>
  <c r="G17" i="9"/>
  <c r="J13" i="9"/>
  <c r="I5" i="9"/>
  <c r="K12" i="9"/>
  <c r="K6" i="9"/>
  <c r="K7" i="9"/>
  <c r="H15" i="9"/>
  <c r="M16" i="9"/>
  <c r="J6" i="9"/>
  <c r="J11" i="9"/>
  <c r="I7" i="9"/>
  <c r="J12" i="9"/>
  <c r="I11" i="9"/>
  <c r="G16" i="9"/>
  <c r="K9" i="9"/>
  <c r="J7" i="9"/>
  <c r="G15" i="9"/>
  <c r="K13" i="9"/>
  <c r="I12" i="9"/>
  <c r="E10" i="9" l="1"/>
  <c r="B10" i="9" s="1"/>
  <c r="E5" i="9"/>
  <c r="B5" i="9" s="1"/>
  <c r="F15" i="9"/>
  <c r="F16" i="9"/>
  <c r="E7" i="9"/>
  <c r="B7" i="9" s="1"/>
  <c r="E8" i="9"/>
  <c r="B8" i="9" s="1"/>
  <c r="E18" i="9"/>
  <c r="B18" i="9" s="1"/>
  <c r="E6" i="9"/>
  <c r="B6" i="9" s="1"/>
  <c r="E12" i="9"/>
  <c r="B12" i="9" s="1"/>
  <c r="E15" i="9"/>
  <c r="E9" i="9"/>
  <c r="B9" i="9" s="1"/>
  <c r="E13" i="9"/>
  <c r="B13" i="9" s="1"/>
  <c r="B272" i="9"/>
  <c r="F20" i="9"/>
  <c r="E16" i="9"/>
  <c r="E11" i="9"/>
  <c r="B11" i="9" s="1"/>
  <c r="E17" i="9"/>
  <c r="B17" i="9" s="1"/>
  <c r="E274" i="9"/>
  <c r="B16" i="9" l="1"/>
  <c r="F14" i="9"/>
  <c r="F3" i="9" s="1"/>
  <c r="E4" i="9"/>
  <c r="B15" i="9"/>
  <c r="E14" i="9"/>
  <c r="B274" i="9"/>
  <c r="E20" i="9"/>
  <c r="I7" i="3" s="1"/>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<sst xmlns="http://schemas.openxmlformats.org/spreadsheetml/2006/main" count="5178" uniqueCount="3448">
  <si>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</si>
  <si>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</si>
  <si>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</si>
  <si>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</si>
  <si>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</si>
  <si>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</si>
  <si>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</si>
  <si>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</si>
  <si>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</si>
  <si>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</si>
  <si>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</si>
  <si>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</si>
  <si>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</si>
  <si>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</si>
  <si>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</si>
  <si>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</si>
  <si>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</si>
  <si>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</si>
  <si>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</si>
  <si>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</si>
  <si>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</si>
  <si>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</si>
  <si>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</si>
  <si>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</si>
  <si>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</si>
  <si>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</si>
  <si>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</si>
  <si>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</si>
  <si>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</si>
  <si>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</si>
  <si>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</si>
  <si>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BRAĆA SELJAN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</si>
  <si>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</si>
  <si>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</si>
  <si>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</si>
  <si>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</si>
  <si>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</si>
  <si>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</si>
  <si>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</si>
  <si>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</si>
  <si>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</si>
  <si>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</si>
  <si>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</si>
  <si>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</si>
  <si>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</si>
  <si>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</si>
  <si>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</si>
  <si>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</si>
  <si>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8980 - OSNOVNA ŠKOLA "BRAĆA SELJAN" </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</si>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</sst>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1175055.7699999998</v>
      </c>
      <c r="D2" s="10">
        <f>'PR-RAS'!E6</f>
        <v>1291370.03</v>
      </c>
      <c r="E2" s="10">
        <v>0</v>
      </c>
      <c r="F2" s="10">
        <v>0</v>
      </c>
      <c r="G2" s="11">
        <f t="shared" ref="G2:G65" si="0">(B2/1000)*(C2*1+D2*2)</f>
        <v>3757.79583</v>
      </c>
      <c r="H2" s="11">
        <f t="shared" ref="H2:H65" si="1">ABS(C2-ROUND(C2,0))+ABS(D2-ROUND(D2,0))</f>
        <v>0.26000000024214387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856249.7699999999</v>
      </c>
      <c r="D46" s="2">
        <f>'PR-RAS'!E50</f>
        <v>1016982.6</v>
      </c>
      <c r="E46" s="2">
        <v>0</v>
      </c>
      <c r="F46" s="2">
        <v>0</v>
      </c>
      <c r="G46" s="4">
        <f t="shared" si="0"/>
        <v>130059.67364999998</v>
      </c>
      <c r="H46" s="4">
        <f t="shared" si="1"/>
        <v>0.63000000012107193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853579.41999999993</v>
      </c>
      <c r="D64" s="2">
        <f>'PR-RAS'!E68</f>
        <v>1014418.09</v>
      </c>
      <c r="E64" s="2">
        <v>0</v>
      </c>
      <c r="F64" s="2">
        <v>0</v>
      </c>
      <c r="G64" s="4">
        <f t="shared" si="0"/>
        <v>181592.18279999998</v>
      </c>
      <c r="H64" s="4">
        <f t="shared" si="1"/>
        <v>0.5099999998928979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835416.94</v>
      </c>
      <c r="D65" s="2">
        <f>'PR-RAS'!E69</f>
        <v>998097.02</v>
      </c>
      <c r="E65" s="2">
        <v>0</v>
      </c>
      <c r="F65" s="2">
        <v>0</v>
      </c>
      <c r="G65" s="4">
        <f t="shared" si="0"/>
        <v>181223.10272</v>
      </c>
      <c r="H65" s="4">
        <f t="shared" si="1"/>
        <v>8.0000000074505806E-2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18162.48</v>
      </c>
      <c r="D66" s="2">
        <f>'PR-RAS'!E70</f>
        <v>16321.07</v>
      </c>
      <c r="E66" s="2">
        <v>0</v>
      </c>
      <c r="F66" s="2">
        <v>0</v>
      </c>
      <c r="G66" s="4">
        <f t="shared" ref="G66:G129" si="2">(B66/1000)*(C66*1+D66*2)</f>
        <v>3302.3002999999999</v>
      </c>
      <c r="H66" s="4">
        <f t="shared" ref="H66:H129" si="3">ABS(C66-ROUND(C66,0))+ABS(D66-ROUND(D66,0))</f>
        <v>0.5499999999992724</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2670.35</v>
      </c>
      <c r="D70" s="2">
        <f>'PR-RAS'!E74</f>
        <v>2564.5100000000002</v>
      </c>
      <c r="E70" s="2">
        <v>0</v>
      </c>
      <c r="F70" s="2">
        <v>0</v>
      </c>
      <c r="G70" s="4">
        <f t="shared" si="2"/>
        <v>538.15653000000009</v>
      </c>
      <c r="H70" s="4">
        <f t="shared" si="3"/>
        <v>0.83999999999969077</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2670.35</v>
      </c>
      <c r="D71" s="2">
        <f>'PR-RAS'!E75</f>
        <v>2564.5100000000002</v>
      </c>
      <c r="E71" s="2">
        <v>0</v>
      </c>
      <c r="F71" s="2">
        <v>0</v>
      </c>
      <c r="G71" s="4">
        <f t="shared" si="2"/>
        <v>545.95590000000016</v>
      </c>
      <c r="H71" s="4">
        <f t="shared" si="3"/>
        <v>0.83999999999969077</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62451.26</v>
      </c>
      <c r="D102" s="2">
        <f>'PR-RAS'!E106</f>
        <v>41049.06</v>
      </c>
      <c r="E102" s="2">
        <v>0</v>
      </c>
      <c r="F102" s="2">
        <v>0</v>
      </c>
      <c r="G102" s="4">
        <f t="shared" si="2"/>
        <v>14599.487380000002</v>
      </c>
      <c r="H102" s="4">
        <f t="shared" si="3"/>
        <v>0.31999999999970896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62451.26</v>
      </c>
      <c r="D108" s="2">
        <f>'PR-RAS'!E112</f>
        <v>41049.06</v>
      </c>
      <c r="E108" s="2">
        <v>0</v>
      </c>
      <c r="F108" s="2">
        <v>0</v>
      </c>
      <c r="G108" s="4">
        <f t="shared" si="2"/>
        <v>15466.783660000001</v>
      </c>
      <c r="H108" s="4">
        <f t="shared" si="3"/>
        <v>0.31999999999970896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62451.26</v>
      </c>
      <c r="D113" s="2">
        <f>'PR-RAS'!E117</f>
        <v>41049.06</v>
      </c>
      <c r="E113" s="2">
        <v>0</v>
      </c>
      <c r="F113" s="2">
        <v>0</v>
      </c>
      <c r="G113" s="4">
        <f t="shared" si="2"/>
        <v>16189.530560000001</v>
      </c>
      <c r="H113" s="4">
        <f t="shared" si="3"/>
        <v>0.31999999999970896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6933.4400000000005</v>
      </c>
      <c r="D120" s="2">
        <f>'PR-RAS'!E124</f>
        <v>6960.2800000000007</v>
      </c>
      <c r="E120" s="2">
        <v>0</v>
      </c>
      <c r="F120" s="2">
        <v>0</v>
      </c>
      <c r="G120" s="4">
        <f t="shared" si="2"/>
        <v>2481.6259999999997</v>
      </c>
      <c r="H120" s="4">
        <f t="shared" si="3"/>
        <v>0.72000000000116415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6402.55</v>
      </c>
      <c r="D121" s="2">
        <f>'PR-RAS'!E125</f>
        <v>6641.68</v>
      </c>
      <c r="E121" s="2">
        <v>0</v>
      </c>
      <c r="F121" s="2">
        <v>0</v>
      </c>
      <c r="G121" s="4">
        <f t="shared" si="2"/>
        <v>2362.3091999999997</v>
      </c>
      <c r="H121" s="4">
        <f t="shared" si="3"/>
        <v>0.76999999999952706</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6402.55</v>
      </c>
      <c r="D123" s="2">
        <f>'PR-RAS'!E127</f>
        <v>6641.68</v>
      </c>
      <c r="E123" s="2">
        <v>0</v>
      </c>
      <c r="F123" s="2">
        <v>0</v>
      </c>
      <c r="G123" s="4">
        <f t="shared" si="2"/>
        <v>2401.68102</v>
      </c>
      <c r="H123" s="4">
        <f t="shared" si="3"/>
        <v>0.76999999999952706</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530.89</v>
      </c>
      <c r="D124" s="2">
        <f>'PR-RAS'!E128</f>
        <v>318.60000000000002</v>
      </c>
      <c r="E124" s="2">
        <v>0</v>
      </c>
      <c r="F124" s="2">
        <v>0</v>
      </c>
      <c r="G124" s="4">
        <f t="shared" si="2"/>
        <v>143.67507000000001</v>
      </c>
      <c r="H124" s="4">
        <f t="shared" si="3"/>
        <v>0.50999999999999091</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530.89</v>
      </c>
      <c r="D125" s="2">
        <f>'PR-RAS'!E129</f>
        <v>318.60000000000002</v>
      </c>
      <c r="E125" s="2">
        <v>0</v>
      </c>
      <c r="F125" s="2">
        <v>0</v>
      </c>
      <c r="G125" s="4">
        <f t="shared" si="2"/>
        <v>144.84316000000001</v>
      </c>
      <c r="H125" s="4">
        <f t="shared" si="3"/>
        <v>0.50999999999999091</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249421.3</v>
      </c>
      <c r="D129" s="2">
        <f>'PR-RAS'!E133</f>
        <v>226378.09</v>
      </c>
      <c r="E129" s="2">
        <v>0</v>
      </c>
      <c r="F129" s="2">
        <v>0</v>
      </c>
      <c r="G129" s="4">
        <f t="shared" si="2"/>
        <v>89878.717439999993</v>
      </c>
      <c r="H129" s="4">
        <f t="shared" si="3"/>
        <v>0.38999999998486601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249421.3</v>
      </c>
      <c r="D130" s="2">
        <f>'PR-RAS'!E134</f>
        <v>226378.09</v>
      </c>
      <c r="E130" s="2">
        <v>0</v>
      </c>
      <c r="F130" s="2">
        <v>0</v>
      </c>
      <c r="G130" s="4">
        <f t="shared" ref="G130:G193" si="4">(B130/1000)*(C130*1+D130*2)</f>
        <v>90580.894920000006</v>
      </c>
      <c r="H130" s="4">
        <f t="shared" ref="H130:H193" si="5">ABS(C130-ROUND(C130,0))+ABS(D130-ROUND(D130,0))</f>
        <v>0.38999999998486601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240743.21</v>
      </c>
      <c r="D131" s="2">
        <f>'PR-RAS'!E135</f>
        <v>220020.09</v>
      </c>
      <c r="E131" s="2">
        <v>0</v>
      </c>
      <c r="F131" s="2">
        <v>0</v>
      </c>
      <c r="G131" s="4">
        <f t="shared" si="4"/>
        <v>88501.840700000001</v>
      </c>
      <c r="H131" s="4">
        <f t="shared" si="5"/>
        <v>0.29999999998835847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8678.09</v>
      </c>
      <c r="D132" s="2">
        <f>'PR-RAS'!E136</f>
        <v>6358</v>
      </c>
      <c r="E132" s="2">
        <v>0</v>
      </c>
      <c r="F132" s="2">
        <v>0</v>
      </c>
      <c r="G132" s="4">
        <f t="shared" si="4"/>
        <v>2802.6257900000001</v>
      </c>
      <c r="H132" s="4">
        <f t="shared" si="5"/>
        <v>9.0000000000145519E-2</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1130578.0900000001</v>
      </c>
      <c r="D147" s="2">
        <f>'PR-RAS'!E151</f>
        <v>1262958.3800000001</v>
      </c>
      <c r="E147" s="2">
        <v>0</v>
      </c>
      <c r="F147" s="2">
        <v>0</v>
      </c>
      <c r="G147" s="4">
        <f t="shared" si="4"/>
        <v>533848.24810000008</v>
      </c>
      <c r="H147" s="4">
        <f t="shared" si="5"/>
        <v>0.47000000020489097</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867369.52</v>
      </c>
      <c r="D148" s="2">
        <f>'PR-RAS'!E152</f>
        <v>981317.92000000016</v>
      </c>
      <c r="E148" s="2">
        <v>0</v>
      </c>
      <c r="F148" s="2">
        <v>0</v>
      </c>
      <c r="G148" s="4">
        <f t="shared" si="4"/>
        <v>416010.78792000003</v>
      </c>
      <c r="H148" s="4">
        <f t="shared" si="5"/>
        <v>0.55999999982304871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721283.57</v>
      </c>
      <c r="D149" s="2">
        <f>'PR-RAS'!E153</f>
        <v>809932.07000000007</v>
      </c>
      <c r="E149" s="2">
        <v>0</v>
      </c>
      <c r="F149" s="2">
        <v>0</v>
      </c>
      <c r="G149" s="4">
        <f t="shared" si="4"/>
        <v>346489.86108</v>
      </c>
      <c r="H149" s="4">
        <f t="shared" si="5"/>
        <v>0.50000000011641532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700669.59</v>
      </c>
      <c r="D150" s="2">
        <f>'PR-RAS'!E154</f>
        <v>787290.42</v>
      </c>
      <c r="E150" s="2">
        <v>0</v>
      </c>
      <c r="F150" s="2">
        <v>0</v>
      </c>
      <c r="G150" s="4">
        <f t="shared" si="4"/>
        <v>339012.31407000002</v>
      </c>
      <c r="H150" s="4">
        <f t="shared" si="5"/>
        <v>0.83000000007450581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13100.23</v>
      </c>
      <c r="D152" s="2">
        <f>'PR-RAS'!E156</f>
        <v>15067.28</v>
      </c>
      <c r="E152" s="2">
        <v>0</v>
      </c>
      <c r="F152" s="2">
        <v>0</v>
      </c>
      <c r="G152" s="4">
        <f t="shared" si="4"/>
        <v>6528.4532900000004</v>
      </c>
      <c r="H152" s="4">
        <f t="shared" si="5"/>
        <v>0.51000000000021828</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7513.75</v>
      </c>
      <c r="D153" s="2">
        <f>'PR-RAS'!E157</f>
        <v>7574.37</v>
      </c>
      <c r="E153" s="2">
        <v>0</v>
      </c>
      <c r="F153" s="2">
        <v>0</v>
      </c>
      <c r="G153" s="4">
        <f t="shared" si="4"/>
        <v>3444.6984799999996</v>
      </c>
      <c r="H153" s="4">
        <f t="shared" si="5"/>
        <v>0.61999999999989086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27103.03</v>
      </c>
      <c r="D154" s="2">
        <f>'PR-RAS'!E158</f>
        <v>38780.04</v>
      </c>
      <c r="E154" s="2">
        <v>0</v>
      </c>
      <c r="F154" s="2">
        <v>0</v>
      </c>
      <c r="G154" s="4">
        <f t="shared" si="4"/>
        <v>16013.455829999999</v>
      </c>
      <c r="H154" s="4">
        <f t="shared" si="5"/>
        <v>6.9999999999708962E-2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118982.92</v>
      </c>
      <c r="D155" s="2">
        <f>'PR-RAS'!E159</f>
        <v>132605.81</v>
      </c>
      <c r="E155" s="2">
        <v>0</v>
      </c>
      <c r="F155" s="2">
        <v>0</v>
      </c>
      <c r="G155" s="4">
        <f t="shared" si="4"/>
        <v>59165.959159999999</v>
      </c>
      <c r="H155" s="4">
        <f t="shared" si="5"/>
        <v>0.27000000000407454</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118920.98</v>
      </c>
      <c r="D157" s="2">
        <f>'PR-RAS'!E161</f>
        <v>132605.81</v>
      </c>
      <c r="E157" s="2">
        <v>0</v>
      </c>
      <c r="F157" s="2">
        <v>0</v>
      </c>
      <c r="G157" s="4">
        <f t="shared" si="4"/>
        <v>59924.685599999997</v>
      </c>
      <c r="H157" s="4">
        <f t="shared" si="5"/>
        <v>0.21000000000640284</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61.94</v>
      </c>
      <c r="D158" s="2">
        <f>'PR-RAS'!E162</f>
        <v>0</v>
      </c>
      <c r="E158" s="2">
        <v>0</v>
      </c>
      <c r="F158" s="2">
        <v>0</v>
      </c>
      <c r="G158" s="4">
        <f t="shared" si="4"/>
        <v>9.7245799999999996</v>
      </c>
      <c r="H158" s="4">
        <f t="shared" si="5"/>
        <v>6.0000000000002274E-2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240792.87</v>
      </c>
      <c r="D159" s="2">
        <f>'PR-RAS'!E163</f>
        <v>259506.11000000002</v>
      </c>
      <c r="E159" s="2">
        <v>0</v>
      </c>
      <c r="F159" s="2">
        <v>0</v>
      </c>
      <c r="G159" s="4">
        <f t="shared" si="4"/>
        <v>120049.20422000001</v>
      </c>
      <c r="H159" s="4">
        <f t="shared" si="5"/>
        <v>0.2400000000197906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32747.94</v>
      </c>
      <c r="D160" s="2">
        <f>'PR-RAS'!E164</f>
        <v>33250.17</v>
      </c>
      <c r="E160" s="2">
        <v>0</v>
      </c>
      <c r="F160" s="2">
        <v>0</v>
      </c>
      <c r="G160" s="4">
        <f t="shared" si="4"/>
        <v>15780.47652</v>
      </c>
      <c r="H160" s="4">
        <f t="shared" si="5"/>
        <v>0.22999999999956344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8085.66</v>
      </c>
      <c r="D161" s="2">
        <f>'PR-RAS'!E165</f>
        <v>7915.12</v>
      </c>
      <c r="E161" s="2">
        <v>0</v>
      </c>
      <c r="F161" s="2">
        <v>0</v>
      </c>
      <c r="G161" s="4">
        <f t="shared" si="4"/>
        <v>3826.5440000000003</v>
      </c>
      <c r="H161" s="4">
        <f t="shared" si="5"/>
        <v>0.46000000000003638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23235.26</v>
      </c>
      <c r="D162" s="2">
        <f>'PR-RAS'!E166</f>
        <v>23997.68</v>
      </c>
      <c r="E162" s="2">
        <v>0</v>
      </c>
      <c r="F162" s="2">
        <v>0</v>
      </c>
      <c r="G162" s="4">
        <f t="shared" si="4"/>
        <v>11468.12982</v>
      </c>
      <c r="H162" s="4">
        <f t="shared" si="5"/>
        <v>0.57999999999810825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902.18</v>
      </c>
      <c r="D163" s="2">
        <f>'PR-RAS'!E167</f>
        <v>883.18</v>
      </c>
      <c r="E163" s="2">
        <v>0</v>
      </c>
      <c r="F163" s="2">
        <v>0</v>
      </c>
      <c r="G163" s="4">
        <f t="shared" si="4"/>
        <v>432.30348000000004</v>
      </c>
      <c r="H163" s="4">
        <f t="shared" si="5"/>
        <v>0.35999999999989996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524.84</v>
      </c>
      <c r="D164" s="2">
        <f>'PR-RAS'!E168</f>
        <v>454.19</v>
      </c>
      <c r="E164" s="2">
        <v>0</v>
      </c>
      <c r="F164" s="2">
        <v>0</v>
      </c>
      <c r="G164" s="4">
        <f t="shared" si="4"/>
        <v>233.61486000000002</v>
      </c>
      <c r="H164" s="4">
        <f t="shared" si="5"/>
        <v>0.34999999999996589</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107589.26999999999</v>
      </c>
      <c r="D165" s="2">
        <f>'PR-RAS'!E169</f>
        <v>134885.65000000002</v>
      </c>
      <c r="E165" s="2">
        <v>0</v>
      </c>
      <c r="F165" s="2">
        <v>0</v>
      </c>
      <c r="G165" s="4">
        <f t="shared" si="4"/>
        <v>61887.133480000011</v>
      </c>
      <c r="H165" s="4">
        <f t="shared" si="5"/>
        <v>0.61999999996623956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14531.17</v>
      </c>
      <c r="D166" s="2">
        <f>'PR-RAS'!E170</f>
        <v>17932.72</v>
      </c>
      <c r="E166" s="2">
        <v>0</v>
      </c>
      <c r="F166" s="2">
        <v>0</v>
      </c>
      <c r="G166" s="4">
        <f t="shared" si="4"/>
        <v>8315.4406500000005</v>
      </c>
      <c r="H166" s="4">
        <f t="shared" si="5"/>
        <v>0.44999999999890861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45973.07</v>
      </c>
      <c r="D167" s="2">
        <f>'PR-RAS'!E171</f>
        <v>78752.41</v>
      </c>
      <c r="E167" s="2">
        <v>0</v>
      </c>
      <c r="F167" s="2">
        <v>0</v>
      </c>
      <c r="G167" s="4">
        <f t="shared" si="4"/>
        <v>33777.329740000001</v>
      </c>
      <c r="H167" s="4">
        <f t="shared" si="5"/>
        <v>0.48000000000320142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42481.22</v>
      </c>
      <c r="D168" s="2">
        <f>'PR-RAS'!E172</f>
        <v>36927.25</v>
      </c>
      <c r="E168" s="2">
        <v>0</v>
      </c>
      <c r="F168" s="2">
        <v>0</v>
      </c>
      <c r="G168" s="4">
        <f t="shared" si="4"/>
        <v>19428.06524</v>
      </c>
      <c r="H168" s="4">
        <f t="shared" si="5"/>
        <v>0.47000000000116415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732.54</v>
      </c>
      <c r="D169" s="2">
        <f>'PR-RAS'!E173</f>
        <v>361.16</v>
      </c>
      <c r="E169" s="2">
        <v>0</v>
      </c>
      <c r="F169" s="2">
        <v>0</v>
      </c>
      <c r="G169" s="4">
        <f t="shared" si="4"/>
        <v>244.41648000000004</v>
      </c>
      <c r="H169" s="4">
        <f t="shared" si="5"/>
        <v>0.62000000000006139</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3002.45</v>
      </c>
      <c r="D170" s="2">
        <f>'PR-RAS'!E174</f>
        <v>408.91</v>
      </c>
      <c r="E170" s="2">
        <v>0</v>
      </c>
      <c r="F170" s="2">
        <v>0</v>
      </c>
      <c r="G170" s="4">
        <f t="shared" si="4"/>
        <v>645.62563</v>
      </c>
      <c r="H170" s="4">
        <f t="shared" si="5"/>
        <v>0.53999999999979309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868.82</v>
      </c>
      <c r="D172" s="2">
        <f>'PR-RAS'!E176</f>
        <v>503.2</v>
      </c>
      <c r="E172" s="2">
        <v>0</v>
      </c>
      <c r="F172" s="2">
        <v>0</v>
      </c>
      <c r="G172" s="4">
        <f t="shared" si="4"/>
        <v>320.66262</v>
      </c>
      <c r="H172" s="4">
        <f t="shared" si="5"/>
        <v>0.37999999999993861</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91939.589999999982</v>
      </c>
      <c r="D173" s="2">
        <f>'PR-RAS'!E177</f>
        <v>84009.69</v>
      </c>
      <c r="E173" s="2">
        <v>0</v>
      </c>
      <c r="F173" s="2">
        <v>0</v>
      </c>
      <c r="G173" s="4">
        <f t="shared" si="4"/>
        <v>44712.942839999989</v>
      </c>
      <c r="H173" s="4">
        <f t="shared" si="5"/>
        <v>0.72000000001571607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11406.61</v>
      </c>
      <c r="D174" s="2">
        <f>'PR-RAS'!E178</f>
        <v>12191.34</v>
      </c>
      <c r="E174" s="2">
        <v>0</v>
      </c>
      <c r="F174" s="2">
        <v>0</v>
      </c>
      <c r="G174" s="4">
        <f t="shared" si="4"/>
        <v>6191.5471699999998</v>
      </c>
      <c r="H174" s="4">
        <f t="shared" si="5"/>
        <v>0.72999999999956344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25633.26</v>
      </c>
      <c r="D175" s="2">
        <f>'PR-RAS'!E179</f>
        <v>7715.88</v>
      </c>
      <c r="E175" s="2">
        <v>0</v>
      </c>
      <c r="F175" s="2">
        <v>0</v>
      </c>
      <c r="G175" s="4">
        <f t="shared" si="4"/>
        <v>7145.3134799999989</v>
      </c>
      <c r="H175" s="4">
        <f t="shared" si="5"/>
        <v>0.37999999999829015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254.83</v>
      </c>
      <c r="D176" s="2">
        <f>'PR-RAS'!E180</f>
        <v>861.27</v>
      </c>
      <c r="E176" s="2">
        <v>0</v>
      </c>
      <c r="F176" s="2">
        <v>0</v>
      </c>
      <c r="G176" s="4">
        <f t="shared" si="4"/>
        <v>346.03974999999997</v>
      </c>
      <c r="H176" s="4">
        <f t="shared" si="5"/>
        <v>0.4399999999999693</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6085.58</v>
      </c>
      <c r="D177" s="2">
        <f>'PR-RAS'!E181</f>
        <v>7227.2</v>
      </c>
      <c r="E177" s="2">
        <v>0</v>
      </c>
      <c r="F177" s="2">
        <v>0</v>
      </c>
      <c r="G177" s="4">
        <f t="shared" si="4"/>
        <v>3615.0364799999998</v>
      </c>
      <c r="H177" s="4">
        <f t="shared" si="5"/>
        <v>0.61999999999989086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36355.93</v>
      </c>
      <c r="D178" s="2">
        <f>'PR-RAS'!E182</f>
        <v>39830.370000000003</v>
      </c>
      <c r="E178" s="2">
        <v>0</v>
      </c>
      <c r="F178" s="2">
        <v>0</v>
      </c>
      <c r="G178" s="4">
        <f t="shared" si="4"/>
        <v>20534.95059</v>
      </c>
      <c r="H178" s="4">
        <f t="shared" si="5"/>
        <v>0.44000000000232831</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2907.96</v>
      </c>
      <c r="D179" s="2">
        <f>'PR-RAS'!E183</f>
        <v>2586.08</v>
      </c>
      <c r="E179" s="2">
        <v>0</v>
      </c>
      <c r="F179" s="2">
        <v>0</v>
      </c>
      <c r="G179" s="4">
        <f t="shared" si="4"/>
        <v>1438.26136</v>
      </c>
      <c r="H179" s="4">
        <f t="shared" si="5"/>
        <v>0.11999999999989086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7324.79</v>
      </c>
      <c r="D180" s="2">
        <f>'PR-RAS'!E184</f>
        <v>9321.64</v>
      </c>
      <c r="E180" s="2">
        <v>0</v>
      </c>
      <c r="F180" s="2">
        <v>0</v>
      </c>
      <c r="G180" s="4">
        <f t="shared" si="4"/>
        <v>4648.2845299999999</v>
      </c>
      <c r="H180" s="4">
        <f t="shared" si="5"/>
        <v>0.57000000000061846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124.43</v>
      </c>
      <c r="D181" s="2">
        <f>'PR-RAS'!E185</f>
        <v>186.55</v>
      </c>
      <c r="E181" s="2">
        <v>0</v>
      </c>
      <c r="F181" s="2">
        <v>0</v>
      </c>
      <c r="G181" s="4">
        <f t="shared" si="4"/>
        <v>89.555400000000006</v>
      </c>
      <c r="H181" s="4">
        <f t="shared" si="5"/>
        <v>0.87999999999999545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1846.2</v>
      </c>
      <c r="D182" s="2">
        <f>'PR-RAS'!E186</f>
        <v>4089.36</v>
      </c>
      <c r="E182" s="2">
        <v>0</v>
      </c>
      <c r="F182" s="2">
        <v>0</v>
      </c>
      <c r="G182" s="4">
        <f t="shared" si="4"/>
        <v>1814.51052</v>
      </c>
      <c r="H182" s="4">
        <f t="shared" si="5"/>
        <v>0.5600000000001728</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60.81</v>
      </c>
      <c r="E183" s="2">
        <v>0</v>
      </c>
      <c r="F183" s="2">
        <v>0</v>
      </c>
      <c r="G183" s="4">
        <f t="shared" si="4"/>
        <v>22.134840000000001</v>
      </c>
      <c r="H183" s="4">
        <f t="shared" si="5"/>
        <v>0.18999999999999773</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8516.07</v>
      </c>
      <c r="D184" s="2">
        <f>'PR-RAS'!E188</f>
        <v>7299.7899999999991</v>
      </c>
      <c r="E184" s="2">
        <v>0</v>
      </c>
      <c r="F184" s="2">
        <v>0</v>
      </c>
      <c r="G184" s="4">
        <f t="shared" si="4"/>
        <v>4230.1639499999992</v>
      </c>
      <c r="H184" s="4">
        <f t="shared" si="5"/>
        <v>0.28000000000065484</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1918.7</v>
      </c>
      <c r="D186" s="2">
        <f>'PR-RAS'!E190</f>
        <v>1938.12</v>
      </c>
      <c r="E186" s="2">
        <v>0</v>
      </c>
      <c r="F186" s="2">
        <v>0</v>
      </c>
      <c r="G186" s="4">
        <f t="shared" si="4"/>
        <v>1072.0638999999999</v>
      </c>
      <c r="H186" s="4">
        <f t="shared" si="5"/>
        <v>0.41999999999984539</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1895.78</v>
      </c>
      <c r="D187" s="2">
        <f>'PR-RAS'!E191</f>
        <v>2097.69</v>
      </c>
      <c r="E187" s="2">
        <v>0</v>
      </c>
      <c r="F187" s="2">
        <v>0</v>
      </c>
      <c r="G187" s="4">
        <f t="shared" si="4"/>
        <v>1132.9557600000001</v>
      </c>
      <c r="H187" s="4">
        <f t="shared" si="5"/>
        <v>0.52999999999997272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199.08</v>
      </c>
      <c r="D188" s="2">
        <f>'PR-RAS'!E192</f>
        <v>203.09</v>
      </c>
      <c r="E188" s="2">
        <v>0</v>
      </c>
      <c r="F188" s="2">
        <v>0</v>
      </c>
      <c r="G188" s="4">
        <f t="shared" si="4"/>
        <v>113.18362</v>
      </c>
      <c r="H188" s="4">
        <f t="shared" si="5"/>
        <v>0.17000000000001592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3526.28</v>
      </c>
      <c r="D189" s="2">
        <f>'PR-RAS'!E193</f>
        <v>1450.79</v>
      </c>
      <c r="E189" s="2">
        <v>0</v>
      </c>
      <c r="F189" s="2">
        <v>0</v>
      </c>
      <c r="G189" s="4">
        <f t="shared" si="4"/>
        <v>1208.43768</v>
      </c>
      <c r="H189" s="4">
        <f t="shared" si="5"/>
        <v>0.49000000000023647</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976.23</v>
      </c>
      <c r="D191" s="2">
        <f>'PR-RAS'!E195</f>
        <v>1610.1</v>
      </c>
      <c r="E191" s="2">
        <v>0</v>
      </c>
      <c r="F191" s="2">
        <v>0</v>
      </c>
      <c r="G191" s="4">
        <f t="shared" si="4"/>
        <v>797.32170000000008</v>
      </c>
      <c r="H191" s="4">
        <f t="shared" si="5"/>
        <v>0.32999999999992724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1316.97</v>
      </c>
      <c r="D192" s="2">
        <f>'PR-RAS'!E196</f>
        <v>0</v>
      </c>
      <c r="E192" s="2">
        <v>0</v>
      </c>
      <c r="F192" s="2">
        <v>0</v>
      </c>
      <c r="G192" s="4">
        <f t="shared" si="4"/>
        <v>251.54127</v>
      </c>
      <c r="H192" s="4">
        <f t="shared" si="5"/>
        <v>2.9999999999972715E-2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1316.97</v>
      </c>
      <c r="D206" s="2">
        <f>'PR-RAS'!E210</f>
        <v>0</v>
      </c>
      <c r="E206" s="2">
        <v>0</v>
      </c>
      <c r="F206" s="2">
        <v>0</v>
      </c>
      <c r="G206" s="4">
        <f t="shared" si="6"/>
        <v>269.97884999999997</v>
      </c>
      <c r="H206" s="4">
        <f t="shared" si="7"/>
        <v>2.9999999999972715E-2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1316.97</v>
      </c>
      <c r="D209" s="2">
        <f>'PR-RAS'!E213</f>
        <v>0</v>
      </c>
      <c r="E209" s="2">
        <v>0</v>
      </c>
      <c r="F209" s="2">
        <v>0</v>
      </c>
      <c r="G209" s="4">
        <f t="shared" si="6"/>
        <v>273.92975999999999</v>
      </c>
      <c r="H209" s="4">
        <f t="shared" si="7"/>
        <v>2.9999999999972715E-2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21098.73</v>
      </c>
      <c r="D248" s="2">
        <f>'PR-RAS'!E252</f>
        <v>21465.16</v>
      </c>
      <c r="E248" s="2">
        <v>0</v>
      </c>
      <c r="F248" s="2">
        <v>0</v>
      </c>
      <c r="G248" s="4">
        <f t="shared" si="6"/>
        <v>15815.175350000001</v>
      </c>
      <c r="H248" s="4">
        <f t="shared" si="7"/>
        <v>0.43000000000029104</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21098.73</v>
      </c>
      <c r="D255" s="2">
        <f>'PR-RAS'!E259</f>
        <v>21465.16</v>
      </c>
      <c r="E255" s="2">
        <v>0</v>
      </c>
      <c r="F255" s="2">
        <v>0</v>
      </c>
      <c r="G255" s="4">
        <f t="shared" si="6"/>
        <v>16263.378700000001</v>
      </c>
      <c r="H255" s="4">
        <f t="shared" si="7"/>
        <v>0.43000000000029104</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6063.28</v>
      </c>
      <c r="E256" s="2">
        <v>0</v>
      </c>
      <c r="F256" s="2">
        <v>0</v>
      </c>
      <c r="G256" s="4">
        <f t="shared" si="6"/>
        <v>3092.2727999999997</v>
      </c>
      <c r="H256" s="4">
        <f t="shared" si="7"/>
        <v>0.27999999999974534</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21098.73</v>
      </c>
      <c r="D257" s="2">
        <f>'PR-RAS'!E261</f>
        <v>15401.88</v>
      </c>
      <c r="E257" s="2">
        <v>0</v>
      </c>
      <c r="F257" s="2">
        <v>0</v>
      </c>
      <c r="G257" s="4">
        <f t="shared" si="6"/>
        <v>13287.03744</v>
      </c>
      <c r="H257" s="4">
        <f t="shared" si="7"/>
        <v>0.39000000000123691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669.19</v>
      </c>
      <c r="E259" s="2">
        <v>0</v>
      </c>
      <c r="F259" s="2">
        <v>0</v>
      </c>
      <c r="G259" s="4">
        <f t="shared" si="8"/>
        <v>345.30204000000003</v>
      </c>
      <c r="H259" s="4">
        <f t="shared" si="9"/>
        <v>0.19000000000005457</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669.19</v>
      </c>
      <c r="E260" s="2">
        <v>0</v>
      </c>
      <c r="F260" s="2">
        <v>0</v>
      </c>
      <c r="G260" s="4">
        <f t="shared" si="8"/>
        <v>346.64042000000006</v>
      </c>
      <c r="H260" s="4">
        <f t="shared" si="9"/>
        <v>0.19000000000005457</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669.19</v>
      </c>
      <c r="E262" s="2">
        <v>0</v>
      </c>
      <c r="F262" s="2">
        <v>0</v>
      </c>
      <c r="G262" s="4">
        <f t="shared" si="8"/>
        <v>349.31718000000006</v>
      </c>
      <c r="H262" s="4">
        <f t="shared" si="9"/>
        <v>0.19000000000005457</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1130578.0900000001</v>
      </c>
      <c r="D285" s="2">
        <f>'PR-RAS'!E289</f>
        <v>1262958.3800000001</v>
      </c>
      <c r="E285" s="2">
        <v>0</v>
      </c>
      <c r="F285" s="2">
        <v>0</v>
      </c>
      <c r="G285" s="4">
        <f t="shared" si="8"/>
        <v>1038444.5374</v>
      </c>
      <c r="H285" s="4">
        <f t="shared" si="9"/>
        <v>0.47000000020489097</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44477.679999999702</v>
      </c>
      <c r="D286" s="2">
        <f>'PR-RAS'!E290</f>
        <v>28411.649999999907</v>
      </c>
      <c r="E286" s="2">
        <v>0</v>
      </c>
      <c r="F286" s="2">
        <v>0</v>
      </c>
      <c r="G286" s="4">
        <f t="shared" si="8"/>
        <v>28870.77929999986</v>
      </c>
      <c r="H286" s="4">
        <f t="shared" si="9"/>
        <v>0.67000000039115548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726664.16</v>
      </c>
      <c r="D288" s="2">
        <f>'PR-RAS'!E292</f>
        <v>771141.83</v>
      </c>
      <c r="E288" s="2">
        <v>0</v>
      </c>
      <c r="F288" s="2">
        <v>0</v>
      </c>
      <c r="G288" s="4">
        <f t="shared" si="8"/>
        <v>651188.02433999989</v>
      </c>
      <c r="H288" s="4">
        <f t="shared" si="9"/>
        <v>0.33000000007450581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3661.16</v>
      </c>
      <c r="D290" s="2">
        <f>'PR-RAS'!E294</f>
        <v>4265.5200000000004</v>
      </c>
      <c r="E290" s="2">
        <v>0</v>
      </c>
      <c r="F290" s="2">
        <v>0</v>
      </c>
      <c r="G290" s="4">
        <f t="shared" si="8"/>
        <v>3523.5457999999999</v>
      </c>
      <c r="H290" s="4">
        <f t="shared" si="9"/>
        <v>0.63999999999941792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15.93</v>
      </c>
      <c r="D291" s="2">
        <f>'PR-RAS'!E295</f>
        <v>15.93</v>
      </c>
      <c r="E291" s="2">
        <v>0</v>
      </c>
      <c r="F291" s="2">
        <v>0</v>
      </c>
      <c r="G291" s="4">
        <f t="shared" si="8"/>
        <v>13.859099999999998</v>
      </c>
      <c r="H291" s="4">
        <f t="shared" si="9"/>
        <v>0.14000000000000057</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183.55</v>
      </c>
      <c r="D293" s="2">
        <f>'PR-RAS'!E298</f>
        <v>587.04999999999995</v>
      </c>
      <c r="E293" s="2">
        <v>0</v>
      </c>
      <c r="F293" s="2">
        <v>0</v>
      </c>
      <c r="G293" s="4">
        <f t="shared" si="8"/>
        <v>396.43379999999996</v>
      </c>
      <c r="H293" s="4">
        <f t="shared" si="9"/>
        <v>0.49999999999994316</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183.55</v>
      </c>
      <c r="D306" s="2">
        <f>'PR-RAS'!E311</f>
        <v>587.04999999999995</v>
      </c>
      <c r="E306" s="2">
        <v>0</v>
      </c>
      <c r="F306" s="2">
        <v>0</v>
      </c>
      <c r="G306" s="4">
        <f t="shared" si="8"/>
        <v>414.08324999999996</v>
      </c>
      <c r="H306" s="4">
        <f t="shared" si="9"/>
        <v>0.49999999999994316</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183.55</v>
      </c>
      <c r="D307" s="2">
        <f>'PR-RAS'!E312</f>
        <v>587.04999999999995</v>
      </c>
      <c r="E307" s="2">
        <v>0</v>
      </c>
      <c r="F307" s="2">
        <v>0</v>
      </c>
      <c r="G307" s="4">
        <f t="shared" si="8"/>
        <v>415.44089999999994</v>
      </c>
      <c r="H307" s="4">
        <f t="shared" si="9"/>
        <v>0.49999999999994316</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183.55</v>
      </c>
      <c r="D308" s="2">
        <f>'PR-RAS'!E313</f>
        <v>587.04999999999995</v>
      </c>
      <c r="E308" s="2">
        <v>0</v>
      </c>
      <c r="F308" s="2">
        <v>0</v>
      </c>
      <c r="G308" s="4">
        <f t="shared" si="8"/>
        <v>416.79854999999998</v>
      </c>
      <c r="H308" s="4">
        <f t="shared" si="9"/>
        <v>0.49999999999994316</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33763.229999999996</v>
      </c>
      <c r="D345" s="2">
        <f>'PR-RAS'!E350</f>
        <v>32181.79</v>
      </c>
      <c r="E345" s="2">
        <v>0</v>
      </c>
      <c r="F345" s="2">
        <v>0</v>
      </c>
      <c r="G345" s="4">
        <f t="shared" si="10"/>
        <v>33755.622639999994</v>
      </c>
      <c r="H345" s="4">
        <f t="shared" si="11"/>
        <v>0.43999999999505235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33763.229999999996</v>
      </c>
      <c r="D358" s="2">
        <f>'PR-RAS'!E363</f>
        <v>32181.79</v>
      </c>
      <c r="E358" s="2">
        <v>0</v>
      </c>
      <c r="F358" s="2">
        <v>0</v>
      </c>
      <c r="G358" s="4">
        <f t="shared" si="10"/>
        <v>35031.27117</v>
      </c>
      <c r="H358" s="4">
        <f t="shared" si="11"/>
        <v>0.43999999999505235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14535.81</v>
      </c>
      <c r="D364" s="2">
        <f>'PR-RAS'!E369</f>
        <v>14853.13</v>
      </c>
      <c r="E364" s="2">
        <v>0</v>
      </c>
      <c r="F364" s="2">
        <v>0</v>
      </c>
      <c r="G364" s="4">
        <f t="shared" si="10"/>
        <v>16059.87141</v>
      </c>
      <c r="H364" s="4">
        <f t="shared" si="11"/>
        <v>0.31999999999970896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4503.6000000000004</v>
      </c>
      <c r="D365" s="2">
        <f>'PR-RAS'!E370</f>
        <v>13753.13</v>
      </c>
      <c r="E365" s="2">
        <v>0</v>
      </c>
      <c r="F365" s="2">
        <v>0</v>
      </c>
      <c r="G365" s="4">
        <f t="shared" si="10"/>
        <v>11651.589040000001</v>
      </c>
      <c r="H365" s="4">
        <f t="shared" si="11"/>
        <v>0.52999999999883585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11.95</v>
      </c>
      <c r="D366" s="2">
        <f>'PR-RAS'!E371</f>
        <v>0</v>
      </c>
      <c r="E366" s="2">
        <v>0</v>
      </c>
      <c r="F366" s="2">
        <v>0</v>
      </c>
      <c r="G366" s="4">
        <f t="shared" si="10"/>
        <v>4.3617499999999998</v>
      </c>
      <c r="H366" s="4">
        <f t="shared" si="11"/>
        <v>5.0000000000000711E-2</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2189.9299999999998</v>
      </c>
      <c r="D367" s="2">
        <f>'PR-RAS'!E372</f>
        <v>1100</v>
      </c>
      <c r="E367" s="2">
        <v>0</v>
      </c>
      <c r="F367" s="2">
        <v>0</v>
      </c>
      <c r="G367" s="4">
        <f t="shared" si="10"/>
        <v>1606.7143800000001</v>
      </c>
      <c r="H367" s="4">
        <f t="shared" si="11"/>
        <v>7.0000000000163709E-2</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233.59</v>
      </c>
      <c r="D370" s="2">
        <f>'PR-RAS'!E375</f>
        <v>0</v>
      </c>
      <c r="E370" s="2">
        <v>0</v>
      </c>
      <c r="F370" s="2">
        <v>0</v>
      </c>
      <c r="G370" s="4">
        <f t="shared" si="10"/>
        <v>86.194710000000001</v>
      </c>
      <c r="H370" s="4">
        <f t="shared" si="11"/>
        <v>0.40999999999999659</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7596.74</v>
      </c>
      <c r="D371" s="2">
        <f>'PR-RAS'!E376</f>
        <v>0</v>
      </c>
      <c r="E371" s="2">
        <v>0</v>
      </c>
      <c r="F371" s="2">
        <v>0</v>
      </c>
      <c r="G371" s="4">
        <f t="shared" si="10"/>
        <v>2810.7937999999999</v>
      </c>
      <c r="H371" s="4">
        <f t="shared" si="11"/>
        <v>0.26000000000021828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19227.419999999998</v>
      </c>
      <c r="D378" s="2">
        <f>'PR-RAS'!E383</f>
        <v>17328.66</v>
      </c>
      <c r="E378" s="2">
        <v>0</v>
      </c>
      <c r="F378" s="2">
        <v>0</v>
      </c>
      <c r="G378" s="4">
        <f t="shared" si="10"/>
        <v>20314.546979999999</v>
      </c>
      <c r="H378" s="4">
        <f t="shared" si="11"/>
        <v>0.75999999999839929</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19227.419999999998</v>
      </c>
      <c r="D379" s="2">
        <f>'PR-RAS'!E384</f>
        <v>17328.66</v>
      </c>
      <c r="E379" s="2">
        <v>0</v>
      </c>
      <c r="F379" s="2">
        <v>0</v>
      </c>
      <c r="G379" s="4">
        <f t="shared" si="10"/>
        <v>20368.43172</v>
      </c>
      <c r="H379" s="4">
        <f t="shared" si="11"/>
        <v>0.75999999999839929</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33579.679999999993</v>
      </c>
      <c r="D403" s="2">
        <f>'PR-RAS'!E408</f>
        <v>31594.74</v>
      </c>
      <c r="E403" s="2">
        <v>0</v>
      </c>
      <c r="F403" s="2">
        <v>0</v>
      </c>
      <c r="G403" s="4">
        <f t="shared" si="12"/>
        <v>38901.202320000004</v>
      </c>
      <c r="H403" s="4">
        <f t="shared" si="13"/>
        <v>0.58000000000538421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730945.24</v>
      </c>
      <c r="D405" s="2">
        <f>'PR-RAS'!E410</f>
        <v>764524.92</v>
      </c>
      <c r="E405" s="2">
        <v>0</v>
      </c>
      <c r="F405" s="2">
        <v>0</v>
      </c>
      <c r="G405" s="4">
        <f t="shared" si="12"/>
        <v>913038.0123200001</v>
      </c>
      <c r="H405" s="4">
        <f t="shared" si="13"/>
        <v>0.31999999994877726</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1175239.3199999998</v>
      </c>
      <c r="D407" s="2">
        <f>'PR-RAS'!E412</f>
        <v>1291957.08</v>
      </c>
      <c r="E407" s="2">
        <v>0</v>
      </c>
      <c r="F407" s="2">
        <v>0</v>
      </c>
      <c r="G407" s="4">
        <f t="shared" si="12"/>
        <v>1526216.3128800001</v>
      </c>
      <c r="H407" s="4">
        <f t="shared" si="13"/>
        <v>0.39999999990686774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1164341.32</v>
      </c>
      <c r="D408" s="2">
        <f>'PR-RAS'!E413</f>
        <v>1295140.1700000002</v>
      </c>
      <c r="E408" s="2">
        <v>0</v>
      </c>
      <c r="F408" s="2">
        <v>0</v>
      </c>
      <c r="G408" s="4">
        <f t="shared" si="12"/>
        <v>1528131.01562</v>
      </c>
      <c r="H408" s="4">
        <f t="shared" si="13"/>
        <v>0.49000000022351742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10897.999999999767</v>
      </c>
      <c r="D409" s="2">
        <f>'PR-RAS'!E414</f>
        <v>0</v>
      </c>
      <c r="E409" s="2">
        <v>0</v>
      </c>
      <c r="F409" s="2">
        <v>0</v>
      </c>
      <c r="G409" s="4">
        <f t="shared" si="12"/>
        <v>4446.3839999999045</v>
      </c>
      <c r="H409" s="4">
        <f t="shared" si="13"/>
        <v>2.3283064365386963E-10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3183.0900000000838</v>
      </c>
      <c r="E410" s="2">
        <v>0</v>
      </c>
      <c r="F410" s="2">
        <v>0</v>
      </c>
      <c r="G410" s="4">
        <f t="shared" si="12"/>
        <v>2603.7676200000683</v>
      </c>
      <c r="H410" s="4">
        <f t="shared" si="13"/>
        <v>9.0000000083819032E-2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6616.9099999999162</v>
      </c>
      <c r="E411" s="2">
        <v>0</v>
      </c>
      <c r="F411" s="2">
        <v>0</v>
      </c>
      <c r="G411" s="4">
        <f t="shared" si="12"/>
        <v>5425.8661999999313</v>
      </c>
      <c r="H411" s="4">
        <f t="shared" si="13"/>
        <v>9.0000000083819032E-2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4281.0799999999581</v>
      </c>
      <c r="D412" s="2">
        <f>'PR-RAS'!E417</f>
        <v>0</v>
      </c>
      <c r="E412" s="2">
        <v>0</v>
      </c>
      <c r="F412" s="2">
        <v>0</v>
      </c>
      <c r="G412" s="4">
        <f t="shared" si="12"/>
        <v>1759.5238799999827</v>
      </c>
      <c r="H412" s="4">
        <f t="shared" si="13"/>
        <v>7.9999999958090484E-2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3661.16</v>
      </c>
      <c r="D413" s="2">
        <f>'PR-RAS'!E418</f>
        <v>4265.5200000000004</v>
      </c>
      <c r="E413" s="2">
        <v>0</v>
      </c>
      <c r="F413" s="2">
        <v>0</v>
      </c>
      <c r="G413" s="4">
        <f t="shared" si="12"/>
        <v>5023.1863999999996</v>
      </c>
      <c r="H413" s="4">
        <f t="shared" si="13"/>
        <v>0.63999999999941792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1175239.3199999998</v>
      </c>
      <c r="D633" s="2">
        <f>'PR-RAS'!E639</f>
        <v>1291957.08</v>
      </c>
      <c r="E633" s="2">
        <v>0</v>
      </c>
      <c r="F633" s="2">
        <v>0</v>
      </c>
      <c r="G633" s="4">
        <f t="shared" si="18"/>
        <v>2375784.9993599998</v>
      </c>
      <c r="H633" s="4">
        <f t="shared" si="19"/>
        <v>0.39999999990686774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1164341.32</v>
      </c>
      <c r="D634" s="2">
        <f>'PR-RAS'!E640</f>
        <v>1295140.1700000002</v>
      </c>
      <c r="E634" s="2">
        <v>0</v>
      </c>
      <c r="F634" s="2">
        <v>0</v>
      </c>
      <c r="G634" s="4">
        <f t="shared" si="18"/>
        <v>2376675.5107800001</v>
      </c>
      <c r="H634" s="4">
        <f t="shared" si="19"/>
        <v>0.49000000022351742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10897.999999999767</v>
      </c>
      <c r="D635" s="2">
        <f>'PR-RAS'!E641</f>
        <v>0</v>
      </c>
      <c r="E635" s="2">
        <v>0</v>
      </c>
      <c r="F635" s="2">
        <v>0</v>
      </c>
      <c r="G635" s="4">
        <f t="shared" si="18"/>
        <v>6909.3319999998521</v>
      </c>
      <c r="H635" s="4">
        <f t="shared" si="19"/>
        <v>2.3283064365386963E-10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3183.0900000000838</v>
      </c>
      <c r="E636" s="2">
        <v>0</v>
      </c>
      <c r="F636" s="2">
        <v>0</v>
      </c>
      <c r="G636" s="4">
        <f t="shared" si="18"/>
        <v>4042.5243000001065</v>
      </c>
      <c r="H636" s="4">
        <f t="shared" si="19"/>
        <v>9.0000000083819032E-2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6616.9099999999162</v>
      </c>
      <c r="E637" s="2">
        <v>0</v>
      </c>
      <c r="F637" s="2">
        <v>0</v>
      </c>
      <c r="G637" s="4">
        <f t="shared" si="18"/>
        <v>8416.709519999893</v>
      </c>
      <c r="H637" s="4">
        <f t="shared" si="19"/>
        <v>9.0000000083819032E-2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4281.0799999999581</v>
      </c>
      <c r="D638" s="2">
        <f>'PR-RAS'!E644</f>
        <v>0</v>
      </c>
      <c r="E638" s="2">
        <v>0</v>
      </c>
      <c r="F638" s="2">
        <v>0</v>
      </c>
      <c r="G638" s="4">
        <f t="shared" si="18"/>
        <v>2727.0479599999735</v>
      </c>
      <c r="H638" s="4">
        <f t="shared" si="19"/>
        <v>7.9999999958090484E-2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6616.9199999998091</v>
      </c>
      <c r="D639" s="2">
        <f>'PR-RAS'!E645</f>
        <v>3433.8199999998324</v>
      </c>
      <c r="E639" s="2">
        <v>0</v>
      </c>
      <c r="F639" s="2">
        <v>0</v>
      </c>
      <c r="G639" s="4">
        <f t="shared" si="18"/>
        <v>8603.1492799996649</v>
      </c>
      <c r="H639" s="4">
        <f t="shared" si="19"/>
        <v>0.26000000035855919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76467.95</v>
      </c>
      <c r="D641" s="2">
        <f>'PR-RAS'!E647</f>
        <v>96045.54</v>
      </c>
      <c r="E641" s="2">
        <v>0</v>
      </c>
      <c r="F641" s="2">
        <v>0</v>
      </c>
      <c r="G641" s="4">
        <f t="shared" si="18"/>
        <v>171877.77919999999</v>
      </c>
      <c r="H641" s="4">
        <f t="shared" si="19"/>
        <v>0.51000000000931323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38677.51</v>
      </c>
      <c r="D643" s="2">
        <f>'PR-RAS'!E650</f>
        <v>38162.980000000003</v>
      </c>
      <c r="E643" s="2">
        <v>0</v>
      </c>
      <c r="F643" s="2">
        <v>0</v>
      </c>
      <c r="G643" s="4">
        <f t="shared" si="20"/>
        <v>73832.227740000002</v>
      </c>
      <c r="H643" s="4">
        <f t="shared" si="21"/>
        <v>0.50999999999476131</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38677.51</v>
      </c>
      <c r="D644" s="2">
        <f>'PR-RAS'!E651</f>
        <v>38162.980000000003</v>
      </c>
      <c r="E644" s="2">
        <v>0</v>
      </c>
      <c r="F644" s="2">
        <v>0</v>
      </c>
      <c r="G644" s="4">
        <f t="shared" si="20"/>
        <v>73947.231209999998</v>
      </c>
      <c r="H644" s="4">
        <f t="shared" si="21"/>
        <v>0.50999999999476131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53</v>
      </c>
      <c r="D647" s="2">
        <f>'PR-RAS'!E654</f>
        <v>53</v>
      </c>
      <c r="E647" s="2">
        <v>0</v>
      </c>
      <c r="F647" s="2">
        <v>0</v>
      </c>
      <c r="G647" s="4">
        <f t="shared" si="20"/>
        <v>102.714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48</v>
      </c>
      <c r="D649" s="2">
        <f>'PR-RAS'!E656</f>
        <v>48</v>
      </c>
      <c r="E649" s="2">
        <v>0</v>
      </c>
      <c r="F649" s="2">
        <v>0</v>
      </c>
      <c r="G649" s="4">
        <f t="shared" si="20"/>
        <v>93.311999999999998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835416.94</v>
      </c>
      <c r="D668" s="2">
        <f>'PR-RAS'!E675</f>
        <v>998097.02</v>
      </c>
      <c r="E668" s="2">
        <v>0</v>
      </c>
      <c r="F668" s="2">
        <v>0</v>
      </c>
      <c r="G668" s="4">
        <f t="shared" si="20"/>
        <v>1888684.5236600002</v>
      </c>
      <c r="H668" s="4">
        <f t="shared" si="21"/>
        <v>8.0000000074505806E-2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18162.48</v>
      </c>
      <c r="D670" s="2">
        <f>'PR-RAS'!E677</f>
        <v>16321.07</v>
      </c>
      <c r="E670" s="2">
        <v>0</v>
      </c>
      <c r="F670" s="2">
        <v>0</v>
      </c>
      <c r="G670" s="4">
        <f t="shared" si="20"/>
        <v>33988.290779999996</v>
      </c>
      <c r="H670" s="4">
        <f t="shared" si="21"/>
        <v>0.5499999999992724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2670.35</v>
      </c>
      <c r="D687" s="2">
        <f>'PR-RAS'!E694</f>
        <v>2564.5100000000002</v>
      </c>
      <c r="E687" s="2">
        <v>0</v>
      </c>
      <c r="F687" s="2">
        <v>0</v>
      </c>
      <c r="G687" s="4">
        <f t="shared" si="20"/>
        <v>5350.3678200000013</v>
      </c>
      <c r="H687" s="4">
        <f t="shared" si="21"/>
        <v>0.83999999999969077</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60554.8</v>
      </c>
      <c r="D703" s="2">
        <f>'PR-RAS'!E710</f>
        <v>40608.82</v>
      </c>
      <c r="E703" s="2">
        <v>0</v>
      </c>
      <c r="F703" s="2">
        <v>0</v>
      </c>
      <c r="G703" s="4">
        <f t="shared" si="20"/>
        <v>99524.25288</v>
      </c>
      <c r="H703" s="4">
        <f t="shared" si="21"/>
        <v>0.37999999999738066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1707.8</v>
      </c>
      <c r="D705" s="2">
        <f>'PR-RAS'!E712</f>
        <v>440.24</v>
      </c>
      <c r="E705" s="2">
        <v>0</v>
      </c>
      <c r="F705" s="2">
        <v>0</v>
      </c>
      <c r="G705" s="4">
        <f t="shared" si="20"/>
        <v>1822.1491199999998</v>
      </c>
      <c r="H705" s="4">
        <f t="shared" si="21"/>
        <v>0.44000000000005457</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957.48</v>
      </c>
      <c r="D710" s="2">
        <f>'PR-RAS'!E717</f>
        <v>2936.04</v>
      </c>
      <c r="E710" s="2">
        <v>0</v>
      </c>
      <c r="F710" s="2">
        <v>0</v>
      </c>
      <c r="G710" s="4">
        <f t="shared" si="22"/>
        <v>4842.1580399999993</v>
      </c>
      <c r="H710" s="4">
        <f t="shared" si="23"/>
        <v>0.51999999999998181</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23235.26</v>
      </c>
      <c r="D711" s="2">
        <f>'PR-RAS'!E718</f>
        <v>23997.68</v>
      </c>
      <c r="E711" s="2">
        <v>0</v>
      </c>
      <c r="F711" s="2">
        <v>0</v>
      </c>
      <c r="G711" s="4">
        <f t="shared" si="22"/>
        <v>50573.740199999993</v>
      </c>
      <c r="H711" s="4">
        <f t="shared" si="23"/>
        <v>0.57999999999810825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2203.1999999999998</v>
      </c>
      <c r="D713" s="2">
        <f>'PR-RAS'!E720</f>
        <v>2188.64</v>
      </c>
      <c r="E713" s="2">
        <v>0</v>
      </c>
      <c r="F713" s="2">
        <v>0</v>
      </c>
      <c r="G713" s="4">
        <f t="shared" si="22"/>
        <v>4685.3017599999994</v>
      </c>
      <c r="H713" s="4">
        <f t="shared" si="23"/>
        <v>0.55999999999994543</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1723.14</v>
      </c>
      <c r="D715" s="2">
        <f>'PR-RAS'!E722</f>
        <v>3363.97</v>
      </c>
      <c r="E715" s="2">
        <v>0</v>
      </c>
      <c r="F715" s="2">
        <v>0</v>
      </c>
      <c r="G715" s="4">
        <f t="shared" si="22"/>
        <v>6034.0711199999996</v>
      </c>
      <c r="H715" s="4">
        <f t="shared" si="23"/>
        <v>0.17000000000030013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6063.28</v>
      </c>
      <c r="E816" s="2">
        <v>0</v>
      </c>
      <c r="F816" s="2">
        <v>0</v>
      </c>
      <c r="G816" s="4">
        <f t="shared" si="24"/>
        <v>9883.1463999999996</v>
      </c>
      <c r="H816" s="4">
        <f t="shared" si="25"/>
        <v>0.27999999999974534</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3168.97</v>
      </c>
      <c r="D817" s="2">
        <f>'PR-RAS'!E824</f>
        <v>0</v>
      </c>
      <c r="E817" s="2">
        <v>0</v>
      </c>
      <c r="F817" s="2">
        <v>0</v>
      </c>
      <c r="G817" s="4">
        <f t="shared" si="24"/>
        <v>2585.8795199999995</v>
      </c>
      <c r="H817" s="4">
        <f t="shared" si="25"/>
        <v>3.0000000000200089E-2</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17929.759999999998</v>
      </c>
      <c r="D821" s="2">
        <f>'PR-RAS'!E828</f>
        <v>15401.88</v>
      </c>
      <c r="E821" s="2">
        <v>0</v>
      </c>
      <c r="F821" s="2">
        <v>0</v>
      </c>
      <c r="G821" s="4">
        <f t="shared" si="24"/>
        <v>39961.486399999994</v>
      </c>
      <c r="H821" s="4">
        <f t="shared" si="25"/>
        <v>0.36000000000240107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1039409.6299999999</v>
      </c>
      <c r="D984" s="10">
        <f>BILANCA!E6</f>
        <v>1202138.23</v>
      </c>
      <c r="E984" s="10">
        <v>0</v>
      </c>
      <c r="F984" s="10">
        <v>0</v>
      </c>
      <c r="G984" s="11">
        <f t="shared" ref="G984:G1047" si="32">B984/1000*C984+B984/500*D984</f>
        <v>3443.6860900000001</v>
      </c>
      <c r="H984" s="11">
        <f t="shared" si="31"/>
        <v>0.60000000009313226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935629.95999999985</v>
      </c>
      <c r="D985" s="2">
        <f>BILANCA!E7</f>
        <v>1076218.73</v>
      </c>
      <c r="E985" s="2">
        <v>0</v>
      </c>
      <c r="F985" s="2">
        <v>0</v>
      </c>
      <c r="G985" s="4">
        <f t="shared" si="32"/>
        <v>6176.1348399999997</v>
      </c>
      <c r="H985" s="4">
        <f t="shared" si="31"/>
        <v>0.31000000017229468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12926.99</v>
      </c>
      <c r="D986" s="2">
        <f>BILANCA!E8</f>
        <v>12926.99</v>
      </c>
      <c r="E986" s="2">
        <v>0</v>
      </c>
      <c r="F986" s="2">
        <v>0</v>
      </c>
      <c r="G986" s="4">
        <f t="shared" si="32"/>
        <v>116.34291000000002</v>
      </c>
      <c r="H986" s="4">
        <f t="shared" si="31"/>
        <v>2.0000000000436557E-2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12926.99</v>
      </c>
      <c r="D987" s="2">
        <f>BILANCA!E9</f>
        <v>12926.99</v>
      </c>
      <c r="E987" s="2">
        <v>0</v>
      </c>
      <c r="F987" s="2">
        <v>0</v>
      </c>
      <c r="G987" s="4">
        <f t="shared" si="32"/>
        <v>155.12387999999999</v>
      </c>
      <c r="H987" s="4">
        <f t="shared" si="31"/>
        <v>2.0000000000436557E-2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922702.96999999986</v>
      </c>
      <c r="D990" s="2">
        <f>BILANCA!E12</f>
        <v>1063291.74</v>
      </c>
      <c r="E990" s="2">
        <v>0</v>
      </c>
      <c r="F990" s="2">
        <v>0</v>
      </c>
      <c r="G990" s="4">
        <f t="shared" si="32"/>
        <v>21345.005150000001</v>
      </c>
      <c r="H990" s="4">
        <f t="shared" si="31"/>
        <v>0.29000000015366822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834048.0299999998</v>
      </c>
      <c r="D991" s="2">
        <f>BILANCA!E13</f>
        <v>963650.79</v>
      </c>
      <c r="E991" s="2">
        <v>0</v>
      </c>
      <c r="F991" s="2">
        <v>0</v>
      </c>
      <c r="G991" s="4">
        <f t="shared" si="32"/>
        <v>22090.796879999998</v>
      </c>
      <c r="H991" s="4">
        <f t="shared" si="31"/>
        <v>0.23999999975785613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2644340.23</v>
      </c>
      <c r="D993" s="2">
        <f>BILANCA!E15</f>
        <v>2797522.85</v>
      </c>
      <c r="E993" s="2">
        <v>0</v>
      </c>
      <c r="F993" s="2">
        <v>0</v>
      </c>
      <c r="G993" s="4">
        <f t="shared" si="32"/>
        <v>82393.859300000011</v>
      </c>
      <c r="H993" s="4">
        <f t="shared" si="31"/>
        <v>0.37999999988824129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2721.13</v>
      </c>
      <c r="D995" s="2">
        <f>BILANCA!E17</f>
        <v>2721.13</v>
      </c>
      <c r="E995" s="2">
        <v>0</v>
      </c>
      <c r="F995" s="2">
        <v>0</v>
      </c>
      <c r="G995" s="4">
        <f t="shared" si="32"/>
        <v>97.960679999999996</v>
      </c>
      <c r="H995" s="4">
        <f t="shared" si="31"/>
        <v>0.26000000000021828</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1813013.33</v>
      </c>
      <c r="D996" s="2">
        <f>BILANCA!E18</f>
        <v>1836593.19</v>
      </c>
      <c r="E996" s="2">
        <v>0</v>
      </c>
      <c r="F996" s="2">
        <v>0</v>
      </c>
      <c r="G996" s="4">
        <f t="shared" si="32"/>
        <v>71320.596229999996</v>
      </c>
      <c r="H996" s="4">
        <f t="shared" si="31"/>
        <v>0.52000000001862645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28732.379999999976</v>
      </c>
      <c r="D997" s="2">
        <f>BILANCA!E19</f>
        <v>61148.580000000045</v>
      </c>
      <c r="E997" s="2">
        <v>0</v>
      </c>
      <c r="F997" s="2">
        <v>0</v>
      </c>
      <c r="G997" s="4">
        <f t="shared" si="32"/>
        <v>2114.4135600000009</v>
      </c>
      <c r="H997" s="4">
        <f t="shared" si="31"/>
        <v>0.79999999993015081</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131948.99</v>
      </c>
      <c r="D998" s="2">
        <f>BILANCA!E20</f>
        <v>174062.48</v>
      </c>
      <c r="E998" s="2">
        <v>0</v>
      </c>
      <c r="F998" s="2">
        <v>0</v>
      </c>
      <c r="G998" s="4">
        <f t="shared" si="32"/>
        <v>7201.1092499999995</v>
      </c>
      <c r="H998" s="4">
        <f t="shared" si="31"/>
        <v>0.4900000000197906</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9754.27</v>
      </c>
      <c r="D999" s="2">
        <f>BILANCA!E21</f>
        <v>9719.65</v>
      </c>
      <c r="E999" s="2">
        <v>0</v>
      </c>
      <c r="F999" s="2">
        <v>0</v>
      </c>
      <c r="G999" s="4">
        <f t="shared" si="32"/>
        <v>467.09712000000002</v>
      </c>
      <c r="H999" s="4">
        <f t="shared" si="31"/>
        <v>0.62000000000080036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8502.7199999999993</v>
      </c>
      <c r="D1000" s="2">
        <f>BILANCA!E22</f>
        <v>9602.7099999999991</v>
      </c>
      <c r="E1000" s="2">
        <v>0</v>
      </c>
      <c r="F1000" s="2">
        <v>0</v>
      </c>
      <c r="G1000" s="4">
        <f t="shared" si="32"/>
        <v>471.03838000000002</v>
      </c>
      <c r="H1000" s="4">
        <f t="shared" si="31"/>
        <v>0.57000000000152795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1258.3800000000001</v>
      </c>
      <c r="D1002" s="2">
        <f>BILANCA!E24</f>
        <v>1258.3900000000001</v>
      </c>
      <c r="E1002" s="2">
        <v>0</v>
      </c>
      <c r="F1002" s="2">
        <v>0</v>
      </c>
      <c r="G1002" s="4">
        <f t="shared" si="32"/>
        <v>71.728040000000007</v>
      </c>
      <c r="H1002" s="4">
        <f t="shared" si="31"/>
        <v>0.77000000000020918</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6462.48</v>
      </c>
      <c r="D1003" s="2">
        <f>BILANCA!E25</f>
        <v>6013.6</v>
      </c>
      <c r="E1003" s="2">
        <v>0</v>
      </c>
      <c r="F1003" s="2">
        <v>0</v>
      </c>
      <c r="G1003" s="4">
        <f t="shared" si="32"/>
        <v>369.79359999999997</v>
      </c>
      <c r="H1003" s="4">
        <f t="shared" si="31"/>
        <v>0.87999999999919964</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17138.240000000002</v>
      </c>
      <c r="D1004" s="2">
        <f>BILANCA!E26</f>
        <v>16418.080000000002</v>
      </c>
      <c r="E1004" s="2">
        <v>0</v>
      </c>
      <c r="F1004" s="2">
        <v>0</v>
      </c>
      <c r="G1004" s="4">
        <f t="shared" si="32"/>
        <v>1049.4624000000001</v>
      </c>
      <c r="H1004" s="4">
        <f t="shared" si="31"/>
        <v>0.32000000000334694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146332.70000000001</v>
      </c>
      <c r="D1006" s="2">
        <f>BILANCA!E28</f>
        <v>155926.32999999999</v>
      </c>
      <c r="E1006" s="2">
        <v>0</v>
      </c>
      <c r="F1006" s="2">
        <v>0</v>
      </c>
      <c r="G1006" s="4">
        <f t="shared" si="32"/>
        <v>10538.263279999999</v>
      </c>
      <c r="H1006" s="4">
        <f t="shared" si="31"/>
        <v>0.62999999997555278</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54198.89</v>
      </c>
      <c r="D1013" s="2">
        <f>BILANCA!E35</f>
        <v>32768.699999999997</v>
      </c>
      <c r="E1013" s="2">
        <v>0</v>
      </c>
      <c r="F1013" s="2">
        <v>0</v>
      </c>
      <c r="G1013" s="4">
        <f t="shared" si="32"/>
        <v>3592.0886999999998</v>
      </c>
      <c r="H1013" s="4">
        <f t="shared" si="31"/>
        <v>0.41000000000349246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73790.84</v>
      </c>
      <c r="D1014" s="2">
        <f>BILANCA!E36</f>
        <v>83444.25</v>
      </c>
      <c r="E1014" s="2">
        <v>0</v>
      </c>
      <c r="F1014" s="2">
        <v>0</v>
      </c>
      <c r="G1014" s="4">
        <f t="shared" si="32"/>
        <v>7461.0595400000002</v>
      </c>
      <c r="H1014" s="4">
        <f t="shared" si="31"/>
        <v>0.41000000000349246</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19591.95</v>
      </c>
      <c r="D1018" s="2">
        <f>BILANCA!E40</f>
        <v>50675.55</v>
      </c>
      <c r="E1018" s="2">
        <v>0</v>
      </c>
      <c r="F1018" s="2">
        <v>0</v>
      </c>
      <c r="G1018" s="4">
        <f t="shared" si="32"/>
        <v>4233.0067500000005</v>
      </c>
      <c r="H1018" s="4">
        <f t="shared" si="31"/>
        <v>0.49999999999636202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5723.67</v>
      </c>
      <c r="D1023" s="2">
        <f>BILANCA!E45</f>
        <v>5723.67</v>
      </c>
      <c r="E1023" s="2">
        <v>0</v>
      </c>
      <c r="F1023" s="2">
        <v>0</v>
      </c>
      <c r="G1023" s="4">
        <f t="shared" si="32"/>
        <v>686.84040000000005</v>
      </c>
      <c r="H1023" s="4">
        <f t="shared" si="31"/>
        <v>0.65999999999985448</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5723.67</v>
      </c>
      <c r="D1026" s="2">
        <f>BILANCA!E48</f>
        <v>5723.67</v>
      </c>
      <c r="E1026" s="2">
        <v>0</v>
      </c>
      <c r="F1026" s="2">
        <v>0</v>
      </c>
      <c r="G1026" s="4">
        <f t="shared" si="32"/>
        <v>738.35343</v>
      </c>
      <c r="H1026" s="4">
        <f t="shared" ref="H1026:H1089" si="33">ABS(C1026-ROUND(C1026,0))+ABS(D1026-ROUND(D1026,0))</f>
        <v>0.65999999999985448</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21774.799999999999</v>
      </c>
      <c r="D1032" s="2">
        <f>BILANCA!E54</f>
        <v>22089.360000000001</v>
      </c>
      <c r="E1032" s="2">
        <v>0</v>
      </c>
      <c r="F1032" s="2">
        <v>0</v>
      </c>
      <c r="G1032" s="4">
        <f t="shared" si="32"/>
        <v>3231.7224800000004</v>
      </c>
      <c r="H1032" s="4">
        <f t="shared" si="33"/>
        <v>0.56000000000130967</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21774.799999999999</v>
      </c>
      <c r="D1033" s="2">
        <f>BILANCA!E55</f>
        <v>22089.360000000001</v>
      </c>
      <c r="E1033" s="2">
        <v>0</v>
      </c>
      <c r="F1033" s="2">
        <v>0</v>
      </c>
      <c r="G1033" s="4">
        <f t="shared" si="32"/>
        <v>3297.6760000000004</v>
      </c>
      <c r="H1033" s="4">
        <f t="shared" si="33"/>
        <v>0.56000000000130967</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103779.67</v>
      </c>
      <c r="D1046" s="2">
        <f>BILANCA!E68</f>
        <v>125919.5</v>
      </c>
      <c r="E1046" s="2">
        <v>0</v>
      </c>
      <c r="F1046" s="2">
        <v>0</v>
      </c>
      <c r="G1046" s="4">
        <f t="shared" si="32"/>
        <v>22403.976210000001</v>
      </c>
      <c r="H1046" s="4">
        <f t="shared" si="33"/>
        <v>0.83000000000174623</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1995.21</v>
      </c>
      <c r="D1056" s="2">
        <f>BILANCA!E78</f>
        <v>9866.64</v>
      </c>
      <c r="E1056" s="2">
        <v>0</v>
      </c>
      <c r="F1056" s="2">
        <v>0</v>
      </c>
      <c r="G1056" s="4">
        <f t="shared" si="34"/>
        <v>1586.1797699999997</v>
      </c>
      <c r="H1056" s="4">
        <f t="shared" si="33"/>
        <v>0.57000000000061846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1995.21</v>
      </c>
      <c r="D1064" s="2">
        <f>BILANCA!E86</f>
        <v>9866.64</v>
      </c>
      <c r="E1064" s="2">
        <v>0</v>
      </c>
      <c r="F1064" s="2">
        <v>0</v>
      </c>
      <c r="G1064" s="4">
        <f t="shared" si="34"/>
        <v>1760.0076899999999</v>
      </c>
      <c r="H1064" s="4">
        <f t="shared" si="33"/>
        <v>0.57000000000061846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25316.51</v>
      </c>
      <c r="D1124" s="2">
        <f>BILANCA!E146</f>
        <v>20007.32</v>
      </c>
      <c r="E1124" s="2">
        <v>0</v>
      </c>
      <c r="F1124" s="2">
        <v>0</v>
      </c>
      <c r="G1124" s="4">
        <f t="shared" si="36"/>
        <v>9211.6921499999989</v>
      </c>
      <c r="H1124" s="4">
        <f t="shared" si="35"/>
        <v>0.81000000000130967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3645.23</v>
      </c>
      <c r="D1137" s="2">
        <f>BILANCA!E159</f>
        <v>4249.59</v>
      </c>
      <c r="E1137" s="2">
        <v>0</v>
      </c>
      <c r="F1137" s="2">
        <v>0</v>
      </c>
      <c r="G1137" s="4">
        <f t="shared" si="36"/>
        <v>1870.2391400000001</v>
      </c>
      <c r="H1137" s="4">
        <f t="shared" si="35"/>
        <v>0.63999999999987267</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15.93</v>
      </c>
      <c r="D1138" s="2">
        <f>BILANCA!E160</f>
        <v>15.93</v>
      </c>
      <c r="E1138" s="2">
        <v>0</v>
      </c>
      <c r="F1138" s="2">
        <v>0</v>
      </c>
      <c r="G1138" s="4">
        <f t="shared" si="36"/>
        <v>7.4074499999999999</v>
      </c>
      <c r="H1138" s="4">
        <f t="shared" si="35"/>
        <v>0.14000000000000057</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21655.35</v>
      </c>
      <c r="D1139" s="2">
        <f>BILANCA!E161</f>
        <v>15741.8</v>
      </c>
      <c r="E1139" s="2">
        <v>0</v>
      </c>
      <c r="F1139" s="2">
        <v>0</v>
      </c>
      <c r="G1139" s="4">
        <f t="shared" si="36"/>
        <v>8289.6761999999999</v>
      </c>
      <c r="H1139" s="4">
        <f t="shared" si="35"/>
        <v>0.5499999999992724</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76467.95</v>
      </c>
      <c r="D1148" s="2">
        <f>BILANCA!E170</f>
        <v>96045.54</v>
      </c>
      <c r="E1148" s="2">
        <v>0</v>
      </c>
      <c r="F1148" s="2">
        <v>0</v>
      </c>
      <c r="G1148" s="4">
        <f t="shared" si="36"/>
        <v>44312.239950000003</v>
      </c>
      <c r="H1148" s="4">
        <f t="shared" si="35"/>
        <v>0.51000000000931323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76467.95</v>
      </c>
      <c r="D1151" s="2">
        <f>BILANCA!E173</f>
        <v>96045.54</v>
      </c>
      <c r="E1151" s="2">
        <v>0</v>
      </c>
      <c r="F1151" s="2">
        <v>0</v>
      </c>
      <c r="G1151" s="4">
        <f t="shared" si="36"/>
        <v>45117.91704</v>
      </c>
      <c r="H1151" s="4">
        <f t="shared" si="35"/>
        <v>0.51000000000931323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1039409.6299999999</v>
      </c>
      <c r="D1152" s="2">
        <f>BILANCA!E175</f>
        <v>1202138.2299999997</v>
      </c>
      <c r="E1152" s="2">
        <v>0</v>
      </c>
      <c r="F1152" s="2">
        <v>0</v>
      </c>
      <c r="G1152" s="4">
        <f t="shared" si="36"/>
        <v>581982.94920999999</v>
      </c>
      <c r="H1152" s="4">
        <f t="shared" si="35"/>
        <v>0.59999999986030161</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93501.590000000011</v>
      </c>
      <c r="D1153" s="2">
        <f>BILANCA!E176</f>
        <v>118220.15999999999</v>
      </c>
      <c r="E1153" s="2">
        <v>0</v>
      </c>
      <c r="F1153" s="2">
        <v>0</v>
      </c>
      <c r="G1153" s="4">
        <f t="shared" si="36"/>
        <v>56090.1247</v>
      </c>
      <c r="H1153" s="4">
        <f t="shared" si="35"/>
        <v>0.56999999997788109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93501.590000000011</v>
      </c>
      <c r="D1154" s="2">
        <f>BILANCA!E177</f>
        <v>118220.15999999999</v>
      </c>
      <c r="E1154" s="2">
        <v>0</v>
      </c>
      <c r="F1154" s="2">
        <v>0</v>
      </c>
      <c r="G1154" s="4">
        <f t="shared" si="36"/>
        <v>56420.066610000002</v>
      </c>
      <c r="H1154" s="4">
        <f t="shared" ref="H1154:H1217" si="37">ABS(C1154-ROUND(C1154,0))+ABS(D1154-ROUND(D1154,0))</f>
        <v>0.56999999997788109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74365.710000000006</v>
      </c>
      <c r="D1155" s="2">
        <f>BILANCA!E178</f>
        <v>93816.09</v>
      </c>
      <c r="E1155" s="2">
        <v>0</v>
      </c>
      <c r="F1155" s="2">
        <v>0</v>
      </c>
      <c r="G1155" s="4">
        <f t="shared" si="36"/>
        <v>45063.63708</v>
      </c>
      <c r="H1155" s="4">
        <f t="shared" si="37"/>
        <v>0.3799999999901047</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17140.669999999998</v>
      </c>
      <c r="D1156" s="2">
        <f>BILANCA!E179</f>
        <v>14537.43</v>
      </c>
      <c r="E1156" s="2">
        <v>0</v>
      </c>
      <c r="F1156" s="2">
        <v>0</v>
      </c>
      <c r="G1156" s="4">
        <f t="shared" si="36"/>
        <v>7995.286689999999</v>
      </c>
      <c r="H1156" s="4">
        <f t="shared" si="37"/>
        <v>0.76000000000203727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1995.21</v>
      </c>
      <c r="D1165" s="2">
        <f>BILANCA!E188</f>
        <v>9866.64</v>
      </c>
      <c r="E1165" s="2">
        <v>0</v>
      </c>
      <c r="F1165" s="2">
        <v>0</v>
      </c>
      <c r="G1165" s="4">
        <f t="shared" si="36"/>
        <v>3954.5851799999996</v>
      </c>
      <c r="H1165" s="4">
        <f t="shared" si="37"/>
        <v>0.57000000000061846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945908.03999999992</v>
      </c>
      <c r="D1214" s="2">
        <f>BILANCA!E237</f>
        <v>1083918.0699999998</v>
      </c>
      <c r="E1214" s="2">
        <v>0</v>
      </c>
      <c r="F1214" s="2">
        <v>0</v>
      </c>
      <c r="G1214" s="4">
        <f t="shared" si="38"/>
        <v>719274.90558000002</v>
      </c>
      <c r="H1214" s="4">
        <f t="shared" si="37"/>
        <v>0.10999999975319952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935629.96</v>
      </c>
      <c r="D1215" s="2">
        <f>BILANCA!E238</f>
        <v>1076218.73</v>
      </c>
      <c r="E1215" s="2">
        <v>0</v>
      </c>
      <c r="F1215" s="2">
        <v>0</v>
      </c>
      <c r="G1215" s="4">
        <f t="shared" si="38"/>
        <v>716431.64144000004</v>
      </c>
      <c r="H1215" s="4">
        <f t="shared" si="37"/>
        <v>0.31000000005587935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935629.96</v>
      </c>
      <c r="D1216" s="2">
        <f>BILANCA!E239</f>
        <v>1076218.73</v>
      </c>
      <c r="E1216" s="2">
        <v>0</v>
      </c>
      <c r="F1216" s="2">
        <v>0</v>
      </c>
      <c r="G1216" s="4">
        <f t="shared" si="38"/>
        <v>719519.70886000001</v>
      </c>
      <c r="H1216" s="4">
        <f t="shared" si="37"/>
        <v>0.31000000005587935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935629.96</v>
      </c>
      <c r="D1217" s="2">
        <f>BILANCA!E240</f>
        <v>1076218.73</v>
      </c>
      <c r="E1217" s="2">
        <v>0</v>
      </c>
      <c r="F1217" s="2">
        <v>0</v>
      </c>
      <c r="G1217" s="4">
        <f t="shared" si="38"/>
        <v>722607.77628000011</v>
      </c>
      <c r="H1217" s="4">
        <f t="shared" si="37"/>
        <v>0.31000000005587935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6616.9199999999255</v>
      </c>
      <c r="D1222" s="2">
        <f>BILANCA!E245</f>
        <v>3433.8199999999488</v>
      </c>
      <c r="E1222" s="2">
        <v>0</v>
      </c>
      <c r="F1222" s="2">
        <v>0</v>
      </c>
      <c r="G1222" s="4">
        <f t="shared" si="38"/>
        <v>3222.8098399999576</v>
      </c>
      <c r="H1222" s="4">
        <f t="shared" si="39"/>
        <v>0.26000000012572855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771141.84</v>
      </c>
      <c r="D1223" s="2">
        <f>BILANCA!E246</f>
        <v>799553.48</v>
      </c>
      <c r="E1223" s="2">
        <v>0</v>
      </c>
      <c r="F1223" s="2">
        <v>0</v>
      </c>
      <c r="G1223" s="4">
        <f t="shared" si="38"/>
        <v>568859.71200000006</v>
      </c>
      <c r="H1223" s="4">
        <f t="shared" si="39"/>
        <v>0.64000000001396984</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771141.84</v>
      </c>
      <c r="D1224" s="2">
        <f>BILANCA!E247</f>
        <v>799553.48</v>
      </c>
      <c r="E1224" s="2">
        <v>0</v>
      </c>
      <c r="F1224" s="2">
        <v>0</v>
      </c>
      <c r="G1224" s="4">
        <f t="shared" si="38"/>
        <v>571229.9608</v>
      </c>
      <c r="H1224" s="4">
        <f t="shared" si="39"/>
        <v>0.64000000001396984</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764524.92</v>
      </c>
      <c r="D1227" s="2">
        <f>BILANCA!E250</f>
        <v>796119.66</v>
      </c>
      <c r="E1227" s="2">
        <v>0</v>
      </c>
      <c r="F1227" s="2">
        <v>0</v>
      </c>
      <c r="G1227" s="4">
        <f t="shared" si="38"/>
        <v>575050.47456</v>
      </c>
      <c r="H1227" s="4">
        <f t="shared" si="39"/>
        <v>0.41999999992549419</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764524.92</v>
      </c>
      <c r="D1229" s="2">
        <f>BILANCA!E252</f>
        <v>796119.66</v>
      </c>
      <c r="E1229" s="2">
        <v>0</v>
      </c>
      <c r="F1229" s="2">
        <v>0</v>
      </c>
      <c r="G1229" s="4">
        <f t="shared" si="38"/>
        <v>579764.00303999998</v>
      </c>
      <c r="H1229" s="4">
        <f t="shared" si="39"/>
        <v>0.41999999992549419</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3661.16</v>
      </c>
      <c r="D1232" s="2">
        <f>BILANCA!E255</f>
        <v>4265.5200000000004</v>
      </c>
      <c r="E1232" s="2">
        <v>0</v>
      </c>
      <c r="F1232" s="2">
        <v>0</v>
      </c>
      <c r="G1232" s="4">
        <f t="shared" si="38"/>
        <v>3035.8578000000002</v>
      </c>
      <c r="H1232" s="4">
        <f t="shared" si="39"/>
        <v>0.63999999999941792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63085.75</v>
      </c>
      <c r="D1236" s="2">
        <f>BILANCA!E259</f>
        <v>41114.839999999997</v>
      </c>
      <c r="E1236" s="2">
        <v>0</v>
      </c>
      <c r="F1236" s="2">
        <v>0</v>
      </c>
      <c r="G1236" s="4">
        <f t="shared" si="38"/>
        <v>36764.803789999998</v>
      </c>
      <c r="H1236" s="4">
        <f t="shared" si="39"/>
        <v>0.41000000000349246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63085.75</v>
      </c>
      <c r="D1237" s="2">
        <f>BILANCA!E260</f>
        <v>41114.839999999997</v>
      </c>
      <c r="E1237" s="2">
        <v>0</v>
      </c>
      <c r="F1237" s="2">
        <v>0</v>
      </c>
      <c r="G1237" s="4">
        <f t="shared" si="38"/>
        <v>36910.11922</v>
      </c>
      <c r="H1237" s="4">
        <f t="shared" si="39"/>
        <v>0.41000000000349246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25316.51</v>
      </c>
      <c r="D1240" s="2">
        <f>BILANCA!E264</f>
        <v>20007.32</v>
      </c>
      <c r="E1240" s="2">
        <v>0</v>
      </c>
      <c r="F1240" s="2">
        <v>0</v>
      </c>
      <c r="G1240" s="4">
        <f t="shared" ref="G1240:G1303" si="40">B1240/1000*C1240+B1240/500*D1240</f>
        <v>16790.10555</v>
      </c>
      <c r="H1240" s="4">
        <f t="shared" si="39"/>
        <v>0.81000000000130967</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1995.21</v>
      </c>
      <c r="D1244" s="2">
        <f>BILANCA!E268</f>
        <v>9866.64</v>
      </c>
      <c r="E1244" s="2">
        <v>0</v>
      </c>
      <c r="F1244" s="2">
        <v>0</v>
      </c>
      <c r="G1244" s="4">
        <f t="shared" si="40"/>
        <v>5671.1358900000005</v>
      </c>
      <c r="H1244" s="4">
        <f t="shared" si="39"/>
        <v>0.57000000000061846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93501.59</v>
      </c>
      <c r="D1263" s="2">
        <f>BILANCA!E287</f>
        <v>118220.16</v>
      </c>
      <c r="E1263" s="2">
        <v>0</v>
      </c>
      <c r="F1263" s="2">
        <v>0</v>
      </c>
      <c r="G1263" s="4">
        <f t="shared" si="40"/>
        <v>92383.734800000006</v>
      </c>
      <c r="H1263" s="4">
        <f t="shared" si="39"/>
        <v>0.57000000000698492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1995.21</v>
      </c>
      <c r="D1278" s="2">
        <f>BILANCA!E302</f>
        <v>9866.64</v>
      </c>
      <c r="E1278" s="2">
        <v>0</v>
      </c>
      <c r="F1278" s="2">
        <v>0</v>
      </c>
      <c r="G1278" s="4">
        <f t="shared" si="40"/>
        <v>6409.9045499999993</v>
      </c>
      <c r="H1278" s="4">
        <f t="shared" si="39"/>
        <v>0.57000000000061846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1164341.32</v>
      </c>
      <c r="D1408" s="2">
        <f>'RAS-funkcijski'!E114</f>
        <v>1295140.17</v>
      </c>
      <c r="E1408" s="2">
        <v>0</v>
      </c>
      <c r="F1408" s="2">
        <v>0</v>
      </c>
      <c r="G1408" s="4">
        <f t="shared" si="44"/>
        <v>413008.38259999995</v>
      </c>
      <c r="H1408" s="4">
        <f t="shared" si="43"/>
        <v>0.48999999999068677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1164341.32</v>
      </c>
      <c r="D1409" s="2">
        <f>'RAS-funkcijski'!E115</f>
        <v>1294470.98</v>
      </c>
      <c r="E1409" s="2">
        <v>0</v>
      </c>
      <c r="F1409" s="2">
        <v>0</v>
      </c>
      <c r="G1409" s="4">
        <f t="shared" si="44"/>
        <v>416614.44407999999</v>
      </c>
      <c r="H1409" s="4">
        <f t="shared" si="43"/>
        <v>0.34000000008381903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1164341.32</v>
      </c>
      <c r="D1411" s="2">
        <f>'RAS-funkcijski'!E117</f>
        <v>1294470.98</v>
      </c>
      <c r="E1411" s="2">
        <v>0</v>
      </c>
      <c r="F1411" s="2">
        <v>0</v>
      </c>
      <c r="G1411" s="4">
        <f t="shared" si="44"/>
        <v>424121.01063999999</v>
      </c>
      <c r="H1411" s="4">
        <f t="shared" si="45"/>
        <v>0.34000000008381903</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669.19</v>
      </c>
      <c r="E1420" s="2">
        <v>0</v>
      </c>
      <c r="F1420" s="2">
        <v>0</v>
      </c>
      <c r="G1420" s="4">
        <f t="shared" si="44"/>
        <v>163.28236000000001</v>
      </c>
      <c r="H1420" s="4">
        <f t="shared" si="45"/>
        <v>0.19000000000005457</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1164341.32</v>
      </c>
      <c r="D1435" s="19">
        <f>'RAS-funkcijski'!E141</f>
        <v>1295140.17</v>
      </c>
      <c r="E1435" s="19">
        <v>0</v>
      </c>
      <c r="F1435" s="19">
        <v>0</v>
      </c>
      <c r="G1435" s="20">
        <f t="shared" si="46"/>
        <v>514383.16742000007</v>
      </c>
      <c r="H1435" s="20">
        <f t="shared" si="45"/>
        <v>0.48999999999068677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158705.21</v>
      </c>
      <c r="D1436" s="10">
        <f>'P-VRIO'!E5</f>
        <v>0</v>
      </c>
      <c r="E1436" s="10">
        <v>0</v>
      </c>
      <c r="F1436" s="10">
        <v>0</v>
      </c>
      <c r="G1436" s="11">
        <f t="shared" si="46"/>
        <v>158.70520999999999</v>
      </c>
      <c r="H1436" s="11">
        <f t="shared" si="45"/>
        <v>0.20999999999185093</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158705.21</v>
      </c>
      <c r="D1453" s="2">
        <f>'P-VRIO'!E22</f>
        <v>0</v>
      </c>
      <c r="E1453" s="2">
        <v>0</v>
      </c>
      <c r="F1453" s="2">
        <v>0</v>
      </c>
      <c r="G1453" s="4">
        <f t="shared" si="46"/>
        <v>2856.6937799999996</v>
      </c>
      <c r="H1453" s="4">
        <f t="shared" si="45"/>
        <v>0.20999999999185093</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158705.21</v>
      </c>
      <c r="D1454" s="2">
        <f>'P-VRIO'!E23</f>
        <v>0</v>
      </c>
      <c r="E1454" s="2">
        <v>0</v>
      </c>
      <c r="F1454" s="2">
        <v>0</v>
      </c>
      <c r="G1454" s="4">
        <f t="shared" si="46"/>
        <v>3015.3989899999997</v>
      </c>
      <c r="H1454" s="4">
        <f t="shared" si="45"/>
        <v>0.20999999999185093</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158705.21</v>
      </c>
      <c r="D1456" s="2">
        <f>'P-VRIO'!E25</f>
        <v>0</v>
      </c>
      <c r="E1456" s="2">
        <v>0</v>
      </c>
      <c r="F1456" s="2">
        <v>0</v>
      </c>
      <c r="G1456" s="4">
        <f t="shared" si="46"/>
        <v>3332.8094099999998</v>
      </c>
      <c r="H1456" s="4">
        <f t="shared" si="45"/>
        <v>0.20999999999185093</v>
      </c>
      <c r="I1456" s="5">
        <f t="shared" si="49"/>
        <v>699.88997607284068</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812.94</v>
      </c>
      <c r="E1469" s="2">
        <v>0</v>
      </c>
      <c r="F1469" s="2">
        <v>0</v>
      </c>
      <c r="G1469" s="4">
        <f t="shared" si="46"/>
        <v>55.279920000000004</v>
      </c>
      <c r="H1469" s="4">
        <f t="shared" si="45"/>
        <v>5.999999999994543E-2</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812.94</v>
      </c>
      <c r="E1470" s="2">
        <v>0</v>
      </c>
      <c r="F1470" s="2">
        <v>0</v>
      </c>
      <c r="G1470" s="4">
        <f t="shared" si="46"/>
        <v>56.905800000000006</v>
      </c>
      <c r="H1470" s="4">
        <f t="shared" si="45"/>
        <v>5.999999999994543E-2</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812.94</v>
      </c>
      <c r="E1471" s="2">
        <v>0</v>
      </c>
      <c r="F1471" s="2">
        <v>0</v>
      </c>
      <c r="G1471" s="4">
        <f t="shared" si="46"/>
        <v>58.531680000000001</v>
      </c>
      <c r="H1471" s="4">
        <f t="shared" si="45"/>
        <v>5.999999999994543E-2</v>
      </c>
      <c r="I1471" s="5">
        <f>G1471*H1471</f>
        <v>3.5119007999968059</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93501.61</v>
      </c>
      <c r="D1480" s="10"/>
      <c r="E1480" s="10">
        <v>0</v>
      </c>
      <c r="F1480" s="10">
        <v>0</v>
      </c>
      <c r="G1480" s="11">
        <f t="shared" ref="G1480:G1511" si="52">B1480/1000*C1480</f>
        <v>93.501609999999999</v>
      </c>
      <c r="H1480" s="11">
        <f t="shared" ref="H1480:H1511" si="53">ABS(C1480-ROUND(C1480,0))</f>
        <v>0.38999999999941792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1361230.78</v>
      </c>
      <c r="D1481" s="2">
        <v>0</v>
      </c>
      <c r="E1481" s="2">
        <v>0</v>
      </c>
      <c r="F1481" s="2">
        <v>0</v>
      </c>
      <c r="G1481" s="4">
        <f t="shared" si="52"/>
        <v>2722.4615600000002</v>
      </c>
      <c r="H1481" s="4">
        <f t="shared" si="53"/>
        <v>0.21999999997206032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1329048.99</v>
      </c>
      <c r="D1483" s="2">
        <v>0</v>
      </c>
      <c r="E1483" s="2">
        <v>0</v>
      </c>
      <c r="F1483" s="2">
        <v>0</v>
      </c>
      <c r="G1483" s="4">
        <f t="shared" si="52"/>
        <v>5316.19596</v>
      </c>
      <c r="H1483" s="4">
        <f t="shared" si="53"/>
        <v>1.0000000009313226E-2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1009452.67</v>
      </c>
      <c r="D1484" s="2">
        <v>0</v>
      </c>
      <c r="E1484" s="2">
        <v>0</v>
      </c>
      <c r="F1484" s="2">
        <v>0</v>
      </c>
      <c r="G1484" s="4">
        <f t="shared" si="52"/>
        <v>5047.2633500000002</v>
      </c>
      <c r="H1484" s="4">
        <f t="shared" si="53"/>
        <v>0.32999999995809048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288711.24</v>
      </c>
      <c r="D1485" s="2">
        <v>0</v>
      </c>
      <c r="E1485" s="2">
        <v>0</v>
      </c>
      <c r="F1485" s="2">
        <v>0</v>
      </c>
      <c r="G1485" s="4">
        <f t="shared" si="52"/>
        <v>1732.2674400000001</v>
      </c>
      <c r="H1485" s="4">
        <f t="shared" si="53"/>
        <v>0.23999999999068677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21465.16</v>
      </c>
      <c r="D1489" s="2">
        <v>0</v>
      </c>
      <c r="E1489" s="2">
        <v>0</v>
      </c>
      <c r="F1489" s="2">
        <v>0</v>
      </c>
      <c r="G1489" s="4">
        <f t="shared" si="52"/>
        <v>214.6516</v>
      </c>
      <c r="H1489" s="4">
        <f t="shared" si="53"/>
        <v>0.15999999999985448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9419.92</v>
      </c>
      <c r="D1491" s="2">
        <v>0</v>
      </c>
      <c r="E1491" s="2">
        <v>0</v>
      </c>
      <c r="F1491" s="2">
        <v>0</v>
      </c>
      <c r="G1491" s="4">
        <f t="shared" si="52"/>
        <v>113.03904</v>
      </c>
      <c r="H1491" s="4">
        <f t="shared" si="53"/>
        <v>7.999999999992724E-2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32181.79</v>
      </c>
      <c r="D1492" s="2">
        <v>0</v>
      </c>
      <c r="E1492" s="2">
        <v>0</v>
      </c>
      <c r="F1492" s="2">
        <v>0</v>
      </c>
      <c r="G1492" s="4">
        <f t="shared" si="52"/>
        <v>418.36327</v>
      </c>
      <c r="H1492" s="4">
        <f t="shared" si="53"/>
        <v>0.20999999999912689</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1336512.23</v>
      </c>
      <c r="D1499" s="2">
        <v>0</v>
      </c>
      <c r="E1499" s="2">
        <v>0</v>
      </c>
      <c r="F1499" s="2">
        <v>0</v>
      </c>
      <c r="G1499" s="4">
        <f t="shared" si="52"/>
        <v>26730.244600000002</v>
      </c>
      <c r="H1499" s="4">
        <f t="shared" si="53"/>
        <v>0.22999999998137355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1304330.44</v>
      </c>
      <c r="D1501" s="2">
        <v>0</v>
      </c>
      <c r="E1501" s="2">
        <v>0</v>
      </c>
      <c r="F1501" s="2">
        <v>0</v>
      </c>
      <c r="G1501" s="4">
        <f t="shared" si="52"/>
        <v>28695.269679999998</v>
      </c>
      <c r="H1501" s="4">
        <f t="shared" si="53"/>
        <v>0.43999999994412065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990002.29</v>
      </c>
      <c r="D1502" s="2">
        <v>0</v>
      </c>
      <c r="E1502" s="2">
        <v>0</v>
      </c>
      <c r="F1502" s="2">
        <v>0</v>
      </c>
      <c r="G1502" s="4">
        <f t="shared" si="52"/>
        <v>22770.052670000001</v>
      </c>
      <c r="H1502" s="4">
        <f t="shared" si="53"/>
        <v>0.2900000000372529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291314.5</v>
      </c>
      <c r="D1503" s="2">
        <v>0</v>
      </c>
      <c r="E1503" s="2">
        <v>0</v>
      </c>
      <c r="F1503" s="2">
        <v>0</v>
      </c>
      <c r="G1503" s="4">
        <f t="shared" si="52"/>
        <v>6991.5479999999998</v>
      </c>
      <c r="H1503" s="4">
        <f t="shared" si="53"/>
        <v>0.5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21465.16</v>
      </c>
      <c r="D1507" s="2">
        <v>0</v>
      </c>
      <c r="E1507" s="2">
        <v>0</v>
      </c>
      <c r="F1507" s="2">
        <v>0</v>
      </c>
      <c r="G1507" s="4">
        <f t="shared" si="52"/>
        <v>601.02448000000004</v>
      </c>
      <c r="H1507" s="4">
        <f t="shared" si="53"/>
        <v>0.15999999999985448</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1548.49</v>
      </c>
      <c r="D1509" s="2">
        <v>0</v>
      </c>
      <c r="E1509" s="2">
        <v>0</v>
      </c>
      <c r="F1509" s="2">
        <v>0</v>
      </c>
      <c r="G1509" s="4">
        <f t="shared" si="52"/>
        <v>46.454699999999995</v>
      </c>
      <c r="H1509" s="4">
        <f t="shared" si="53"/>
        <v>0.49000000000000909</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32181.79</v>
      </c>
      <c r="D1510" s="2">
        <v>0</v>
      </c>
      <c r="E1510" s="2">
        <v>0</v>
      </c>
      <c r="F1510" s="2">
        <v>0</v>
      </c>
      <c r="G1510" s="4">
        <f t="shared" si="52"/>
        <v>997.63549</v>
      </c>
      <c r="H1510" s="4">
        <f t="shared" si="53"/>
        <v>0.20999999999912689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118220.16000000015</v>
      </c>
      <c r="D1517" s="2">
        <v>0</v>
      </c>
      <c r="E1517" s="2">
        <v>0</v>
      </c>
      <c r="F1517" s="2">
        <v>0</v>
      </c>
      <c r="G1517" s="4">
        <f t="shared" si="54"/>
        <v>4492.3660800000052</v>
      </c>
      <c r="H1517" s="4">
        <f t="shared" si="55"/>
        <v>0.16000000014901161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118220.16</v>
      </c>
      <c r="D1576" s="2">
        <v>0</v>
      </c>
      <c r="E1576" s="2">
        <v>0</v>
      </c>
      <c r="F1576" s="2">
        <v>0</v>
      </c>
      <c r="G1576" s="4">
        <f t="shared" si="56"/>
        <v>11467.355520000001</v>
      </c>
      <c r="H1576" s="4">
        <f t="shared" si="57"/>
        <v>0.16000000000349246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9866.64</v>
      </c>
      <c r="D1577" s="2">
        <v>0</v>
      </c>
      <c r="E1577" s="2">
        <v>0</v>
      </c>
      <c r="F1577" s="2">
        <v>0</v>
      </c>
      <c r="G1577" s="4">
        <f t="shared" si="56"/>
        <v>966.93071999999995</v>
      </c>
      <c r="H1577" s="4">
        <f t="shared" si="57"/>
        <v>0.36000000000058208</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108353.52</v>
      </c>
      <c r="D1578" s="2">
        <v>0</v>
      </c>
      <c r="E1578" s="2">
        <v>0</v>
      </c>
      <c r="F1578" s="2">
        <v>0</v>
      </c>
      <c r="G1578" s="4">
        <f t="shared" si="56"/>
        <v>10726.99848</v>
      </c>
      <c r="H1578" s="4">
        <f t="shared" si="57"/>
        <v>0.47999999999592546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8980</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5" t="s">
        <v>28</v>
      </c>
      <c r="F7" s="318" t="s">
        <v>29</v>
      </c>
      <c r="G7" s="319"/>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12.75" customHeight="1" x14ac:dyDescent="0.25">
      <c r="A8" s="22"/>
      <c r="B8" s="31" t="s">
        <v>30</v>
      </c>
      <c r="C8" s="43" t="s">
        <v>31</v>
      </c>
      <c r="D8" s="22"/>
      <c r="E8" s="316"/>
      <c r="F8" s="307" t="s">
        <v>32</v>
      </c>
      <c r="G8" s="308"/>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50">
        <v>31</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1175055.7699999998</v>
      </c>
      <c r="I16" s="58">
        <f>'PR-RAS'!E6</f>
        <v>1291370.03</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1130578.0900000001</v>
      </c>
      <c r="I17" s="58">
        <f>'PR-RAS'!E151</f>
        <v>1262958.3800000001</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6616.9199999998091</v>
      </c>
      <c r="I18" s="58">
        <f>'PR-RAS'!E645</f>
        <v>3433.8199999998324</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935629.95999999985</v>
      </c>
      <c r="I20" s="64">
        <f>BILANCA!E7</f>
        <v>1076218.73</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103779.67</v>
      </c>
      <c r="I21" s="67">
        <f>BILANCA!E68</f>
        <v>125919.5</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93501.590000000011</v>
      </c>
      <c r="I22" s="67">
        <f>BILANCA!E176</f>
        <v>118220.15999999999</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945908.03999999992</v>
      </c>
      <c r="I23" s="70">
        <f>BILANCA!E237</f>
        <v>1083918.0699999998</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1164341.32</v>
      </c>
      <c r="I27" s="67">
        <f>'RAS-funkcijski'!E114</f>
        <v>1295140.17</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1164341.32</v>
      </c>
      <c r="I28" s="72">
        <f>'RAS-funkcijski'!E141</f>
        <v>1295140.17</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158705.21</v>
      </c>
      <c r="I29" s="64">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158705.21</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812.94</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93501.61</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118220.16000000015</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118220.16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I137" sqref="I137"/>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1175055.7699999998</v>
      </c>
      <c r="E6" s="106">
        <f>E7+E44+E50+E82+E106+E124+E133+E139</f>
        <v>1291370.03</v>
      </c>
      <c r="F6" s="86">
        <f t="shared" ref="F6:F69" si="0">IF(D6&lt;&gt;0,IF(E6/D6&gt;=100,"&gt;&gt;100",E6/D6*100),"-")</f>
        <v>109.89861613121565</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856249.7699999999</v>
      </c>
      <c r="E50" s="106">
        <f>E51+E54+E59+E62+E65+E68+E71+E74+E77</f>
        <v>1016982.6</v>
      </c>
      <c r="F50" s="86">
        <f t="shared" si="0"/>
        <v>118.77172241459407</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853579.41999999993</v>
      </c>
      <c r="E68" s="106">
        <f>SUM(E69:E70)</f>
        <v>1014418.09</v>
      </c>
      <c r="F68" s="86">
        <f t="shared" si="0"/>
        <v>118.84284768721345</v>
      </c>
    </row>
    <row r="69" spans="1:6" s="1" customFormat="1" ht="12.75" customHeight="1" x14ac:dyDescent="0.2">
      <c r="A69" s="83" t="s">
        <v>184</v>
      </c>
      <c r="B69" s="84" t="s">
        <v>185</v>
      </c>
      <c r="C69" s="85" t="s">
        <v>184</v>
      </c>
      <c r="D69" s="82">
        <v>835416.94</v>
      </c>
      <c r="E69" s="82">
        <v>998097.02</v>
      </c>
      <c r="F69" s="86">
        <f t="shared" si="0"/>
        <v>119.47292091060544</v>
      </c>
    </row>
    <row r="70" spans="1:6" s="1" customFormat="1" ht="24" customHeight="1" x14ac:dyDescent="0.2">
      <c r="A70" s="83" t="s">
        <v>186</v>
      </c>
      <c r="B70" s="84" t="s">
        <v>187</v>
      </c>
      <c r="C70" s="85" t="s">
        <v>186</v>
      </c>
      <c r="D70" s="82">
        <v>18162.48</v>
      </c>
      <c r="E70" s="82">
        <v>16321.07</v>
      </c>
      <c r="F70" s="86">
        <f t="shared" ref="F70:F133" si="1">IF(D70&lt;&gt;0,IF(E70/D70&gt;=100,"&gt;&gt;100",E70/D70*100),"-")</f>
        <v>89.861461650611602</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2670.35</v>
      </c>
      <c r="E74" s="106">
        <f>SUM(E75:E76)</f>
        <v>2564.5100000000002</v>
      </c>
      <c r="F74" s="86">
        <f t="shared" si="1"/>
        <v>96.036474619431928</v>
      </c>
    </row>
    <row r="75" spans="1:6" s="1" customFormat="1" ht="12.75" customHeight="1" x14ac:dyDescent="0.2">
      <c r="A75" s="83" t="s">
        <v>196</v>
      </c>
      <c r="B75" s="84" t="s">
        <v>197</v>
      </c>
      <c r="C75" s="85" t="s">
        <v>196</v>
      </c>
      <c r="D75" s="82">
        <v>2670.35</v>
      </c>
      <c r="E75" s="82">
        <v>2564.5100000000002</v>
      </c>
      <c r="F75" s="86">
        <f t="shared" si="1"/>
        <v>96.036474619431928</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v>
      </c>
      <c r="E85" s="82">
        <v>0</v>
      </c>
      <c r="F85" s="86" t="str">
        <f t="shared" si="1"/>
        <v>-</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62451.26</v>
      </c>
      <c r="E106" s="106">
        <f>E107+E112+E120</f>
        <v>41049.06</v>
      </c>
      <c r="F106" s="86">
        <f t="shared" si="1"/>
        <v>65.729754691898918</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62451.26</v>
      </c>
      <c r="E112" s="106">
        <f>SUM(E113:E119)</f>
        <v>41049.06</v>
      </c>
      <c r="F112" s="86">
        <f t="shared" si="1"/>
        <v>65.729754691898918</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62451.26</v>
      </c>
      <c r="E117" s="82">
        <v>41049.06</v>
      </c>
      <c r="F117" s="86">
        <f t="shared" si="1"/>
        <v>65.729754691898918</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6933.4400000000005</v>
      </c>
      <c r="E124" s="106">
        <f>E125+E128</f>
        <v>6960.2800000000007</v>
      </c>
      <c r="F124" s="86">
        <f t="shared" si="1"/>
        <v>100.38710942908571</v>
      </c>
    </row>
    <row r="125" spans="1:6" s="1" customFormat="1" ht="12.75" customHeight="1" x14ac:dyDescent="0.2">
      <c r="A125" s="83" t="s">
        <v>296</v>
      </c>
      <c r="B125" s="108" t="s">
        <v>297</v>
      </c>
      <c r="C125" s="85" t="s">
        <v>296</v>
      </c>
      <c r="D125" s="106">
        <f>SUM(D126:D127)</f>
        <v>6402.55</v>
      </c>
      <c r="E125" s="106">
        <f>SUM(E126:E127)</f>
        <v>6641.68</v>
      </c>
      <c r="F125" s="86">
        <f t="shared" si="1"/>
        <v>103.73491811856215</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6402.55</v>
      </c>
      <c r="E127" s="82">
        <v>6641.68</v>
      </c>
      <c r="F127" s="86">
        <f t="shared" si="1"/>
        <v>103.73491811856215</v>
      </c>
    </row>
    <row r="128" spans="1:6" s="1" customFormat="1" ht="24" customHeight="1" x14ac:dyDescent="0.2">
      <c r="A128" s="83" t="s">
        <v>302</v>
      </c>
      <c r="B128" s="109" t="s">
        <v>303</v>
      </c>
      <c r="C128" s="85" t="s">
        <v>302</v>
      </c>
      <c r="D128" s="106">
        <f>SUM(D129:D132)</f>
        <v>530.89</v>
      </c>
      <c r="E128" s="106">
        <f>SUM(E129:E132)</f>
        <v>318.60000000000002</v>
      </c>
      <c r="F128" s="86">
        <f t="shared" si="1"/>
        <v>60.012431953888758</v>
      </c>
    </row>
    <row r="129" spans="1:6" s="1" customFormat="1" ht="12.75" customHeight="1" x14ac:dyDescent="0.2">
      <c r="A129" s="83" t="s">
        <v>304</v>
      </c>
      <c r="B129" s="108" t="s">
        <v>305</v>
      </c>
      <c r="C129" s="85" t="s">
        <v>304</v>
      </c>
      <c r="D129" s="82">
        <v>530.89</v>
      </c>
      <c r="E129" s="82">
        <v>318.60000000000002</v>
      </c>
      <c r="F129" s="86">
        <f t="shared" si="1"/>
        <v>60.012431953888758</v>
      </c>
    </row>
    <row r="130" spans="1:6" s="1" customFormat="1" ht="12.75" customHeight="1" x14ac:dyDescent="0.2">
      <c r="A130" s="83" t="s">
        <v>306</v>
      </c>
      <c r="B130" s="107" t="s">
        <v>307</v>
      </c>
      <c r="C130" s="85" t="s">
        <v>306</v>
      </c>
      <c r="D130" s="82">
        <v>0</v>
      </c>
      <c r="E130" s="82">
        <v>0</v>
      </c>
      <c r="F130" s="86" t="str">
        <f t="shared" si="1"/>
        <v>-</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249421.3</v>
      </c>
      <c r="E133" s="106">
        <f>E134+E138</f>
        <v>226378.09</v>
      </c>
      <c r="F133" s="86">
        <f t="shared" si="1"/>
        <v>90.761330327441968</v>
      </c>
    </row>
    <row r="134" spans="1:6" s="1" customFormat="1" ht="24" customHeight="1" x14ac:dyDescent="0.2">
      <c r="A134" s="83" t="s">
        <v>314</v>
      </c>
      <c r="B134" s="107" t="s">
        <v>315</v>
      </c>
      <c r="C134" s="85" t="s">
        <v>314</v>
      </c>
      <c r="D134" s="106">
        <f>SUM(D135:D137)</f>
        <v>249421.3</v>
      </c>
      <c r="E134" s="106">
        <f>SUM(E135:E137)</f>
        <v>226378.09</v>
      </c>
      <c r="F134" s="86">
        <f t="shared" ref="F134:F197" si="2">IF(D134&lt;&gt;0,IF(E134/D134&gt;=100,"&gt;&gt;100",E134/D134*100),"-")</f>
        <v>90.761330327441968</v>
      </c>
    </row>
    <row r="135" spans="1:6" s="1" customFormat="1" ht="12.75" customHeight="1" x14ac:dyDescent="0.2">
      <c r="A135" s="83" t="s">
        <v>316</v>
      </c>
      <c r="B135" s="84" t="s">
        <v>317</v>
      </c>
      <c r="C135" s="85" t="s">
        <v>316</v>
      </c>
      <c r="D135" s="82">
        <v>240743.21</v>
      </c>
      <c r="E135" s="82">
        <v>220020.09</v>
      </c>
      <c r="F135" s="86">
        <f t="shared" si="2"/>
        <v>91.392023060588087</v>
      </c>
    </row>
    <row r="136" spans="1:6" s="1" customFormat="1" ht="24" customHeight="1" x14ac:dyDescent="0.2">
      <c r="A136" s="83" t="s">
        <v>318</v>
      </c>
      <c r="B136" s="107" t="s">
        <v>319</v>
      </c>
      <c r="C136" s="85" t="s">
        <v>318</v>
      </c>
      <c r="D136" s="82">
        <v>8678.09</v>
      </c>
      <c r="E136" s="82">
        <v>6358</v>
      </c>
      <c r="F136" s="86">
        <f t="shared" si="2"/>
        <v>73.264969595844249</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1130578.0900000001</v>
      </c>
      <c r="E151" s="106">
        <f>E152+E163+E196+E215+E224+E252+E263</f>
        <v>1262958.3800000001</v>
      </c>
      <c r="F151" s="86">
        <f t="shared" si="2"/>
        <v>111.70907973282942</v>
      </c>
    </row>
    <row r="152" spans="1:6" s="1" customFormat="1" ht="12.75" customHeight="1" x14ac:dyDescent="0.2">
      <c r="A152" s="83" t="s">
        <v>49</v>
      </c>
      <c r="B152" s="84" t="s">
        <v>349</v>
      </c>
      <c r="C152" s="85" t="s">
        <v>49</v>
      </c>
      <c r="D152" s="106">
        <f>D153+D158+D159</f>
        <v>867369.52</v>
      </c>
      <c r="E152" s="106">
        <f>E153+E158+E159</f>
        <v>981317.92000000016</v>
      </c>
      <c r="F152" s="86">
        <f t="shared" si="2"/>
        <v>113.13723820961567</v>
      </c>
    </row>
    <row r="153" spans="1:6" s="1" customFormat="1" ht="12.75" customHeight="1" x14ac:dyDescent="0.2">
      <c r="A153" s="83" t="s">
        <v>350</v>
      </c>
      <c r="B153" s="84" t="s">
        <v>351</v>
      </c>
      <c r="C153" s="85" t="s">
        <v>350</v>
      </c>
      <c r="D153" s="106">
        <f>SUM(D154:D157)</f>
        <v>721283.57</v>
      </c>
      <c r="E153" s="106">
        <f>SUM(E154:E157)</f>
        <v>809932.07000000007</v>
      </c>
      <c r="F153" s="86">
        <f t="shared" si="2"/>
        <v>112.29038116035279</v>
      </c>
    </row>
    <row r="154" spans="1:6" s="1" customFormat="1" ht="12.75" customHeight="1" x14ac:dyDescent="0.2">
      <c r="A154" s="83" t="s">
        <v>352</v>
      </c>
      <c r="B154" s="84" t="s">
        <v>353</v>
      </c>
      <c r="C154" s="85" t="s">
        <v>352</v>
      </c>
      <c r="D154" s="82">
        <v>700669.59</v>
      </c>
      <c r="E154" s="82">
        <v>787290.42</v>
      </c>
      <c r="F154" s="86">
        <f t="shared" si="2"/>
        <v>112.36257877268514</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13100.23</v>
      </c>
      <c r="E156" s="82">
        <v>15067.28</v>
      </c>
      <c r="F156" s="86">
        <f t="shared" si="2"/>
        <v>115.01538522606091</v>
      </c>
    </row>
    <row r="157" spans="1:6" s="1" customFormat="1" ht="12.75" customHeight="1" x14ac:dyDescent="0.2">
      <c r="A157" s="83" t="s">
        <v>358</v>
      </c>
      <c r="B157" s="84" t="s">
        <v>359</v>
      </c>
      <c r="C157" s="85" t="s">
        <v>358</v>
      </c>
      <c r="D157" s="82">
        <v>7513.75</v>
      </c>
      <c r="E157" s="82">
        <v>7574.37</v>
      </c>
      <c r="F157" s="86">
        <f t="shared" si="2"/>
        <v>100.80678755614707</v>
      </c>
    </row>
    <row r="158" spans="1:6" s="1" customFormat="1" ht="12.75" customHeight="1" x14ac:dyDescent="0.2">
      <c r="A158" s="83" t="s">
        <v>360</v>
      </c>
      <c r="B158" s="84" t="s">
        <v>361</v>
      </c>
      <c r="C158" s="85" t="s">
        <v>360</v>
      </c>
      <c r="D158" s="82">
        <v>27103.03</v>
      </c>
      <c r="E158" s="82">
        <v>38780.04</v>
      </c>
      <c r="F158" s="86">
        <f t="shared" si="2"/>
        <v>143.0837806695414</v>
      </c>
    </row>
    <row r="159" spans="1:6" s="1" customFormat="1" ht="12.75" customHeight="1" x14ac:dyDescent="0.2">
      <c r="A159" s="83" t="s">
        <v>362</v>
      </c>
      <c r="B159" s="84" t="s">
        <v>363</v>
      </c>
      <c r="C159" s="85" t="s">
        <v>362</v>
      </c>
      <c r="D159" s="106">
        <f>SUM(D160:D162)</f>
        <v>118982.92</v>
      </c>
      <c r="E159" s="106">
        <f>SUM(E160:E162)</f>
        <v>132605.81</v>
      </c>
      <c r="F159" s="86">
        <f t="shared" si="2"/>
        <v>111.44945005552059</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118920.98</v>
      </c>
      <c r="E161" s="82">
        <v>132605.81</v>
      </c>
      <c r="F161" s="86">
        <f t="shared" si="2"/>
        <v>111.50749850867359</v>
      </c>
    </row>
    <row r="162" spans="1:6" s="1" customFormat="1" ht="12.75" customHeight="1" x14ac:dyDescent="0.2">
      <c r="A162" s="83" t="s">
        <v>367</v>
      </c>
      <c r="B162" s="84" t="s">
        <v>368</v>
      </c>
      <c r="C162" s="85" t="s">
        <v>367</v>
      </c>
      <c r="D162" s="82">
        <v>61.94</v>
      </c>
      <c r="E162" s="82">
        <v>0</v>
      </c>
      <c r="F162" s="86">
        <f t="shared" si="2"/>
        <v>0</v>
      </c>
    </row>
    <row r="163" spans="1:6" s="1" customFormat="1" ht="12.75" customHeight="1" x14ac:dyDescent="0.2">
      <c r="A163" s="83" t="s">
        <v>369</v>
      </c>
      <c r="B163" s="84" t="s">
        <v>370</v>
      </c>
      <c r="C163" s="85" t="s">
        <v>369</v>
      </c>
      <c r="D163" s="106">
        <f>D164+D169+D177+D187+D188</f>
        <v>240792.87</v>
      </c>
      <c r="E163" s="106">
        <f>E164+E169+E177+E187+E188</f>
        <v>259506.11000000002</v>
      </c>
      <c r="F163" s="86">
        <f t="shared" si="2"/>
        <v>107.77150918131422</v>
      </c>
    </row>
    <row r="164" spans="1:6" s="1" customFormat="1" ht="12.75" customHeight="1" x14ac:dyDescent="0.2">
      <c r="A164" s="83" t="s">
        <v>371</v>
      </c>
      <c r="B164" s="84" t="s">
        <v>372</v>
      </c>
      <c r="C164" s="85" t="s">
        <v>371</v>
      </c>
      <c r="D164" s="106">
        <f>SUM(D165:D168)</f>
        <v>32747.94</v>
      </c>
      <c r="E164" s="106">
        <f>SUM(E165:E168)</f>
        <v>33250.17</v>
      </c>
      <c r="F164" s="86">
        <f t="shared" si="2"/>
        <v>101.5336231836262</v>
      </c>
    </row>
    <row r="165" spans="1:6" s="1" customFormat="1" ht="12.75" customHeight="1" x14ac:dyDescent="0.2">
      <c r="A165" s="83" t="s">
        <v>373</v>
      </c>
      <c r="B165" s="84" t="s">
        <v>374</v>
      </c>
      <c r="C165" s="85" t="s">
        <v>373</v>
      </c>
      <c r="D165" s="82">
        <v>8085.66</v>
      </c>
      <c r="E165" s="82">
        <v>7915.12</v>
      </c>
      <c r="F165" s="86">
        <f t="shared" si="2"/>
        <v>97.890833896057956</v>
      </c>
    </row>
    <row r="166" spans="1:6" s="1" customFormat="1" ht="12.75" customHeight="1" x14ac:dyDescent="0.2">
      <c r="A166" s="83" t="s">
        <v>375</v>
      </c>
      <c r="B166" s="84" t="s">
        <v>376</v>
      </c>
      <c r="C166" s="85" t="s">
        <v>375</v>
      </c>
      <c r="D166" s="82">
        <v>23235.26</v>
      </c>
      <c r="E166" s="82">
        <v>23997.68</v>
      </c>
      <c r="F166" s="86">
        <f t="shared" si="2"/>
        <v>103.28130608394312</v>
      </c>
    </row>
    <row r="167" spans="1:6" s="1" customFormat="1" ht="12.75" customHeight="1" x14ac:dyDescent="0.2">
      <c r="A167" s="83" t="s">
        <v>377</v>
      </c>
      <c r="B167" s="84" t="s">
        <v>378</v>
      </c>
      <c r="C167" s="85" t="s">
        <v>377</v>
      </c>
      <c r="D167" s="82">
        <v>902.18</v>
      </c>
      <c r="E167" s="82">
        <v>883.18</v>
      </c>
      <c r="F167" s="86">
        <f t="shared" si="2"/>
        <v>97.893990112837798</v>
      </c>
    </row>
    <row r="168" spans="1:6" s="1" customFormat="1" ht="12.75" customHeight="1" x14ac:dyDescent="0.2">
      <c r="A168" s="83" t="s">
        <v>379</v>
      </c>
      <c r="B168" s="84" t="s">
        <v>380</v>
      </c>
      <c r="C168" s="85" t="s">
        <v>379</v>
      </c>
      <c r="D168" s="82">
        <v>524.84</v>
      </c>
      <c r="E168" s="82">
        <v>454.19</v>
      </c>
      <c r="F168" s="86">
        <f t="shared" si="2"/>
        <v>86.538754668089311</v>
      </c>
    </row>
    <row r="169" spans="1:6" s="1" customFormat="1" ht="12.75" customHeight="1" x14ac:dyDescent="0.2">
      <c r="A169" s="83" t="s">
        <v>381</v>
      </c>
      <c r="B169" s="84" t="s">
        <v>382</v>
      </c>
      <c r="C169" s="85" t="s">
        <v>381</v>
      </c>
      <c r="D169" s="106">
        <f>SUM(D170:D176)</f>
        <v>107589.26999999999</v>
      </c>
      <c r="E169" s="106">
        <f>SUM(E170:E176)</f>
        <v>134885.65000000002</v>
      </c>
      <c r="F169" s="86">
        <f t="shared" si="2"/>
        <v>125.37091291724541</v>
      </c>
    </row>
    <row r="170" spans="1:6" s="1" customFormat="1" ht="12.75" customHeight="1" x14ac:dyDescent="0.2">
      <c r="A170" s="83" t="s">
        <v>383</v>
      </c>
      <c r="B170" s="84" t="s">
        <v>384</v>
      </c>
      <c r="C170" s="85" t="s">
        <v>383</v>
      </c>
      <c r="D170" s="82">
        <v>14531.17</v>
      </c>
      <c r="E170" s="82">
        <v>17932.72</v>
      </c>
      <c r="F170" s="86">
        <f t="shared" si="2"/>
        <v>123.40864500243272</v>
      </c>
    </row>
    <row r="171" spans="1:6" s="1" customFormat="1" ht="12.75" customHeight="1" x14ac:dyDescent="0.2">
      <c r="A171" s="83" t="s">
        <v>385</v>
      </c>
      <c r="B171" s="84" t="s">
        <v>386</v>
      </c>
      <c r="C171" s="85" t="s">
        <v>385</v>
      </c>
      <c r="D171" s="82">
        <v>45973.07</v>
      </c>
      <c r="E171" s="82">
        <v>78752.41</v>
      </c>
      <c r="F171" s="86">
        <f t="shared" si="2"/>
        <v>171.30117697164883</v>
      </c>
    </row>
    <row r="172" spans="1:6" s="1" customFormat="1" ht="12.75" customHeight="1" x14ac:dyDescent="0.2">
      <c r="A172" s="83" t="s">
        <v>387</v>
      </c>
      <c r="B172" s="84" t="s">
        <v>388</v>
      </c>
      <c r="C172" s="85" t="s">
        <v>387</v>
      </c>
      <c r="D172" s="82">
        <v>42481.22</v>
      </c>
      <c r="E172" s="82">
        <v>36927.25</v>
      </c>
      <c r="F172" s="86">
        <f t="shared" si="2"/>
        <v>86.926058149930725</v>
      </c>
    </row>
    <row r="173" spans="1:6" s="1" customFormat="1" ht="12.75" customHeight="1" x14ac:dyDescent="0.2">
      <c r="A173" s="83" t="s">
        <v>389</v>
      </c>
      <c r="B173" s="84" t="s">
        <v>390</v>
      </c>
      <c r="C173" s="85" t="s">
        <v>389</v>
      </c>
      <c r="D173" s="82">
        <v>732.54</v>
      </c>
      <c r="E173" s="82">
        <v>361.16</v>
      </c>
      <c r="F173" s="86">
        <f t="shared" si="2"/>
        <v>49.3024271712125</v>
      </c>
    </row>
    <row r="174" spans="1:6" s="1" customFormat="1" ht="12.75" customHeight="1" x14ac:dyDescent="0.2">
      <c r="A174" s="83" t="s">
        <v>391</v>
      </c>
      <c r="B174" s="84" t="s">
        <v>392</v>
      </c>
      <c r="C174" s="85" t="s">
        <v>391</v>
      </c>
      <c r="D174" s="82">
        <v>3002.45</v>
      </c>
      <c r="E174" s="82">
        <v>408.91</v>
      </c>
      <c r="F174" s="86">
        <f t="shared" si="2"/>
        <v>13.619210977701545</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868.82</v>
      </c>
      <c r="E176" s="82">
        <v>503.2</v>
      </c>
      <c r="F176" s="86">
        <f t="shared" si="2"/>
        <v>57.917635413549405</v>
      </c>
    </row>
    <row r="177" spans="1:6" s="1" customFormat="1" ht="12.75" customHeight="1" x14ac:dyDescent="0.2">
      <c r="A177" s="83" t="s">
        <v>397</v>
      </c>
      <c r="B177" s="84" t="s">
        <v>398</v>
      </c>
      <c r="C177" s="85" t="s">
        <v>397</v>
      </c>
      <c r="D177" s="106">
        <f>SUM(D178:D186)</f>
        <v>91939.589999999982</v>
      </c>
      <c r="E177" s="106">
        <f>SUM(E178:E186)</f>
        <v>84009.69</v>
      </c>
      <c r="F177" s="86">
        <f t="shared" si="2"/>
        <v>91.374879961940252</v>
      </c>
    </row>
    <row r="178" spans="1:6" s="1" customFormat="1" ht="12.75" customHeight="1" x14ac:dyDescent="0.2">
      <c r="A178" s="83" t="s">
        <v>399</v>
      </c>
      <c r="B178" s="84" t="s">
        <v>400</v>
      </c>
      <c r="C178" s="85" t="s">
        <v>399</v>
      </c>
      <c r="D178" s="82">
        <v>11406.61</v>
      </c>
      <c r="E178" s="82">
        <v>12191.34</v>
      </c>
      <c r="F178" s="86">
        <f t="shared" si="2"/>
        <v>106.87960752581178</v>
      </c>
    </row>
    <row r="179" spans="1:6" s="1" customFormat="1" ht="12.75" customHeight="1" x14ac:dyDescent="0.2">
      <c r="A179" s="83" t="s">
        <v>401</v>
      </c>
      <c r="B179" s="84" t="s">
        <v>402</v>
      </c>
      <c r="C179" s="85" t="s">
        <v>401</v>
      </c>
      <c r="D179" s="82">
        <v>25633.26</v>
      </c>
      <c r="E179" s="82">
        <v>7715.88</v>
      </c>
      <c r="F179" s="86">
        <f t="shared" si="2"/>
        <v>30.101048403519492</v>
      </c>
    </row>
    <row r="180" spans="1:6" s="1" customFormat="1" ht="12.75" customHeight="1" x14ac:dyDescent="0.2">
      <c r="A180" s="83" t="s">
        <v>403</v>
      </c>
      <c r="B180" s="84" t="s">
        <v>404</v>
      </c>
      <c r="C180" s="85" t="s">
        <v>403</v>
      </c>
      <c r="D180" s="82">
        <v>254.83</v>
      </c>
      <c r="E180" s="82">
        <v>861.27</v>
      </c>
      <c r="F180" s="86">
        <f t="shared" si="2"/>
        <v>337.97826001648156</v>
      </c>
    </row>
    <row r="181" spans="1:6" s="1" customFormat="1" ht="12.75" customHeight="1" x14ac:dyDescent="0.2">
      <c r="A181" s="83" t="s">
        <v>405</v>
      </c>
      <c r="B181" s="84" t="s">
        <v>406</v>
      </c>
      <c r="C181" s="85" t="s">
        <v>405</v>
      </c>
      <c r="D181" s="82">
        <v>6085.58</v>
      </c>
      <c r="E181" s="82">
        <v>7227.2</v>
      </c>
      <c r="F181" s="86">
        <f t="shared" si="2"/>
        <v>118.75942802493765</v>
      </c>
    </row>
    <row r="182" spans="1:6" s="1" customFormat="1" ht="12.75" customHeight="1" x14ac:dyDescent="0.2">
      <c r="A182" s="83" t="s">
        <v>407</v>
      </c>
      <c r="B182" s="84" t="s">
        <v>408</v>
      </c>
      <c r="C182" s="85" t="s">
        <v>407</v>
      </c>
      <c r="D182" s="82">
        <v>36355.93</v>
      </c>
      <c r="E182" s="82">
        <v>39830.370000000003</v>
      </c>
      <c r="F182" s="86">
        <f t="shared" si="2"/>
        <v>109.55673531113081</v>
      </c>
    </row>
    <row r="183" spans="1:6" s="1" customFormat="1" ht="12.75" customHeight="1" x14ac:dyDescent="0.2">
      <c r="A183" s="83" t="s">
        <v>409</v>
      </c>
      <c r="B183" s="84" t="s">
        <v>410</v>
      </c>
      <c r="C183" s="85" t="s">
        <v>409</v>
      </c>
      <c r="D183" s="82">
        <v>2907.96</v>
      </c>
      <c r="E183" s="82">
        <v>2586.08</v>
      </c>
      <c r="F183" s="86">
        <f t="shared" si="2"/>
        <v>88.93107195422219</v>
      </c>
    </row>
    <row r="184" spans="1:6" s="1" customFormat="1" ht="12.75" customHeight="1" x14ac:dyDescent="0.2">
      <c r="A184" s="83" t="s">
        <v>411</v>
      </c>
      <c r="B184" s="84" t="s">
        <v>412</v>
      </c>
      <c r="C184" s="85" t="s">
        <v>411</v>
      </c>
      <c r="D184" s="82">
        <v>7324.79</v>
      </c>
      <c r="E184" s="82">
        <v>9321.64</v>
      </c>
      <c r="F184" s="86">
        <f t="shared" si="2"/>
        <v>127.26153241253333</v>
      </c>
    </row>
    <row r="185" spans="1:6" s="1" customFormat="1" ht="12.75" customHeight="1" x14ac:dyDescent="0.2">
      <c r="A185" s="83" t="s">
        <v>413</v>
      </c>
      <c r="B185" s="84" t="s">
        <v>414</v>
      </c>
      <c r="C185" s="85" t="s">
        <v>413</v>
      </c>
      <c r="D185" s="82">
        <v>124.43</v>
      </c>
      <c r="E185" s="82">
        <v>186.55</v>
      </c>
      <c r="F185" s="86">
        <f t="shared" si="2"/>
        <v>149.92365185244716</v>
      </c>
    </row>
    <row r="186" spans="1:6" s="1" customFormat="1" ht="12.75" customHeight="1" x14ac:dyDescent="0.2">
      <c r="A186" s="83" t="s">
        <v>415</v>
      </c>
      <c r="B186" s="84" t="s">
        <v>416</v>
      </c>
      <c r="C186" s="85" t="s">
        <v>415</v>
      </c>
      <c r="D186" s="82">
        <v>1846.2</v>
      </c>
      <c r="E186" s="82">
        <v>4089.36</v>
      </c>
      <c r="F186" s="86">
        <f t="shared" si="2"/>
        <v>221.50146246343843</v>
      </c>
    </row>
    <row r="187" spans="1:6" s="1" customFormat="1" ht="12.75" customHeight="1" x14ac:dyDescent="0.2">
      <c r="A187" s="83" t="s">
        <v>417</v>
      </c>
      <c r="B187" s="84" t="s">
        <v>418</v>
      </c>
      <c r="C187" s="85" t="s">
        <v>417</v>
      </c>
      <c r="D187" s="82">
        <v>0</v>
      </c>
      <c r="E187" s="82">
        <v>60.81</v>
      </c>
      <c r="F187" s="86" t="str">
        <f t="shared" si="2"/>
        <v>-</v>
      </c>
    </row>
    <row r="188" spans="1:6" s="1" customFormat="1" ht="12.75" customHeight="1" x14ac:dyDescent="0.2">
      <c r="A188" s="83" t="s">
        <v>419</v>
      </c>
      <c r="B188" s="84" t="s">
        <v>420</v>
      </c>
      <c r="C188" s="85" t="s">
        <v>419</v>
      </c>
      <c r="D188" s="106">
        <f>SUM(D189:D195)</f>
        <v>8516.07</v>
      </c>
      <c r="E188" s="106">
        <f>SUM(E189:E195)</f>
        <v>7299.7899999999991</v>
      </c>
      <c r="F188" s="86">
        <f t="shared" si="2"/>
        <v>85.717825240985562</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1918.7</v>
      </c>
      <c r="E190" s="82">
        <v>1938.12</v>
      </c>
      <c r="F190" s="86">
        <f t="shared" si="2"/>
        <v>101.01214363892217</v>
      </c>
    </row>
    <row r="191" spans="1:6" s="1" customFormat="1" ht="12.75" customHeight="1" x14ac:dyDescent="0.2">
      <c r="A191" s="83" t="s">
        <v>425</v>
      </c>
      <c r="B191" s="84" t="s">
        <v>426</v>
      </c>
      <c r="C191" s="85" t="s">
        <v>425</v>
      </c>
      <c r="D191" s="82">
        <v>1895.78</v>
      </c>
      <c r="E191" s="82">
        <v>2097.69</v>
      </c>
      <c r="F191" s="86">
        <f t="shared" si="2"/>
        <v>110.65049742058679</v>
      </c>
    </row>
    <row r="192" spans="1:6" s="1" customFormat="1" ht="12.75" customHeight="1" x14ac:dyDescent="0.2">
      <c r="A192" s="83" t="s">
        <v>427</v>
      </c>
      <c r="B192" s="84" t="s">
        <v>428</v>
      </c>
      <c r="C192" s="85" t="s">
        <v>427</v>
      </c>
      <c r="D192" s="82">
        <v>199.08</v>
      </c>
      <c r="E192" s="82">
        <v>203.09</v>
      </c>
      <c r="F192" s="86">
        <f t="shared" si="2"/>
        <v>102.01426562186056</v>
      </c>
    </row>
    <row r="193" spans="1:6" s="1" customFormat="1" ht="12.75" customHeight="1" x14ac:dyDescent="0.2">
      <c r="A193" s="83" t="s">
        <v>429</v>
      </c>
      <c r="B193" s="84" t="s">
        <v>430</v>
      </c>
      <c r="C193" s="85" t="s">
        <v>429</v>
      </c>
      <c r="D193" s="82">
        <v>3526.28</v>
      </c>
      <c r="E193" s="82">
        <v>1450.79</v>
      </c>
      <c r="F193" s="86">
        <f t="shared" si="2"/>
        <v>41.142223533014963</v>
      </c>
    </row>
    <row r="194" spans="1:6" s="1" customFormat="1" ht="12.75" customHeight="1" x14ac:dyDescent="0.2">
      <c r="A194" s="83" t="s">
        <v>431</v>
      </c>
      <c r="B194" s="84" t="s">
        <v>432</v>
      </c>
      <c r="C194" s="85" t="s">
        <v>431</v>
      </c>
      <c r="D194" s="82">
        <v>0</v>
      </c>
      <c r="E194" s="82">
        <v>0</v>
      </c>
      <c r="F194" s="86" t="str">
        <f t="shared" si="2"/>
        <v>-</v>
      </c>
    </row>
    <row r="195" spans="1:6" s="1" customFormat="1" ht="12.75" customHeight="1" x14ac:dyDescent="0.2">
      <c r="A195" s="83" t="s">
        <v>433</v>
      </c>
      <c r="B195" s="84" t="s">
        <v>434</v>
      </c>
      <c r="C195" s="85" t="s">
        <v>433</v>
      </c>
      <c r="D195" s="82">
        <v>976.23</v>
      </c>
      <c r="E195" s="82">
        <v>1610.1</v>
      </c>
      <c r="F195" s="86">
        <f t="shared" si="2"/>
        <v>164.93039550106019</v>
      </c>
    </row>
    <row r="196" spans="1:6" s="1" customFormat="1" ht="12.75" customHeight="1" x14ac:dyDescent="0.2">
      <c r="A196" s="83" t="s">
        <v>435</v>
      </c>
      <c r="B196" s="107" t="s">
        <v>436</v>
      </c>
      <c r="C196" s="85" t="s">
        <v>435</v>
      </c>
      <c r="D196" s="106">
        <f>D197+D202+D210</f>
        <v>1316.97</v>
      </c>
      <c r="E196" s="106">
        <f>E197+E202+E210</f>
        <v>0</v>
      </c>
      <c r="F196" s="86">
        <f t="shared" si="2"/>
        <v>0</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1316.97</v>
      </c>
      <c r="E210" s="106">
        <f>SUM(E211:E214)</f>
        <v>0</v>
      </c>
      <c r="F210" s="86">
        <f t="shared" si="3"/>
        <v>0</v>
      </c>
    </row>
    <row r="211" spans="1:6" s="1" customFormat="1" ht="12.75" customHeight="1" x14ac:dyDescent="0.2">
      <c r="A211" s="83" t="s">
        <v>465</v>
      </c>
      <c r="B211" s="107" t="s">
        <v>466</v>
      </c>
      <c r="C211" s="85" t="s">
        <v>465</v>
      </c>
      <c r="D211" s="82">
        <v>0</v>
      </c>
      <c r="E211" s="82">
        <v>0</v>
      </c>
      <c r="F211" s="86" t="str">
        <f t="shared" si="3"/>
        <v>-</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1316.97</v>
      </c>
      <c r="E213" s="82">
        <v>0</v>
      </c>
      <c r="F213" s="86">
        <f t="shared" si="3"/>
        <v>0</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21098.73</v>
      </c>
      <c r="E252" s="106">
        <f>E253+E259</f>
        <v>21465.16</v>
      </c>
      <c r="F252" s="86">
        <f t="shared" si="3"/>
        <v>101.73673960470606</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21098.73</v>
      </c>
      <c r="E259" s="106">
        <f>SUM(E260:E262)</f>
        <v>21465.16</v>
      </c>
      <c r="F259" s="86">
        <f t="shared" si="3"/>
        <v>101.73673960470606</v>
      </c>
    </row>
    <row r="260" spans="1:6" s="1" customFormat="1" ht="12.75" customHeight="1" x14ac:dyDescent="0.2">
      <c r="A260" s="83" t="s">
        <v>559</v>
      </c>
      <c r="B260" s="84" t="s">
        <v>560</v>
      </c>
      <c r="C260" s="85" t="s">
        <v>559</v>
      </c>
      <c r="D260" s="82">
        <v>0</v>
      </c>
      <c r="E260" s="82">
        <v>6063.28</v>
      </c>
      <c r="F260" s="86" t="str">
        <f t="shared" si="3"/>
        <v>-</v>
      </c>
    </row>
    <row r="261" spans="1:6" s="1" customFormat="1" ht="12.75" customHeight="1" x14ac:dyDescent="0.2">
      <c r="A261" s="83" t="s">
        <v>561</v>
      </c>
      <c r="B261" s="84" t="s">
        <v>562</v>
      </c>
      <c r="C261" s="85" t="s">
        <v>561</v>
      </c>
      <c r="D261" s="82">
        <v>21098.73</v>
      </c>
      <c r="E261" s="82">
        <v>15401.88</v>
      </c>
      <c r="F261" s="86">
        <f t="shared" si="3"/>
        <v>72.999085726960814</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669.19</v>
      </c>
      <c r="F263" s="86" t="str">
        <f t="shared" si="4"/>
        <v>-</v>
      </c>
    </row>
    <row r="264" spans="1:6" s="1" customFormat="1" ht="12.75" customHeight="1" x14ac:dyDescent="0.2">
      <c r="A264" s="83" t="s">
        <v>567</v>
      </c>
      <c r="B264" s="84" t="s">
        <v>568</v>
      </c>
      <c r="C264" s="85" t="s">
        <v>567</v>
      </c>
      <c r="D264" s="106">
        <f>SUM(D265:D267)</f>
        <v>0</v>
      </c>
      <c r="E264" s="106">
        <f>SUM(E265:E267)</f>
        <v>669.19</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669.19</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1130578.0900000001</v>
      </c>
      <c r="E289" s="106">
        <f>E151-E287+E288</f>
        <v>1262958.3800000001</v>
      </c>
      <c r="F289" s="86">
        <f t="shared" si="4"/>
        <v>111.70907973282942</v>
      </c>
    </row>
    <row r="290" spans="1:6" s="1" customFormat="1" ht="12.75" customHeight="1" x14ac:dyDescent="0.2">
      <c r="A290" s="83"/>
      <c r="B290" s="84" t="s">
        <v>618</v>
      </c>
      <c r="C290" s="85" t="s">
        <v>619</v>
      </c>
      <c r="D290" s="106">
        <f>IF(D6&gt;=D289,D6-D289,0)</f>
        <v>44477.679999999702</v>
      </c>
      <c r="E290" s="106">
        <f>IF(E6&gt;=E289,E6-E289,0)</f>
        <v>28411.649999999907</v>
      </c>
      <c r="F290" s="86">
        <f t="shared" si="4"/>
        <v>63.878444199427889</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82">
        <v>726664.16</v>
      </c>
      <c r="E292" s="82">
        <v>771141.83</v>
      </c>
      <c r="F292" s="86">
        <f t="shared" si="4"/>
        <v>106.12080138918643</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3661.16</v>
      </c>
      <c r="E294" s="82">
        <v>4265.5200000000004</v>
      </c>
      <c r="F294" s="86">
        <f t="shared" si="4"/>
        <v>116.50733647259339</v>
      </c>
    </row>
    <row r="295" spans="1:6" s="1" customFormat="1" ht="24" customHeight="1" x14ac:dyDescent="0.2">
      <c r="A295" s="83" t="s">
        <v>628</v>
      </c>
      <c r="B295" s="84" t="s">
        <v>629</v>
      </c>
      <c r="C295" s="85" t="s">
        <v>628</v>
      </c>
      <c r="D295" s="82">
        <v>15.93</v>
      </c>
      <c r="E295" s="82">
        <v>15.93</v>
      </c>
      <c r="F295" s="86">
        <f t="shared" si="4"/>
        <v>100</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183.55</v>
      </c>
      <c r="E298" s="106">
        <f>E299+E311+E344+E348</f>
        <v>587.04999999999995</v>
      </c>
      <c r="F298" s="86">
        <f t="shared" ref="F298:F329" si="5">IF(D298&lt;&gt;0,IF(E298/D298&gt;=100,"&gt;&gt;100",E298/D298*100),"-")</f>
        <v>319.83110868973029</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183.55</v>
      </c>
      <c r="E311" s="106">
        <f>E312+E317+E326+E331+E336+E339</f>
        <v>587.04999999999995</v>
      </c>
      <c r="F311" s="86">
        <f t="shared" si="5"/>
        <v>319.83110868973029</v>
      </c>
    </row>
    <row r="312" spans="1:6" s="1" customFormat="1" ht="12.75" customHeight="1" x14ac:dyDescent="0.2">
      <c r="A312" s="83" t="s">
        <v>661</v>
      </c>
      <c r="B312" s="84" t="s">
        <v>662</v>
      </c>
      <c r="C312" s="85" t="s">
        <v>661</v>
      </c>
      <c r="D312" s="106">
        <f>SUM(D313:D316)</f>
        <v>183.55</v>
      </c>
      <c r="E312" s="106">
        <f>SUM(E313:E316)</f>
        <v>587.04999999999995</v>
      </c>
      <c r="F312" s="86">
        <f t="shared" si="5"/>
        <v>319.83110868973029</v>
      </c>
    </row>
    <row r="313" spans="1:6" s="1" customFormat="1" ht="12.75" customHeight="1" x14ac:dyDescent="0.2">
      <c r="A313" s="83" t="s">
        <v>663</v>
      </c>
      <c r="B313" s="84" t="s">
        <v>664</v>
      </c>
      <c r="C313" s="85" t="s">
        <v>663</v>
      </c>
      <c r="D313" s="82">
        <v>183.55</v>
      </c>
      <c r="E313" s="82">
        <v>587.04999999999995</v>
      </c>
      <c r="F313" s="86">
        <f t="shared" si="5"/>
        <v>319.83110868973029</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33763.229999999996</v>
      </c>
      <c r="E350" s="106">
        <f>E351+E363+E396+E400+E402</f>
        <v>32181.79</v>
      </c>
      <c r="F350" s="86">
        <f t="shared" si="6"/>
        <v>95.316087945377276</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33763.229999999996</v>
      </c>
      <c r="E363" s="106">
        <f>E364+E369+E378+E383+E388+E391</f>
        <v>32181.79</v>
      </c>
      <c r="F363" s="86">
        <f t="shared" si="7"/>
        <v>95.316087945377276</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14535.81</v>
      </c>
      <c r="E369" s="106">
        <f>SUM(E370:E377)</f>
        <v>14853.13</v>
      </c>
      <c r="F369" s="86">
        <f t="shared" si="7"/>
        <v>102.18302248034337</v>
      </c>
    </row>
    <row r="370" spans="1:6" s="1" customFormat="1" ht="12.75" customHeight="1" x14ac:dyDescent="0.2">
      <c r="A370" s="83" t="s">
        <v>765</v>
      </c>
      <c r="B370" s="84" t="s">
        <v>674</v>
      </c>
      <c r="C370" s="85" t="s">
        <v>765</v>
      </c>
      <c r="D370" s="82">
        <v>4503.6000000000004</v>
      </c>
      <c r="E370" s="82">
        <v>13753.13</v>
      </c>
      <c r="F370" s="86">
        <f t="shared" si="7"/>
        <v>305.38080646593835</v>
      </c>
    </row>
    <row r="371" spans="1:6" s="1" customFormat="1" ht="12.75" customHeight="1" x14ac:dyDescent="0.2">
      <c r="A371" s="83" t="s">
        <v>766</v>
      </c>
      <c r="B371" s="84" t="s">
        <v>767</v>
      </c>
      <c r="C371" s="85" t="s">
        <v>766</v>
      </c>
      <c r="D371" s="82">
        <v>11.95</v>
      </c>
      <c r="E371" s="82">
        <v>0</v>
      </c>
      <c r="F371" s="86">
        <f t="shared" si="7"/>
        <v>0</v>
      </c>
    </row>
    <row r="372" spans="1:6" s="1" customFormat="1" ht="12.75" customHeight="1" x14ac:dyDescent="0.2">
      <c r="A372" s="83" t="s">
        <v>768</v>
      </c>
      <c r="B372" s="84" t="s">
        <v>678</v>
      </c>
      <c r="C372" s="85" t="s">
        <v>768</v>
      </c>
      <c r="D372" s="82">
        <v>2189.9299999999998</v>
      </c>
      <c r="E372" s="82">
        <v>1100</v>
      </c>
      <c r="F372" s="86">
        <f t="shared" si="7"/>
        <v>50.22991602471312</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233.59</v>
      </c>
      <c r="E375" s="82">
        <v>0</v>
      </c>
      <c r="F375" s="86">
        <f t="shared" si="7"/>
        <v>0</v>
      </c>
    </row>
    <row r="376" spans="1:6" s="1" customFormat="1" ht="12.75" customHeight="1" x14ac:dyDescent="0.2">
      <c r="A376" s="83" t="s">
        <v>772</v>
      </c>
      <c r="B376" s="107" t="s">
        <v>686</v>
      </c>
      <c r="C376" s="85" t="s">
        <v>772</v>
      </c>
      <c r="D376" s="82">
        <v>7596.74</v>
      </c>
      <c r="E376" s="82">
        <v>0</v>
      </c>
      <c r="F376" s="86">
        <f t="shared" si="7"/>
        <v>0</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19227.419999999998</v>
      </c>
      <c r="E383" s="106">
        <f>SUM(E384:E387)</f>
        <v>17328.66</v>
      </c>
      <c r="F383" s="86">
        <f t="shared" si="7"/>
        <v>90.124728122649842</v>
      </c>
    </row>
    <row r="384" spans="1:6" s="1" customFormat="1" ht="12.75" customHeight="1" x14ac:dyDescent="0.2">
      <c r="A384" s="83" t="s">
        <v>782</v>
      </c>
      <c r="B384" s="84" t="s">
        <v>783</v>
      </c>
      <c r="C384" s="85" t="s">
        <v>782</v>
      </c>
      <c r="D384" s="82">
        <v>19227.419999999998</v>
      </c>
      <c r="E384" s="82">
        <v>17328.66</v>
      </c>
      <c r="F384" s="86">
        <f t="shared" si="7"/>
        <v>90.124728122649842</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33579.679999999993</v>
      </c>
      <c r="E408" s="106">
        <f>IF(E350&gt;=E298,E350-E298,0)</f>
        <v>31594.74</v>
      </c>
      <c r="F408" s="86">
        <f t="shared" si="8"/>
        <v>94.088865647320077</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730945.24</v>
      </c>
      <c r="E410" s="82">
        <v>764524.92</v>
      </c>
      <c r="F410" s="86">
        <f t="shared" si="8"/>
        <v>104.59400761676758</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1175239.3199999998</v>
      </c>
      <c r="E412" s="106">
        <f>E6+E298</f>
        <v>1291957.08</v>
      </c>
      <c r="F412" s="86">
        <f t="shared" si="8"/>
        <v>109.93140358850486</v>
      </c>
    </row>
    <row r="413" spans="1:6" s="1" customFormat="1" ht="12.75" customHeight="1" x14ac:dyDescent="0.2">
      <c r="A413" s="83"/>
      <c r="B413" s="84" t="s">
        <v>830</v>
      </c>
      <c r="C413" s="85" t="s">
        <v>831</v>
      </c>
      <c r="D413" s="106">
        <f>D289+D350</f>
        <v>1164341.32</v>
      </c>
      <c r="E413" s="106">
        <f>E289+E350</f>
        <v>1295140.1700000002</v>
      </c>
      <c r="F413" s="86">
        <f t="shared" si="8"/>
        <v>111.2337205382353</v>
      </c>
    </row>
    <row r="414" spans="1:6" s="1" customFormat="1" ht="12.75" customHeight="1" x14ac:dyDescent="0.2">
      <c r="A414" s="83"/>
      <c r="B414" s="84" t="s">
        <v>832</v>
      </c>
      <c r="C414" s="85" t="s">
        <v>833</v>
      </c>
      <c r="D414" s="106">
        <f>IF(D412&gt;=D413,D412-D413,0)</f>
        <v>10897.999999999767</v>
      </c>
      <c r="E414" s="106">
        <f>IF(E412&gt;=E413,E412-E413,0)</f>
        <v>0</v>
      </c>
      <c r="F414" s="86">
        <f t="shared" si="8"/>
        <v>0</v>
      </c>
    </row>
    <row r="415" spans="1:6" s="1" customFormat="1" ht="12.75" customHeight="1" x14ac:dyDescent="0.2">
      <c r="A415" s="83"/>
      <c r="B415" s="84" t="s">
        <v>834</v>
      </c>
      <c r="C415" s="85" t="s">
        <v>835</v>
      </c>
      <c r="D415" s="106">
        <f>IF(D413&gt;=D412,D413-D412,0)</f>
        <v>0</v>
      </c>
      <c r="E415" s="106">
        <f>IF(E413&gt;=E412,E413-E412,0)</f>
        <v>3183.0900000000838</v>
      </c>
      <c r="F415" s="86" t="str">
        <f t="shared" si="8"/>
        <v>-</v>
      </c>
    </row>
    <row r="416" spans="1:6" s="1" customFormat="1" ht="12.75" customHeight="1" x14ac:dyDescent="0.2">
      <c r="A416" s="116" t="s">
        <v>836</v>
      </c>
      <c r="B416" s="107" t="s">
        <v>837</v>
      </c>
      <c r="C416" s="117" t="s">
        <v>838</v>
      </c>
      <c r="D416" s="106">
        <f>IF(D292-D293+D409-D410&gt;=0,D292-D293+D409-D410,0)</f>
        <v>0</v>
      </c>
      <c r="E416" s="106">
        <f>IF(E292-E293+E409-E410&gt;=0,E292-E293+E409-E410,0)</f>
        <v>6616.9099999999162</v>
      </c>
      <c r="F416" s="86" t="str">
        <f t="shared" si="8"/>
        <v>-</v>
      </c>
    </row>
    <row r="417" spans="1:6" s="1" customFormat="1" ht="12.75" customHeight="1" x14ac:dyDescent="0.2">
      <c r="A417" s="116" t="s">
        <v>836</v>
      </c>
      <c r="B417" s="84" t="s">
        <v>839</v>
      </c>
      <c r="C417" s="117" t="s">
        <v>840</v>
      </c>
      <c r="D417" s="106">
        <f>IF(D293-D292+D410-D409&gt;=0,D293-D292+D410-D409,0)</f>
        <v>4281.0799999999581</v>
      </c>
      <c r="E417" s="106">
        <f>IF(E293-E292+E410-E409&gt;=0,E293-E292+E410-E409,0)</f>
        <v>0</v>
      </c>
      <c r="F417" s="86">
        <f t="shared" si="8"/>
        <v>0</v>
      </c>
    </row>
    <row r="418" spans="1:6" s="1" customFormat="1" ht="12.75" customHeight="1" x14ac:dyDescent="0.2">
      <c r="A418" s="110" t="s">
        <v>841</v>
      </c>
      <c r="B418" s="111" t="s">
        <v>842</v>
      </c>
      <c r="C418" s="112" t="s">
        <v>843</v>
      </c>
      <c r="D418" s="118">
        <f>D294+D411</f>
        <v>3661.16</v>
      </c>
      <c r="E418" s="118">
        <f>E294+E411</f>
        <v>4265.5200000000004</v>
      </c>
      <c r="F418" s="114">
        <f t="shared" si="8"/>
        <v>116.50733647259339</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1175239.3199999998</v>
      </c>
      <c r="E639" s="106">
        <f>E412+E420</f>
        <v>1291957.08</v>
      </c>
      <c r="F639" s="86">
        <f t="shared" si="12"/>
        <v>109.93140358850486</v>
      </c>
    </row>
    <row r="640" spans="1:6" s="1" customFormat="1" ht="12.75" customHeight="1" x14ac:dyDescent="0.2">
      <c r="A640" s="83"/>
      <c r="B640" s="84" t="s">
        <v>1276</v>
      </c>
      <c r="C640" s="85" t="s">
        <v>1277</v>
      </c>
      <c r="D640" s="106">
        <f>D413+D528</f>
        <v>1164341.32</v>
      </c>
      <c r="E640" s="106">
        <f>E413+E528</f>
        <v>1295140.1700000002</v>
      </c>
      <c r="F640" s="86">
        <f t="shared" si="12"/>
        <v>111.2337205382353</v>
      </c>
    </row>
    <row r="641" spans="1:6" s="1" customFormat="1" ht="12.75" customHeight="1" x14ac:dyDescent="0.2">
      <c r="A641" s="83"/>
      <c r="B641" s="84" t="s">
        <v>1278</v>
      </c>
      <c r="C641" s="85" t="s">
        <v>1279</v>
      </c>
      <c r="D641" s="106">
        <f>IF(D639&gt;=D640,D639-D640,0)</f>
        <v>10897.999999999767</v>
      </c>
      <c r="E641" s="106">
        <f>IF(E639&gt;=E640,E639-E640,0)</f>
        <v>0</v>
      </c>
      <c r="F641" s="86">
        <f t="shared" si="12"/>
        <v>0</v>
      </c>
    </row>
    <row r="642" spans="1:6" s="1" customFormat="1" ht="12.75" customHeight="1" x14ac:dyDescent="0.2">
      <c r="A642" s="83"/>
      <c r="B642" s="84" t="s">
        <v>1280</v>
      </c>
      <c r="C642" s="85" t="s">
        <v>1281</v>
      </c>
      <c r="D642" s="106">
        <f>IF(D640&gt;=D639,D640-D639,0)</f>
        <v>0</v>
      </c>
      <c r="E642" s="106">
        <f>IF(E640&gt;=E639,E640-E639,0)</f>
        <v>3183.0900000000838</v>
      </c>
      <c r="F642" s="86" t="str">
        <f t="shared" si="12"/>
        <v>-</v>
      </c>
    </row>
    <row r="643" spans="1:6" s="1" customFormat="1" ht="24" customHeight="1" x14ac:dyDescent="0.2">
      <c r="A643" s="116" t="s">
        <v>1282</v>
      </c>
      <c r="B643" s="84" t="s">
        <v>1283</v>
      </c>
      <c r="C643" s="117" t="s">
        <v>1282</v>
      </c>
      <c r="D643" s="106">
        <f>IF(D416-D417+D637-D638&gt;=0,D416-D417+D637-D638,0)</f>
        <v>0</v>
      </c>
      <c r="E643" s="106">
        <f>IF(E416-E417+E637-E638&gt;=0,E416-E417+E637-E638,0)</f>
        <v>6616.9099999999162</v>
      </c>
      <c r="F643" s="86" t="str">
        <f t="shared" si="12"/>
        <v>-</v>
      </c>
    </row>
    <row r="644" spans="1:6" s="1" customFormat="1" ht="24" customHeight="1" x14ac:dyDescent="0.2">
      <c r="A644" s="116" t="s">
        <v>1284</v>
      </c>
      <c r="B644" s="84" t="s">
        <v>1285</v>
      </c>
      <c r="C644" s="117" t="s">
        <v>1284</v>
      </c>
      <c r="D644" s="106">
        <f>IF(D417-D416+D638-D637&gt;=0,D417-D416+D638-D637,0)</f>
        <v>4281.0799999999581</v>
      </c>
      <c r="E644" s="106">
        <f>IF(E417-E416+E638-E637&gt;=0,E417-E416+E638-E637,0)</f>
        <v>0</v>
      </c>
      <c r="F644" s="86">
        <f t="shared" si="12"/>
        <v>0</v>
      </c>
    </row>
    <row r="645" spans="1:6" s="1" customFormat="1" ht="24" customHeight="1" x14ac:dyDescent="0.2">
      <c r="A645" s="83"/>
      <c r="B645" s="84" t="s">
        <v>1286</v>
      </c>
      <c r="C645" s="85" t="s">
        <v>1287</v>
      </c>
      <c r="D645" s="106">
        <f>IF(D641+D643-D642-D644&gt;=0,D641+D643-D642-D644,0)</f>
        <v>6616.9199999998091</v>
      </c>
      <c r="E645" s="106">
        <f>IF(E641+E643-E642-E644&gt;=0,E641+E643-E642-E644,0)</f>
        <v>3433.8199999998324</v>
      </c>
      <c r="F645" s="86">
        <f t="shared" si="12"/>
        <v>51.894537035356805</v>
      </c>
    </row>
    <row r="646" spans="1:6" s="1" customFormat="1" ht="24" customHeight="1" x14ac:dyDescent="0.2">
      <c r="A646" s="83"/>
      <c r="B646" s="84" t="s">
        <v>1288</v>
      </c>
      <c r="C646" s="85" t="s">
        <v>1289</v>
      </c>
      <c r="D646" s="106">
        <f>IF(D642+D644-D641-D643&gt;=0,D642+D644-D641-D643,0)</f>
        <v>0</v>
      </c>
      <c r="E646" s="106">
        <f>IF(E642+E644-E641-E643&gt;=0,E642+E644-E641-E643,0)</f>
        <v>0</v>
      </c>
      <c r="F646" s="86" t="str">
        <f t="shared" si="12"/>
        <v>-</v>
      </c>
    </row>
    <row r="647" spans="1:6" s="1" customFormat="1" ht="24" customHeight="1" x14ac:dyDescent="0.2">
      <c r="A647" s="110" t="s">
        <v>1290</v>
      </c>
      <c r="B647" s="111" t="s">
        <v>1291</v>
      </c>
      <c r="C647" s="112" t="s">
        <v>1290</v>
      </c>
      <c r="D647" s="113">
        <v>76467.95</v>
      </c>
      <c r="E647" s="113">
        <v>96045.54</v>
      </c>
      <c r="F647" s="114">
        <f t="shared" si="12"/>
        <v>125.60234712712972</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0</v>
      </c>
      <c r="E649" s="82">
        <v>0</v>
      </c>
      <c r="F649" s="86" t="str">
        <f t="shared" ref="F649:F712" si="13">IF(D649&lt;&gt;0,IF(E649/D649&gt;=100,"&gt;&gt;100",E649/D649*100),"-")</f>
        <v>-</v>
      </c>
    </row>
    <row r="650" spans="1:6" s="1" customFormat="1" ht="12.75" customHeight="1" x14ac:dyDescent="0.2">
      <c r="A650" s="83" t="s">
        <v>1296</v>
      </c>
      <c r="B650" s="84" t="s">
        <v>1297</v>
      </c>
      <c r="C650" s="85" t="s">
        <v>1296</v>
      </c>
      <c r="D650" s="82">
        <v>38677.51</v>
      </c>
      <c r="E650" s="82">
        <v>38162.980000000003</v>
      </c>
      <c r="F650" s="86">
        <f t="shared" si="13"/>
        <v>98.66969202515881</v>
      </c>
    </row>
    <row r="651" spans="1:6" s="1" customFormat="1" ht="12.75" customHeight="1" x14ac:dyDescent="0.2">
      <c r="A651" s="83" t="s">
        <v>1298</v>
      </c>
      <c r="B651" s="84" t="s">
        <v>1299</v>
      </c>
      <c r="C651" s="85" t="s">
        <v>1298</v>
      </c>
      <c r="D651" s="82">
        <v>38677.51</v>
      </c>
      <c r="E651" s="82">
        <v>38162.980000000003</v>
      </c>
      <c r="F651" s="86">
        <f t="shared" si="13"/>
        <v>98.66969202515881</v>
      </c>
    </row>
    <row r="652" spans="1:6" s="1" customFormat="1" ht="24" customHeight="1" x14ac:dyDescent="0.2">
      <c r="A652" s="83" t="s">
        <v>1293</v>
      </c>
      <c r="B652" s="84" t="s">
        <v>1300</v>
      </c>
      <c r="C652" s="85" t="s">
        <v>1301</v>
      </c>
      <c r="D652" s="106">
        <f>+D649+D650-D651</f>
        <v>0</v>
      </c>
      <c r="E652" s="106">
        <f>+E649+E650-E651</f>
        <v>0</v>
      </c>
      <c r="F652" s="86" t="str">
        <f t="shared" si="13"/>
        <v>-</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53</v>
      </c>
      <c r="E654" s="119">
        <v>53</v>
      </c>
      <c r="F654" s="86">
        <f t="shared" si="13"/>
        <v>100</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48</v>
      </c>
      <c r="E656" s="119">
        <v>48</v>
      </c>
      <c r="F656" s="86">
        <f t="shared" si="13"/>
        <v>100</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835416.94</v>
      </c>
      <c r="E675" s="82">
        <v>998097.02</v>
      </c>
      <c r="F675" s="86">
        <f t="shared" si="13"/>
        <v>119.47292091060544</v>
      </c>
    </row>
    <row r="676" spans="1:6" s="1" customFormat="1" ht="24" customHeight="1" x14ac:dyDescent="0.2">
      <c r="A676" s="83" t="s">
        <v>1349</v>
      </c>
      <c r="B676" s="107" t="s">
        <v>1350</v>
      </c>
      <c r="C676" s="85" t="s">
        <v>1349</v>
      </c>
      <c r="D676" s="82">
        <v>0</v>
      </c>
      <c r="E676" s="82">
        <v>0</v>
      </c>
      <c r="F676" s="86" t="str">
        <f t="shared" si="13"/>
        <v>-</v>
      </c>
    </row>
    <row r="677" spans="1:6" s="1" customFormat="1" ht="24" customHeight="1" x14ac:dyDescent="0.2">
      <c r="A677" s="83" t="s">
        <v>1351</v>
      </c>
      <c r="B677" s="107" t="s">
        <v>1352</v>
      </c>
      <c r="C677" s="85" t="s">
        <v>1351</v>
      </c>
      <c r="D677" s="82">
        <v>18162.48</v>
      </c>
      <c r="E677" s="82">
        <v>16321.07</v>
      </c>
      <c r="F677" s="86">
        <f t="shared" si="13"/>
        <v>89.861461650611602</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2670.35</v>
      </c>
      <c r="E694" s="82">
        <v>2564.5100000000002</v>
      </c>
      <c r="F694" s="86">
        <f t="shared" si="13"/>
        <v>96.036474619431928</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60554.8</v>
      </c>
      <c r="E710" s="82">
        <v>40608.82</v>
      </c>
      <c r="F710" s="86">
        <f t="shared" si="13"/>
        <v>67.061273425062922</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1707.8</v>
      </c>
      <c r="E712" s="82">
        <v>440.24</v>
      </c>
      <c r="F712" s="86">
        <f t="shared" si="13"/>
        <v>25.778194167935357</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0</v>
      </c>
      <c r="F716" s="86" t="str">
        <f t="shared" si="14"/>
        <v>-</v>
      </c>
    </row>
    <row r="717" spans="1:6" s="1" customFormat="1" ht="12.75" customHeight="1" x14ac:dyDescent="0.2">
      <c r="A717" s="83" t="s">
        <v>1431</v>
      </c>
      <c r="B717" s="84" t="s">
        <v>1432</v>
      </c>
      <c r="C717" s="85" t="s">
        <v>1431</v>
      </c>
      <c r="D717" s="82">
        <v>957.48</v>
      </c>
      <c r="E717" s="82">
        <v>2936.04</v>
      </c>
      <c r="F717" s="86">
        <f t="shared" si="14"/>
        <v>306.64243639553825</v>
      </c>
    </row>
    <row r="718" spans="1:6" s="1" customFormat="1" ht="12.75" customHeight="1" x14ac:dyDescent="0.2">
      <c r="A718" s="83" t="s">
        <v>1433</v>
      </c>
      <c r="B718" s="84" t="s">
        <v>1434</v>
      </c>
      <c r="C718" s="85" t="s">
        <v>1433</v>
      </c>
      <c r="D718" s="82">
        <v>23235.26</v>
      </c>
      <c r="E718" s="82">
        <v>23997.68</v>
      </c>
      <c r="F718" s="86">
        <f t="shared" si="14"/>
        <v>103.28130608394312</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2203.1999999999998</v>
      </c>
      <c r="E720" s="82">
        <v>2188.64</v>
      </c>
      <c r="F720" s="86">
        <f t="shared" si="14"/>
        <v>99.339143064633262</v>
      </c>
    </row>
    <row r="721" spans="1:6" s="1" customFormat="1" ht="12.75" customHeight="1" x14ac:dyDescent="0.2">
      <c r="A721" s="83" t="s">
        <v>1439</v>
      </c>
      <c r="B721" s="84" t="s">
        <v>1440</v>
      </c>
      <c r="C721" s="85" t="s">
        <v>1439</v>
      </c>
      <c r="D721" s="82">
        <v>0</v>
      </c>
      <c r="E721" s="82">
        <v>0</v>
      </c>
      <c r="F721" s="86" t="str">
        <f t="shared" si="14"/>
        <v>-</v>
      </c>
    </row>
    <row r="722" spans="1:6" s="1" customFormat="1" ht="12.75" customHeight="1" x14ac:dyDescent="0.2">
      <c r="A722" s="83" t="s">
        <v>1441</v>
      </c>
      <c r="B722" s="84" t="s">
        <v>1442</v>
      </c>
      <c r="C722" s="85" t="s">
        <v>1441</v>
      </c>
      <c r="D722" s="82">
        <v>1723.14</v>
      </c>
      <c r="E722" s="82">
        <v>3363.97</v>
      </c>
      <c r="F722" s="86">
        <f t="shared" si="14"/>
        <v>195.22325522012139</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0</v>
      </c>
      <c r="E726" s="82">
        <v>0</v>
      </c>
      <c r="F726" s="86" t="str">
        <f t="shared" si="14"/>
        <v>-</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6063.28</v>
      </c>
      <c r="F823" s="86" t="str">
        <f t="shared" si="15"/>
        <v>-</v>
      </c>
    </row>
    <row r="824" spans="1:6" s="1" customFormat="1" ht="12.75" customHeight="1" x14ac:dyDescent="0.2">
      <c r="A824" s="83" t="s">
        <v>1645</v>
      </c>
      <c r="B824" s="84" t="s">
        <v>1646</v>
      </c>
      <c r="C824" s="85" t="s">
        <v>1645</v>
      </c>
      <c r="D824" s="82">
        <v>3168.97</v>
      </c>
      <c r="E824" s="82">
        <v>0</v>
      </c>
      <c r="F824" s="86">
        <f t="shared" si="15"/>
        <v>0</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17929.759999999998</v>
      </c>
      <c r="E828" s="82">
        <v>15401.88</v>
      </c>
      <c r="F828" s="86">
        <f t="shared" si="15"/>
        <v>85.901205593382173</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O250" sqref="O250"/>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1039409.6299999999</v>
      </c>
      <c r="E6" s="158">
        <f>E7+E68</f>
        <v>1202138.23</v>
      </c>
      <c r="F6" s="159">
        <f t="shared" ref="F6:F37" si="0">IF(D6&gt;0,IF(E6/D6&gt;=100,"&gt;&gt;100",E6/D6*100),"-")</f>
        <v>115.65586803347205</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935629.95999999985</v>
      </c>
      <c r="E7" s="162">
        <f>E8+E12+E51+E52+E56+E63</f>
        <v>1076218.73</v>
      </c>
      <c r="F7" s="163">
        <f t="shared" si="0"/>
        <v>115.02610818490679</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12926.99</v>
      </c>
      <c r="E8" s="162">
        <f>E9+E10-E11</f>
        <v>12926.99</v>
      </c>
      <c r="F8" s="163">
        <f t="shared" si="0"/>
        <v>100</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v>12926.99</v>
      </c>
      <c r="E9" s="164">
        <v>12926.99</v>
      </c>
      <c r="F9" s="163">
        <f t="shared" si="0"/>
        <v>100</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922702.96999999986</v>
      </c>
      <c r="E12" s="162">
        <f>E13+E19+E29+E35+E41+E45</f>
        <v>1063291.74</v>
      </c>
      <c r="F12" s="163">
        <f t="shared" si="0"/>
        <v>115.23662268042771</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834048.0299999998</v>
      </c>
      <c r="E13" s="162">
        <f>SUM(E14:E17)-E18</f>
        <v>963650.79</v>
      </c>
      <c r="F13" s="163">
        <f t="shared" si="0"/>
        <v>115.53900439043063</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v>2644340.23</v>
      </c>
      <c r="E15" s="164">
        <v>2797522.85</v>
      </c>
      <c r="F15" s="163">
        <f t="shared" si="0"/>
        <v>105.79284837337291</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v>2721.13</v>
      </c>
      <c r="E17" s="164">
        <v>2721.13</v>
      </c>
      <c r="F17" s="163">
        <f t="shared" si="0"/>
        <v>100</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v>1813013.33</v>
      </c>
      <c r="E18" s="164">
        <v>1836593.19</v>
      </c>
      <c r="F18" s="163">
        <f t="shared" si="0"/>
        <v>101.30058944464572</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28732.379999999976</v>
      </c>
      <c r="E19" s="162">
        <f>SUM(E20:E27)-E28</f>
        <v>61148.580000000045</v>
      </c>
      <c r="F19" s="163">
        <f t="shared" si="0"/>
        <v>212.82114464586675</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v>131948.99</v>
      </c>
      <c r="E20" s="164">
        <v>174062.48</v>
      </c>
      <c r="F20" s="163">
        <f t="shared" si="0"/>
        <v>131.91649288107473</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v>9754.27</v>
      </c>
      <c r="E21" s="164">
        <v>9719.65</v>
      </c>
      <c r="F21" s="163">
        <f t="shared" si="0"/>
        <v>99.645078514332681</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v>8502.7199999999993</v>
      </c>
      <c r="E22" s="164">
        <v>9602.7099999999991</v>
      </c>
      <c r="F22" s="163">
        <f t="shared" si="0"/>
        <v>112.93691900944638</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v>1258.3800000000001</v>
      </c>
      <c r="E24" s="164">
        <v>1258.3900000000001</v>
      </c>
      <c r="F24" s="163">
        <f t="shared" si="0"/>
        <v>100.00079467251545</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v>6462.48</v>
      </c>
      <c r="E25" s="164">
        <v>6013.6</v>
      </c>
      <c r="F25" s="163">
        <f t="shared" si="0"/>
        <v>93.054059741770985</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v>17138.240000000002</v>
      </c>
      <c r="E26" s="164">
        <v>16418.080000000002</v>
      </c>
      <c r="F26" s="163">
        <f t="shared" si="0"/>
        <v>95.797934910469223</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v>146332.70000000001</v>
      </c>
      <c r="E28" s="164">
        <v>155926.32999999999</v>
      </c>
      <c r="F28" s="163">
        <f t="shared" si="0"/>
        <v>106.55603976418119</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v>0</v>
      </c>
      <c r="E30" s="164">
        <v>0</v>
      </c>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v>0</v>
      </c>
      <c r="E34" s="164">
        <v>0</v>
      </c>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54198.89</v>
      </c>
      <c r="E35" s="162">
        <f>SUM(E36:E39)-E40</f>
        <v>32768.699999999997</v>
      </c>
      <c r="F35" s="163">
        <f t="shared" si="0"/>
        <v>60.460094293444008</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v>73790.84</v>
      </c>
      <c r="E36" s="164">
        <v>83444.25</v>
      </c>
      <c r="F36" s="163">
        <f t="shared" si="0"/>
        <v>113.08212509845397</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v>19591.95</v>
      </c>
      <c r="E40" s="164">
        <v>50675.55</v>
      </c>
      <c r="F40" s="163">
        <f t="shared" si="1"/>
        <v>258.65495777602536</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f>SUM(D46:D49)-D50</f>
        <v>5723.67</v>
      </c>
      <c r="E45" s="162">
        <f>SUM(E46:E49)-E50</f>
        <v>5723.67</v>
      </c>
      <c r="F45" s="163">
        <f t="shared" si="1"/>
        <v>100</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v>5723.67</v>
      </c>
      <c r="E48" s="164">
        <v>5723.67</v>
      </c>
      <c r="F48" s="163">
        <f t="shared" si="1"/>
        <v>100</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v>21774.799999999999</v>
      </c>
      <c r="E54" s="164">
        <v>22089.360000000001</v>
      </c>
      <c r="F54" s="163">
        <f t="shared" si="1"/>
        <v>101.44460569098224</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v>21774.799999999999</v>
      </c>
      <c r="E55" s="164">
        <v>22089.360000000001</v>
      </c>
      <c r="F55" s="163">
        <f t="shared" si="1"/>
        <v>101.44460569098224</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103779.67</v>
      </c>
      <c r="E68" s="162">
        <f>E69+E78+E87+E118+E134+E146+E164+E170</f>
        <v>125919.5</v>
      </c>
      <c r="F68" s="163">
        <f t="shared" si="1"/>
        <v>121.33349431540879</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1995.21</v>
      </c>
      <c r="E78" s="162">
        <f>E79+SUM(E82:E84)-E85+E86</f>
        <v>9866.64</v>
      </c>
      <c r="F78" s="163">
        <f t="shared" si="2"/>
        <v>494.51636669824222</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v>1995.21</v>
      </c>
      <c r="E86" s="164">
        <v>9866.64</v>
      </c>
      <c r="F86" s="163">
        <f t="shared" si="2"/>
        <v>494.51636669824222</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25316.51</v>
      </c>
      <c r="E146" s="162">
        <f>SUM(E147:E149)+SUM(E158:E162)-E163</f>
        <v>20007.32</v>
      </c>
      <c r="F146" s="163">
        <f t="shared" si="4"/>
        <v>79.02874448334309</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v>3645.23</v>
      </c>
      <c r="E159" s="164">
        <v>4249.59</v>
      </c>
      <c r="F159" s="163">
        <f t="shared" si="4"/>
        <v>116.57947509484998</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v>15.93</v>
      </c>
      <c r="E160" s="164">
        <v>15.93</v>
      </c>
      <c r="F160" s="163">
        <f t="shared" si="4"/>
        <v>100</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v>21655.35</v>
      </c>
      <c r="E161" s="164">
        <v>15741.8</v>
      </c>
      <c r="F161" s="163">
        <f t="shared" si="4"/>
        <v>72.692429353485394</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76467.95</v>
      </c>
      <c r="E170" s="162">
        <f>SUM(E171:E173)</f>
        <v>96045.54</v>
      </c>
      <c r="F170" s="163">
        <f t="shared" si="5"/>
        <v>125.60234712712972</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v>76467.95</v>
      </c>
      <c r="E173" s="164">
        <v>96045.54</v>
      </c>
      <c r="F173" s="163">
        <f t="shared" si="5"/>
        <v>125.60234712712972</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f>D176+D237</f>
        <v>1039409.6299999999</v>
      </c>
      <c r="E175" s="162">
        <f>E176+E237</f>
        <v>1202138.2299999997</v>
      </c>
      <c r="F175" s="163">
        <f t="shared" ref="F175:F206" si="6">IF(D175&gt;0,IF(E175/D175&gt;=100,"&gt;&gt;100",E175/D175*100),"-")</f>
        <v>115.65586803347203</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f>D177+D189+D190+D206+D234</f>
        <v>93501.590000000011</v>
      </c>
      <c r="E176" s="162">
        <f>E177+E189+E190+E206+E234</f>
        <v>118220.15999999999</v>
      </c>
      <c r="F176" s="163">
        <f t="shared" si="6"/>
        <v>126.43652369975737</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f>SUM(D178:D180)+SUM(D184:D188)</f>
        <v>93501.590000000011</v>
      </c>
      <c r="E177" s="162">
        <f>SUM(E178:E180)+SUM(E184:E188)</f>
        <v>118220.15999999999</v>
      </c>
      <c r="F177" s="163">
        <f t="shared" si="6"/>
        <v>126.43652369975737</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v>74365.710000000006</v>
      </c>
      <c r="E178" s="164">
        <v>93816.09</v>
      </c>
      <c r="F178" s="163">
        <f t="shared" si="6"/>
        <v>126.15503839067763</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v>17140.669999999998</v>
      </c>
      <c r="E179" s="164">
        <v>14537.43</v>
      </c>
      <c r="F179" s="163">
        <f t="shared" si="6"/>
        <v>84.812495660904759</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v>0</v>
      </c>
      <c r="E183" s="164">
        <v>0</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v>1995.21</v>
      </c>
      <c r="E188" s="164">
        <v>9866.64</v>
      </c>
      <c r="F188" s="163">
        <f t="shared" si="6"/>
        <v>494.51636669824222</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v>0</v>
      </c>
      <c r="E189" s="164">
        <v>0</v>
      </c>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945908.03999999992</v>
      </c>
      <c r="E237" s="162">
        <f>+E238+E245-E254+SUM(E255:E257)</f>
        <v>1083918.0699999998</v>
      </c>
      <c r="F237" s="163">
        <f t="shared" si="7"/>
        <v>114.59021640200879</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935629.96</v>
      </c>
      <c r="E238" s="162">
        <f>E239-E242</f>
        <v>1076218.73</v>
      </c>
      <c r="F238" s="163">
        <f t="shared" si="7"/>
        <v>115.02610818490678</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935629.96</v>
      </c>
      <c r="E239" s="162">
        <f>SUM(E240:E241)</f>
        <v>1076218.73</v>
      </c>
      <c r="F239" s="163">
        <f t="shared" ref="F239:F260" si="8">IF(D239&gt;0,IF(E239/D239&gt;=100,"&gt;&gt;100",E239/D239*100),"-")</f>
        <v>115.02610818490678</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v>935629.96</v>
      </c>
      <c r="E240" s="164">
        <v>1076218.73</v>
      </c>
      <c r="F240" s="163">
        <f t="shared" si="8"/>
        <v>115.02610818490678</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6616.9199999999255</v>
      </c>
      <c r="E245" s="162">
        <f>E246-E250</f>
        <v>3433.8199999999488</v>
      </c>
      <c r="F245" s="163">
        <f t="shared" si="8"/>
        <v>51.894537035357644</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771141.84</v>
      </c>
      <c r="E246" s="162">
        <f>SUM(E247:E249)</f>
        <v>799553.48</v>
      </c>
      <c r="F246" s="163">
        <f t="shared" si="8"/>
        <v>103.68435980597293</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v>771141.84</v>
      </c>
      <c r="E247" s="164">
        <v>799553.48</v>
      </c>
      <c r="F247" s="163">
        <f t="shared" si="8"/>
        <v>103.68435980597293</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764524.92</v>
      </c>
      <c r="E250" s="162">
        <f>SUM(E251:E253)</f>
        <v>796119.66</v>
      </c>
      <c r="F250" s="163">
        <f t="shared" si="8"/>
        <v>104.13259779681216</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v>764524.92</v>
      </c>
      <c r="E252" s="164">
        <v>796119.66</v>
      </c>
      <c r="F252" s="163">
        <f t="shared" si="8"/>
        <v>104.13259779681216</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v>3661.16</v>
      </c>
      <c r="E255" s="164">
        <v>4265.5200000000004</v>
      </c>
      <c r="F255" s="163">
        <f t="shared" si="8"/>
        <v>116.50733647259339</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63085.75</v>
      </c>
      <c r="E259" s="162">
        <f>E260</f>
        <v>41114.839999999997</v>
      </c>
      <c r="F259" s="163">
        <f t="shared" si="8"/>
        <v>65.172943176549367</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63085.75</v>
      </c>
      <c r="E260" s="168">
        <v>41114.839999999997</v>
      </c>
      <c r="F260" s="169">
        <f t="shared" si="8"/>
        <v>65.172943176549367</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v>25316.51</v>
      </c>
      <c r="E264" s="164">
        <v>20007.32</v>
      </c>
      <c r="F264" s="163">
        <f t="shared" si="9"/>
        <v>79.02874448334309</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v>1995.21</v>
      </c>
      <c r="E268" s="164">
        <v>9866.64</v>
      </c>
      <c r="F268" s="163">
        <f t="shared" si="9"/>
        <v>494.51636669824222</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v>93501.59</v>
      </c>
      <c r="E287" s="164">
        <v>118220.16</v>
      </c>
      <c r="F287" s="163">
        <f t="shared" si="9"/>
        <v>126.43652369975742</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v>0</v>
      </c>
      <c r="E289" s="164">
        <v>0</v>
      </c>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v>1995.21</v>
      </c>
      <c r="E302" s="164">
        <v>9866.64</v>
      </c>
      <c r="F302" s="163">
        <f t="shared" si="10"/>
        <v>494.51636669824222</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K105" sqref="K105"/>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7"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4" t="s">
        <v>2566</v>
      </c>
      <c r="C7" s="191" t="s">
        <v>2565</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4" t="s">
        <v>2568</v>
      </c>
      <c r="C8" s="191" t="s">
        <v>2567</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4" t="s">
        <v>2570</v>
      </c>
      <c r="C9" s="191" t="s">
        <v>2569</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4"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4" t="s">
        <v>2573</v>
      </c>
      <c r="C11" s="191" t="s">
        <v>2572</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4" t="s">
        <v>2575</v>
      </c>
      <c r="C12" s="191" t="s">
        <v>2574</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4"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4" t="s">
        <v>2579</v>
      </c>
      <c r="C14" s="191" t="s">
        <v>2578</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4" t="s">
        <v>2581</v>
      </c>
      <c r="C15" s="191" t="s">
        <v>2580</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4" t="s">
        <v>2583</v>
      </c>
      <c r="C16" s="191" t="s">
        <v>2582</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4" t="s">
        <v>2585</v>
      </c>
      <c r="C17" s="191" t="s">
        <v>2584</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4" t="s">
        <v>2587</v>
      </c>
      <c r="C18" s="191" t="s">
        <v>2586</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4" t="s">
        <v>2589</v>
      </c>
      <c r="C19" s="191" t="s">
        <v>2588</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4" t="s">
        <v>2591</v>
      </c>
      <c r="C20" s="191" t="s">
        <v>2590</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4" t="s">
        <v>2593</v>
      </c>
      <c r="C21" s="191" t="s">
        <v>2592</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4"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4" t="s">
        <v>2596</v>
      </c>
      <c r="C23" s="191" t="s">
        <v>2595</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4" t="s">
        <v>2598</v>
      </c>
      <c r="C24" s="191" t="s">
        <v>2597</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4" t="s">
        <v>2600</v>
      </c>
      <c r="C25" s="191" t="s">
        <v>2599</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4" t="s">
        <v>2602</v>
      </c>
      <c r="C26" s="191" t="s">
        <v>2601</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4" t="s">
        <v>2604</v>
      </c>
      <c r="C27" s="191" t="s">
        <v>2603</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4" t="s">
        <v>2605</v>
      </c>
      <c r="C28" s="191" t="s">
        <v>2055</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4" t="s">
        <v>2607</v>
      </c>
      <c r="C29" s="191" t="s">
        <v>2606</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4" t="s">
        <v>2609</v>
      </c>
      <c r="C30" s="191" t="s">
        <v>2608</v>
      </c>
      <c r="D30" s="193">
        <v>0</v>
      </c>
      <c r="E30" s="193">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4" t="s">
        <v>2611</v>
      </c>
      <c r="C31" s="191" t="s">
        <v>2610</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4" t="s">
        <v>2613</v>
      </c>
      <c r="C32" s="191" t="s">
        <v>2612</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4" t="s">
        <v>2615</v>
      </c>
      <c r="C33" s="191" t="s">
        <v>2614</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4" t="s">
        <v>2617</v>
      </c>
      <c r="C34" s="191" t="s">
        <v>2616</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4"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4"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4" t="s">
        <v>2621</v>
      </c>
      <c r="C37" s="191" t="s">
        <v>2620</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4" t="s">
        <v>2623</v>
      </c>
      <c r="C38" s="191" t="s">
        <v>2622</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4"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4" t="s">
        <v>2626</v>
      </c>
      <c r="C40" s="191" t="s">
        <v>2625</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4" t="s">
        <v>2628</v>
      </c>
      <c r="C41" s="191" t="s">
        <v>2627</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4" t="s">
        <v>2630</v>
      </c>
      <c r="C42" s="191" t="s">
        <v>2629</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4"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4" t="s">
        <v>2634</v>
      </c>
      <c r="C44" s="191" t="s">
        <v>2633</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4" t="s">
        <v>2636</v>
      </c>
      <c r="C45" s="191" t="s">
        <v>2635</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4" t="s">
        <v>2638</v>
      </c>
      <c r="C46" s="191" t="s">
        <v>2637</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4" t="s">
        <v>2640</v>
      </c>
      <c r="C47" s="191" t="s">
        <v>2639</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4" t="s">
        <v>2642</v>
      </c>
      <c r="C48" s="191" t="s">
        <v>2641</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4" t="s">
        <v>2644</v>
      </c>
      <c r="C49" s="191" t="s">
        <v>2643</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4"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4" t="s">
        <v>2648</v>
      </c>
      <c r="C51" s="191" t="s">
        <v>2647</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4" t="s">
        <v>2650</v>
      </c>
      <c r="C52" s="191" t="s">
        <v>2649</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4" t="s">
        <v>2652</v>
      </c>
      <c r="C53" s="191" t="s">
        <v>2651</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4"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4" t="s">
        <v>2656</v>
      </c>
      <c r="C55" s="191" t="s">
        <v>2655</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4" t="s">
        <v>2658</v>
      </c>
      <c r="C56" s="191" t="s">
        <v>2657</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4" t="s">
        <v>2660</v>
      </c>
      <c r="C57" s="191" t="s">
        <v>2659</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4" t="s">
        <v>2662</v>
      </c>
      <c r="C58" s="191" t="s">
        <v>2661</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4" t="s">
        <v>2664</v>
      </c>
      <c r="C59" s="191" t="s">
        <v>2663</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4" t="s">
        <v>2666</v>
      </c>
      <c r="C60" s="191" t="s">
        <v>2665</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4"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4" t="s">
        <v>2670</v>
      </c>
      <c r="C62" s="191" t="s">
        <v>2669</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4" t="s">
        <v>2672</v>
      </c>
      <c r="C63" s="191" t="s">
        <v>2671</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4" t="s">
        <v>2674</v>
      </c>
      <c r="C64" s="191" t="s">
        <v>2673</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4" t="s">
        <v>2676</v>
      </c>
      <c r="C65" s="191" t="s">
        <v>2675</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4"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4" t="s">
        <v>2680</v>
      </c>
      <c r="C67" s="191" t="s">
        <v>2679</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4" t="s">
        <v>2682</v>
      </c>
      <c r="C68" s="191" t="s">
        <v>2681</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4" t="s">
        <v>2684</v>
      </c>
      <c r="C69" s="191" t="s">
        <v>2683</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4" t="s">
        <v>2686</v>
      </c>
      <c r="C70" s="191" t="s">
        <v>2685</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4" t="s">
        <v>2688</v>
      </c>
      <c r="C71" s="191" t="s">
        <v>2687</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4" t="s">
        <v>2690</v>
      </c>
      <c r="C72" s="191" t="s">
        <v>2689</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4" t="s">
        <v>2692</v>
      </c>
      <c r="C73" s="191" t="s">
        <v>2691</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4" t="s">
        <v>2693</v>
      </c>
      <c r="C74" s="191" t="s">
        <v>2063</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4"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4" t="s">
        <v>2695</v>
      </c>
      <c r="C76" s="191" t="s">
        <v>2067</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4" t="s">
        <v>2696</v>
      </c>
      <c r="C77" s="191" t="s">
        <v>2069</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4" t="s">
        <v>2697</v>
      </c>
      <c r="C78" s="191" t="s">
        <v>2071</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4" t="s">
        <v>2698</v>
      </c>
      <c r="C79" s="191" t="s">
        <v>2073</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4" t="s">
        <v>2699</v>
      </c>
      <c r="C80" s="191" t="s">
        <v>2075</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4" t="s">
        <v>2700</v>
      </c>
      <c r="C81" s="191" t="s">
        <v>2077</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4"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4" t="s">
        <v>2702</v>
      </c>
      <c r="C83" s="191" t="s">
        <v>2081</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4" t="s">
        <v>2703</v>
      </c>
      <c r="C84" s="191" t="s">
        <v>2083</v>
      </c>
      <c r="D84" s="193">
        <v>0</v>
      </c>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4" t="s">
        <v>2704</v>
      </c>
      <c r="C85" s="191" t="s">
        <v>2085</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4" t="s">
        <v>2705</v>
      </c>
      <c r="C86" s="191" t="s">
        <v>2087</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4" t="s">
        <v>2707</v>
      </c>
      <c r="C87" s="191" t="s">
        <v>2706</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4" t="s">
        <v>2709</v>
      </c>
      <c r="C88" s="191" t="s">
        <v>2708</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4"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4"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4" t="s">
        <v>1622</v>
      </c>
      <c r="C91" s="191" t="s">
        <v>2714</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4" t="s">
        <v>2716</v>
      </c>
      <c r="C92" s="191" t="s">
        <v>2715</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4" t="s">
        <v>2718</v>
      </c>
      <c r="C93" s="191" t="s">
        <v>2717</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4"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4" t="s">
        <v>2722</v>
      </c>
      <c r="C95" s="191" t="s">
        <v>2721</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4" t="s">
        <v>2724</v>
      </c>
      <c r="C96" s="191" t="s">
        <v>2723</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4" t="s">
        <v>2726</v>
      </c>
      <c r="C97" s="191" t="s">
        <v>2725</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4" t="s">
        <v>2728</v>
      </c>
      <c r="C98" s="191" t="s">
        <v>2727</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4"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4" t="s">
        <v>2732</v>
      </c>
      <c r="C100" s="191" t="s">
        <v>2731</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4" t="s">
        <v>2734</v>
      </c>
      <c r="C101" s="191" t="s">
        <v>2733</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4" t="s">
        <v>2736</v>
      </c>
      <c r="C102" s="191" t="s">
        <v>2735</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4" t="s">
        <v>2738</v>
      </c>
      <c r="C103" s="191" t="s">
        <v>2737</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4" t="s">
        <v>2740</v>
      </c>
      <c r="C104" s="191" t="s">
        <v>2739</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4" t="s">
        <v>2742</v>
      </c>
      <c r="C105" s="191" t="s">
        <v>2741</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4" t="s">
        <v>2744</v>
      </c>
      <c r="C106" s="191" t="s">
        <v>2743</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4"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4" t="s">
        <v>2748</v>
      </c>
      <c r="C108" s="191" t="s">
        <v>2747</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4" t="s">
        <v>2750</v>
      </c>
      <c r="C109" s="191" t="s">
        <v>2749</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4" t="s">
        <v>2752</v>
      </c>
      <c r="C110" s="191" t="s">
        <v>2751</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4" t="s">
        <v>2754</v>
      </c>
      <c r="C111" s="191" t="s">
        <v>2753</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4" t="s">
        <v>2756</v>
      </c>
      <c r="C112" s="191" t="s">
        <v>2755</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4" t="s">
        <v>2758</v>
      </c>
      <c r="C113" s="191" t="s">
        <v>2757</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4" t="s">
        <v>2760</v>
      </c>
      <c r="C114" s="191" t="s">
        <v>2759</v>
      </c>
      <c r="D114" s="192">
        <f>D115+D118+D121+D122+SUM(D125:D128)</f>
        <v>1164341.32</v>
      </c>
      <c r="E114" s="192">
        <f>E115+E118+E121+E122+SUM(E125:E128)</f>
        <v>1295140.17</v>
      </c>
      <c r="F114" s="131">
        <f t="shared" si="3"/>
        <v>111.23372053823527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4" t="s">
        <v>2762</v>
      </c>
      <c r="C115" s="191" t="s">
        <v>2761</v>
      </c>
      <c r="D115" s="192">
        <f>SUM(D116:D117)</f>
        <v>1164341.32</v>
      </c>
      <c r="E115" s="192">
        <f>SUM(E116:E117)</f>
        <v>1294470.98</v>
      </c>
      <c r="F115" s="131">
        <f t="shared" si="3"/>
        <v>111.17624684143306</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4" t="s">
        <v>2764</v>
      </c>
      <c r="C116" s="191" t="s">
        <v>2763</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4" t="s">
        <v>2766</v>
      </c>
      <c r="C117" s="191" t="s">
        <v>2765</v>
      </c>
      <c r="D117" s="193">
        <v>1164341.32</v>
      </c>
      <c r="E117" s="193">
        <v>1294470.98</v>
      </c>
      <c r="F117" s="131">
        <f t="shared" si="3"/>
        <v>111.17624684143306</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4"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4" t="s">
        <v>2770</v>
      </c>
      <c r="C119" s="191" t="s">
        <v>2769</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4" t="s">
        <v>2772</v>
      </c>
      <c r="C120" s="191" t="s">
        <v>2771</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4" t="s">
        <v>2774</v>
      </c>
      <c r="C121" s="191" t="s">
        <v>2773</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4"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4" t="s">
        <v>2778</v>
      </c>
      <c r="C123" s="191" t="s">
        <v>2777</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4" t="s">
        <v>2780</v>
      </c>
      <c r="C124" s="191" t="s">
        <v>2779</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4" t="s">
        <v>2782</v>
      </c>
      <c r="C125" s="191" t="s">
        <v>2781</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4" t="s">
        <v>2784</v>
      </c>
      <c r="C126" s="191" t="s">
        <v>2783</v>
      </c>
      <c r="D126" s="193">
        <v>0</v>
      </c>
      <c r="E126" s="193">
        <v>669.19</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4" t="s">
        <v>2786</v>
      </c>
      <c r="C127" s="191" t="s">
        <v>2785</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4" t="s">
        <v>2788</v>
      </c>
      <c r="C128" s="191" t="s">
        <v>2787</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4"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4"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4" t="s">
        <v>2794</v>
      </c>
      <c r="C131" s="191" t="s">
        <v>2793</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4" t="s">
        <v>2796</v>
      </c>
      <c r="C132" s="191" t="s">
        <v>2795</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4" t="s">
        <v>2798</v>
      </c>
      <c r="C133" s="191" t="s">
        <v>2797</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4" t="s">
        <v>2800</v>
      </c>
      <c r="C134" s="191" t="s">
        <v>2799</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4" t="s">
        <v>2802</v>
      </c>
      <c r="C135" s="191" t="s">
        <v>2801</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4" t="s">
        <v>2804</v>
      </c>
      <c r="C136" s="191" t="s">
        <v>2803</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4" t="s">
        <v>1649</v>
      </c>
      <c r="C137" s="191" t="s">
        <v>2805</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7" t="s">
        <v>2807</v>
      </c>
      <c r="C138" s="191" t="s">
        <v>2806</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4" t="s">
        <v>2809</v>
      </c>
      <c r="C139" s="191" t="s">
        <v>2808</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4" t="s">
        <v>2811</v>
      </c>
      <c r="C140" s="191" t="s">
        <v>2810</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1164341.32</v>
      </c>
      <c r="E141" s="197">
        <f>E5+E22+E28+E35+E75+E82+E89+E107+E114+E129</f>
        <v>1295140.17</v>
      </c>
      <c r="F141" s="198">
        <f t="shared" si="4"/>
        <v>111.23372053823527</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D29"/>
    </sheetView>
  </sheetViews>
  <sheetFormatPr defaultColWidth="19.425781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5" t="s">
        <v>1963</v>
      </c>
      <c r="B3" s="186" t="s">
        <v>40</v>
      </c>
      <c r="C3" s="94" t="s">
        <v>41</v>
      </c>
      <c r="D3" s="186"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89">
        <f>D6+D22</f>
        <v>158705.21</v>
      </c>
      <c r="E5" s="213">
        <f>E6+E22</f>
        <v>0</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61" t="s">
        <v>2819</v>
      </c>
      <c r="D6" s="192">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61" t="s">
        <v>2822</v>
      </c>
      <c r="D7" s="192">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61" t="s">
        <v>2824</v>
      </c>
      <c r="D8" s="193">
        <v>0</v>
      </c>
      <c r="E8" s="203">
        <v>0</v>
      </c>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61" t="s">
        <v>2826</v>
      </c>
      <c r="D9" s="193">
        <v>0</v>
      </c>
      <c r="E9" s="203">
        <v>0</v>
      </c>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61" t="s">
        <v>2827</v>
      </c>
      <c r="D10" s="193">
        <v>0</v>
      </c>
      <c r="E10" s="203">
        <v>0</v>
      </c>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61" t="s">
        <v>2828</v>
      </c>
      <c r="D11" s="193">
        <v>0</v>
      </c>
      <c r="E11" s="203">
        <v>0</v>
      </c>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61" t="s">
        <v>2830</v>
      </c>
      <c r="D12" s="193">
        <v>0</v>
      </c>
      <c r="E12" s="203">
        <v>0</v>
      </c>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61" t="s">
        <v>2832</v>
      </c>
      <c r="D13" s="193">
        <v>0</v>
      </c>
      <c r="E13" s="203">
        <v>0</v>
      </c>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61" t="s">
        <v>2834</v>
      </c>
      <c r="D14" s="192">
        <f>SUM(D15:D21)</f>
        <v>0</v>
      </c>
      <c r="E14" s="192">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61" t="s">
        <v>2836</v>
      </c>
      <c r="D15" s="193">
        <v>0</v>
      </c>
      <c r="E15" s="203">
        <v>0</v>
      </c>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61" t="s">
        <v>2838</v>
      </c>
      <c r="D16" s="193">
        <v>0</v>
      </c>
      <c r="E16" s="203">
        <v>0</v>
      </c>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61" t="s">
        <v>2840</v>
      </c>
      <c r="D17" s="193">
        <v>0</v>
      </c>
      <c r="E17" s="203">
        <v>0</v>
      </c>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61" t="s">
        <v>2842</v>
      </c>
      <c r="D18" s="193">
        <v>0</v>
      </c>
      <c r="E18" s="203">
        <v>0</v>
      </c>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61" t="s">
        <v>2844</v>
      </c>
      <c r="D19" s="193">
        <v>0</v>
      </c>
      <c r="E19" s="203">
        <v>0</v>
      </c>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61" t="s">
        <v>2846</v>
      </c>
      <c r="D20" s="193">
        <v>0</v>
      </c>
      <c r="E20" s="203">
        <v>0</v>
      </c>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61" t="s">
        <v>2848</v>
      </c>
      <c r="D21" s="193">
        <v>0</v>
      </c>
      <c r="E21" s="203">
        <v>0</v>
      </c>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61" t="s">
        <v>2849</v>
      </c>
      <c r="D22" s="192">
        <f>D23+D30</f>
        <v>158705.21</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61" t="s">
        <v>2852</v>
      </c>
      <c r="D23" s="192">
        <f>SUM(D24:D29)</f>
        <v>158705.21</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61" t="s">
        <v>2853</v>
      </c>
      <c r="D24" s="193">
        <v>0</v>
      </c>
      <c r="E24" s="203">
        <v>0</v>
      </c>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61" t="s">
        <v>2854</v>
      </c>
      <c r="D25" s="193">
        <v>158705.21</v>
      </c>
      <c r="E25" s="203">
        <v>0</v>
      </c>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61" t="s">
        <v>2855</v>
      </c>
      <c r="D26" s="193">
        <v>0</v>
      </c>
      <c r="E26" s="203">
        <v>0</v>
      </c>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61" t="s">
        <v>2856</v>
      </c>
      <c r="D27" s="193">
        <v>0</v>
      </c>
      <c r="E27" s="203">
        <v>0</v>
      </c>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61" t="s">
        <v>2857</v>
      </c>
      <c r="D28" s="193">
        <v>0</v>
      </c>
      <c r="E28" s="203">
        <v>0</v>
      </c>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61" t="s">
        <v>2858</v>
      </c>
      <c r="D29" s="193">
        <v>0</v>
      </c>
      <c r="E29" s="203">
        <v>0</v>
      </c>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61" t="s">
        <v>2860</v>
      </c>
      <c r="D30" s="192">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61" t="s">
        <v>2861</v>
      </c>
      <c r="D31" s="193">
        <v>0</v>
      </c>
      <c r="E31" s="203">
        <v>0</v>
      </c>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61" t="s">
        <v>2862</v>
      </c>
      <c r="D32" s="193">
        <v>0</v>
      </c>
      <c r="E32" s="203">
        <v>0</v>
      </c>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61" t="s">
        <v>2863</v>
      </c>
      <c r="D33" s="193">
        <v>0</v>
      </c>
      <c r="E33" s="203">
        <v>0</v>
      </c>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61" t="s">
        <v>2864</v>
      </c>
      <c r="D34" s="193">
        <v>0</v>
      </c>
      <c r="E34" s="203">
        <v>0</v>
      </c>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61" t="s">
        <v>2865</v>
      </c>
      <c r="D35" s="193">
        <v>0</v>
      </c>
      <c r="E35" s="203">
        <v>0</v>
      </c>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61" t="s">
        <v>2866</v>
      </c>
      <c r="D36" s="193">
        <v>0</v>
      </c>
      <c r="E36" s="203">
        <v>0</v>
      </c>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61" t="s">
        <v>2867</v>
      </c>
      <c r="D37" s="193">
        <v>0</v>
      </c>
      <c r="E37" s="203">
        <v>0</v>
      </c>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61" t="s">
        <v>2868</v>
      </c>
      <c r="D38" s="192">
        <f>D39+D44</f>
        <v>0</v>
      </c>
      <c r="E38" s="214">
        <f>E39+E44</f>
        <v>812.94</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61" t="s">
        <v>2870</v>
      </c>
      <c r="D39" s="192">
        <f>SUM(D40:D43)</f>
        <v>0</v>
      </c>
      <c r="E39" s="214">
        <f>SUM(E40:E43)</f>
        <v>812.94</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61" t="s">
        <v>2873</v>
      </c>
      <c r="D40" s="193">
        <v>0</v>
      </c>
      <c r="E40" s="203">
        <v>812.94</v>
      </c>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61" t="s">
        <v>2874</v>
      </c>
      <c r="D41" s="193">
        <v>0</v>
      </c>
      <c r="E41" s="203">
        <v>0</v>
      </c>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61" t="s">
        <v>2876</v>
      </c>
      <c r="D42" s="193">
        <v>0</v>
      </c>
      <c r="E42" s="203">
        <v>0</v>
      </c>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61" t="s">
        <v>2878</v>
      </c>
      <c r="D43" s="193">
        <v>0</v>
      </c>
      <c r="E43" s="203">
        <v>0</v>
      </c>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61" t="s">
        <v>2879</v>
      </c>
      <c r="D44" s="192">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61" t="s">
        <v>2881</v>
      </c>
      <c r="D45" s="193">
        <v>0</v>
      </c>
      <c r="E45" s="203">
        <v>0</v>
      </c>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61" t="s">
        <v>2882</v>
      </c>
      <c r="D46" s="193">
        <v>0</v>
      </c>
      <c r="E46" s="203">
        <v>0</v>
      </c>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61" t="s">
        <v>2883</v>
      </c>
      <c r="D47" s="193">
        <v>0</v>
      </c>
      <c r="E47" s="203">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s="222"/>
      <c r="C249" s="223"/>
      <c r="D249"/>
      <c r="E249"/>
      <c r="F249"/>
      <c r="G249"/>
      <c r="H249"/>
      <c r="I249"/>
      <c r="J249"/>
      <c r="K249"/>
      <c r="L249"/>
      <c r="M249"/>
      <c r="N249"/>
      <c r="O249"/>
      <c r="P249"/>
      <c r="Q249"/>
      <c r="R249"/>
      <c r="S249"/>
      <c r="T249"/>
      <c r="U249"/>
      <c r="V249"/>
    </row>
    <row r="250" spans="1:22" ht="15.75" customHeight="1" x14ac:dyDescent="0.2">
      <c r="B250" s="222"/>
      <c r="C250" s="223"/>
      <c r="D250"/>
      <c r="E250"/>
      <c r="F250"/>
      <c r="G250"/>
      <c r="H250"/>
      <c r="I250"/>
      <c r="J250"/>
      <c r="K250"/>
      <c r="L250"/>
      <c r="M250"/>
      <c r="N250"/>
      <c r="O250"/>
      <c r="P250"/>
      <c r="Q250"/>
      <c r="R250"/>
      <c r="S250"/>
      <c r="T250"/>
      <c r="U250"/>
      <c r="V250"/>
    </row>
    <row r="251" spans="1:22" ht="15.75" customHeight="1" x14ac:dyDescent="0.2">
      <c r="B251" s="222"/>
      <c r="C251" s="223"/>
      <c r="D251"/>
      <c r="E251"/>
      <c r="F251"/>
      <c r="G251"/>
      <c r="H251"/>
      <c r="I251"/>
      <c r="J251"/>
      <c r="K251"/>
      <c r="L251"/>
      <c r="M251"/>
      <c r="N251"/>
      <c r="O251"/>
      <c r="P251"/>
      <c r="Q251"/>
      <c r="R251"/>
      <c r="S251"/>
      <c r="T251"/>
      <c r="U251"/>
      <c r="V251"/>
    </row>
    <row r="252" spans="1:22" ht="15.75" customHeight="1" x14ac:dyDescent="0.2">
      <c r="B252" s="222"/>
      <c r="C252" s="223"/>
      <c r="D252"/>
      <c r="E252"/>
      <c r="F252"/>
      <c r="G252"/>
      <c r="H252"/>
      <c r="I252"/>
      <c r="J252"/>
      <c r="K252"/>
      <c r="L252"/>
      <c r="M252"/>
      <c r="N252"/>
      <c r="O252"/>
      <c r="P252"/>
      <c r="Q252"/>
      <c r="R252"/>
      <c r="S252"/>
      <c r="T252"/>
      <c r="U252"/>
      <c r="V252"/>
    </row>
    <row r="253" spans="1:22" ht="15.75" customHeight="1" x14ac:dyDescent="0.2">
      <c r="B253" s="222"/>
      <c r="C253" s="223"/>
      <c r="D253"/>
      <c r="E253"/>
      <c r="F253"/>
      <c r="G253"/>
      <c r="H253"/>
      <c r="I253"/>
      <c r="J253"/>
      <c r="K253"/>
      <c r="L253"/>
      <c r="M253"/>
      <c r="N253"/>
      <c r="O253"/>
      <c r="P253"/>
      <c r="Q253"/>
      <c r="R253"/>
      <c r="S253"/>
      <c r="T253"/>
      <c r="U253"/>
      <c r="V253"/>
    </row>
    <row r="254" spans="1:22" ht="15.75" customHeight="1" x14ac:dyDescent="0.2">
      <c r="B254" s="222"/>
      <c r="C254" s="223"/>
      <c r="D254"/>
      <c r="E254"/>
      <c r="F254"/>
      <c r="G254"/>
      <c r="H254"/>
      <c r="I254"/>
      <c r="J254"/>
      <c r="K254"/>
      <c r="L254"/>
      <c r="M254"/>
      <c r="N254"/>
      <c r="O254"/>
      <c r="P254"/>
      <c r="Q254"/>
      <c r="R254"/>
      <c r="S254"/>
      <c r="T254"/>
      <c r="U254"/>
      <c r="V254"/>
    </row>
    <row r="255" spans="1:22" ht="15.75" customHeight="1" x14ac:dyDescent="0.2">
      <c r="B255" s="222"/>
      <c r="C255" s="223"/>
      <c r="D255"/>
      <c r="E255"/>
      <c r="F255"/>
      <c r="G255"/>
      <c r="H255"/>
      <c r="I255"/>
      <c r="J255"/>
      <c r="K255"/>
      <c r="L255"/>
      <c r="M255"/>
      <c r="N255"/>
      <c r="O255"/>
      <c r="P255"/>
      <c r="Q255"/>
      <c r="R255"/>
      <c r="S255"/>
      <c r="T255"/>
      <c r="U255"/>
      <c r="V255"/>
    </row>
    <row r="256" spans="1:22" ht="15.75" customHeight="1" x14ac:dyDescent="0.2">
      <c r="B256" s="222"/>
      <c r="C256" s="223"/>
      <c r="D256"/>
      <c r="E256"/>
      <c r="F256"/>
      <c r="G256"/>
      <c r="H256"/>
      <c r="I256"/>
      <c r="J256"/>
      <c r="K256"/>
      <c r="L256"/>
      <c r="M256"/>
      <c r="N256"/>
      <c r="O256"/>
      <c r="P256"/>
      <c r="Q256"/>
      <c r="R256"/>
      <c r="S256"/>
      <c r="T256"/>
      <c r="U256"/>
      <c r="V256"/>
    </row>
    <row r="257" spans="2:22" ht="15.75" customHeight="1" x14ac:dyDescent="0.2">
      <c r="B257" s="222"/>
      <c r="C257" s="223"/>
      <c r="D257"/>
      <c r="E257"/>
      <c r="F257"/>
      <c r="G257"/>
      <c r="H257"/>
      <c r="I257"/>
      <c r="J257"/>
      <c r="K257"/>
      <c r="L257"/>
      <c r="M257"/>
      <c r="N257"/>
      <c r="O257"/>
      <c r="P257"/>
      <c r="Q257"/>
      <c r="R257"/>
      <c r="S257"/>
      <c r="T257"/>
      <c r="U257"/>
      <c r="V257"/>
    </row>
    <row r="258" spans="2:22" ht="15.75" customHeight="1" x14ac:dyDescent="0.2">
      <c r="B258" s="222"/>
      <c r="C258" s="223"/>
      <c r="D258"/>
      <c r="E258"/>
      <c r="F258"/>
      <c r="G258"/>
      <c r="H258"/>
      <c r="I258"/>
      <c r="J258"/>
      <c r="K258"/>
      <c r="L258"/>
      <c r="M258"/>
      <c r="N258"/>
      <c r="O258"/>
      <c r="P258"/>
      <c r="Q258"/>
      <c r="R258"/>
      <c r="S258"/>
      <c r="T258"/>
      <c r="U258"/>
      <c r="V258"/>
    </row>
    <row r="259" spans="2:22" ht="15.75" customHeight="1" x14ac:dyDescent="0.2">
      <c r="B259" s="222"/>
      <c r="C259" s="223"/>
      <c r="D259"/>
      <c r="E259"/>
      <c r="F259"/>
      <c r="G259"/>
      <c r="H259"/>
      <c r="I259"/>
      <c r="J259"/>
      <c r="K259"/>
      <c r="L259"/>
      <c r="M259"/>
      <c r="N259"/>
      <c r="O259"/>
      <c r="P259"/>
      <c r="Q259"/>
      <c r="R259"/>
      <c r="S259"/>
      <c r="T259"/>
      <c r="U259"/>
      <c r="V259"/>
    </row>
    <row r="260" spans="2:22" ht="15.75" customHeight="1" x14ac:dyDescent="0.2">
      <c r="B260" s="222"/>
      <c r="C260" s="223"/>
      <c r="D260"/>
      <c r="E260"/>
      <c r="F260"/>
      <c r="G260"/>
      <c r="H260"/>
      <c r="I260"/>
      <c r="J260"/>
      <c r="K260"/>
      <c r="L260"/>
      <c r="M260"/>
      <c r="N260"/>
      <c r="O260"/>
      <c r="P260"/>
      <c r="Q260"/>
      <c r="R260"/>
      <c r="S260"/>
      <c r="T260"/>
      <c r="U260"/>
      <c r="V260"/>
    </row>
    <row r="261" spans="2:22" ht="15.75" customHeight="1" x14ac:dyDescent="0.2">
      <c r="B261" s="222"/>
      <c r="C261" s="223"/>
      <c r="D261"/>
      <c r="E261"/>
      <c r="F261"/>
      <c r="G261"/>
      <c r="H261"/>
      <c r="I261"/>
      <c r="J261"/>
      <c r="K261"/>
      <c r="L261"/>
      <c r="M261"/>
      <c r="N261"/>
      <c r="O261"/>
      <c r="P261"/>
      <c r="Q261"/>
      <c r="R261"/>
      <c r="S261"/>
      <c r="T261"/>
      <c r="U261"/>
      <c r="V261"/>
    </row>
    <row r="262" spans="2:22" ht="15.75" customHeight="1" x14ac:dyDescent="0.2">
      <c r="B262" s="222"/>
      <c r="C262" s="223"/>
      <c r="D262"/>
      <c r="E262"/>
      <c r="F262"/>
      <c r="G262"/>
      <c r="H262"/>
      <c r="I262"/>
      <c r="J262"/>
      <c r="K262"/>
      <c r="L262"/>
      <c r="M262"/>
      <c r="N262"/>
      <c r="O262"/>
      <c r="P262"/>
      <c r="Q262"/>
      <c r="R262"/>
      <c r="S262"/>
      <c r="T262"/>
      <c r="U262"/>
      <c r="V262"/>
    </row>
    <row r="263" spans="2:22" ht="15.75" customHeight="1" x14ac:dyDescent="0.2">
      <c r="B263" s="222"/>
      <c r="C263" s="223"/>
      <c r="D263"/>
      <c r="E263"/>
      <c r="F263"/>
      <c r="G263"/>
      <c r="H263"/>
      <c r="I263"/>
      <c r="J263"/>
      <c r="K263"/>
      <c r="L263"/>
      <c r="M263"/>
      <c r="N263"/>
      <c r="O263"/>
      <c r="P263"/>
      <c r="Q263"/>
      <c r="R263"/>
      <c r="S263"/>
      <c r="T263"/>
      <c r="U263"/>
      <c r="V263"/>
    </row>
    <row r="264" spans="2:22" ht="15.75" customHeight="1" x14ac:dyDescent="0.2">
      <c r="B264" s="222"/>
      <c r="C264" s="223"/>
      <c r="D264"/>
      <c r="E264"/>
      <c r="F264"/>
      <c r="G264"/>
      <c r="H264"/>
      <c r="I264"/>
      <c r="J264"/>
      <c r="K264"/>
      <c r="L264"/>
      <c r="M264"/>
      <c r="N264"/>
      <c r="O264"/>
      <c r="P264"/>
      <c r="Q264"/>
      <c r="R264"/>
      <c r="S264"/>
      <c r="T264"/>
      <c r="U264"/>
      <c r="V264"/>
    </row>
    <row r="265" spans="2:22" ht="15.75" customHeight="1" x14ac:dyDescent="0.2">
      <c r="B265" s="222"/>
      <c r="C265" s="223"/>
      <c r="D265"/>
      <c r="E265"/>
      <c r="F265"/>
      <c r="G265"/>
      <c r="H265"/>
      <c r="I265"/>
      <c r="J265"/>
      <c r="K265"/>
      <c r="L265"/>
      <c r="M265"/>
      <c r="N265"/>
      <c r="O265"/>
      <c r="P265"/>
      <c r="Q265"/>
      <c r="R265"/>
      <c r="S265"/>
      <c r="T265"/>
      <c r="U265"/>
      <c r="V265"/>
    </row>
    <row r="266" spans="2:22" ht="15.75" customHeight="1" x14ac:dyDescent="0.2">
      <c r="B266" s="222"/>
      <c r="C266" s="223"/>
      <c r="D266"/>
      <c r="E266"/>
      <c r="F266"/>
      <c r="G266"/>
      <c r="H266"/>
      <c r="I266"/>
      <c r="J266"/>
      <c r="K266"/>
      <c r="L266"/>
      <c r="M266"/>
      <c r="N266"/>
      <c r="O266"/>
      <c r="P266"/>
      <c r="Q266"/>
      <c r="R266"/>
      <c r="S266"/>
      <c r="T266"/>
      <c r="U266"/>
      <c r="V266"/>
    </row>
    <row r="267" spans="2:22" ht="15.75" customHeight="1" x14ac:dyDescent="0.2">
      <c r="B267" s="222"/>
      <c r="C267" s="223"/>
      <c r="D267"/>
      <c r="E267"/>
      <c r="F267"/>
      <c r="G267"/>
      <c r="H267"/>
      <c r="I267"/>
      <c r="J267"/>
      <c r="K267"/>
      <c r="L267"/>
      <c r="M267"/>
      <c r="N267"/>
      <c r="O267"/>
      <c r="P267"/>
      <c r="Q267"/>
      <c r="R267"/>
      <c r="S267"/>
      <c r="T267"/>
      <c r="U267"/>
      <c r="V267"/>
    </row>
    <row r="268" spans="2:22" ht="15.75" customHeight="1" x14ac:dyDescent="0.2">
      <c r="B268" s="222"/>
      <c r="C268" s="223"/>
      <c r="D268"/>
      <c r="E268"/>
      <c r="F268"/>
      <c r="G268"/>
      <c r="H268"/>
      <c r="I268"/>
      <c r="J268"/>
      <c r="K268"/>
      <c r="L268"/>
      <c r="M268"/>
      <c r="N268"/>
      <c r="O268"/>
      <c r="P268"/>
      <c r="Q268"/>
      <c r="R268"/>
      <c r="S268"/>
      <c r="T268"/>
      <c r="U268"/>
      <c r="V268"/>
    </row>
    <row r="269" spans="2:22" ht="15.75" customHeight="1" x14ac:dyDescent="0.2">
      <c r="B269" s="222"/>
      <c r="C269" s="223"/>
      <c r="D269"/>
      <c r="E269"/>
      <c r="F269"/>
      <c r="G269"/>
      <c r="H269"/>
      <c r="I269"/>
      <c r="J269"/>
      <c r="K269"/>
      <c r="L269"/>
      <c r="M269"/>
      <c r="N269"/>
      <c r="O269"/>
      <c r="P269"/>
      <c r="Q269"/>
      <c r="R269"/>
      <c r="S269"/>
      <c r="T269"/>
      <c r="U269"/>
      <c r="V269"/>
    </row>
    <row r="270" spans="2:22" ht="15.75" customHeight="1" x14ac:dyDescent="0.2">
      <c r="B270" s="222"/>
      <c r="C270" s="223"/>
      <c r="D270"/>
      <c r="E270"/>
      <c r="F270"/>
      <c r="G270"/>
      <c r="H270"/>
      <c r="I270"/>
      <c r="J270"/>
      <c r="K270"/>
      <c r="L270"/>
      <c r="M270"/>
      <c r="N270"/>
      <c r="O270"/>
      <c r="P270"/>
      <c r="Q270"/>
      <c r="R270"/>
      <c r="S270"/>
      <c r="T270"/>
      <c r="U270"/>
      <c r="V270"/>
    </row>
    <row r="271" spans="2:22" ht="15.75" customHeight="1" x14ac:dyDescent="0.2">
      <c r="B271" s="222"/>
      <c r="C271" s="223"/>
      <c r="D271"/>
      <c r="E271"/>
      <c r="F271"/>
      <c r="G271"/>
      <c r="H271"/>
      <c r="I271"/>
      <c r="J271"/>
      <c r="K271"/>
      <c r="L271"/>
      <c r="M271"/>
      <c r="N271"/>
      <c r="O271"/>
      <c r="P271"/>
      <c r="Q271"/>
      <c r="R271"/>
      <c r="S271"/>
      <c r="T271"/>
      <c r="U271"/>
      <c r="V271"/>
    </row>
    <row r="272" spans="2:22" ht="15.75" customHeight="1" x14ac:dyDescent="0.2">
      <c r="B272" s="222"/>
      <c r="C272" s="223"/>
      <c r="D272"/>
      <c r="E272"/>
      <c r="F272"/>
      <c r="G272"/>
      <c r="H272"/>
      <c r="I272"/>
      <c r="J272"/>
      <c r="K272"/>
      <c r="L272"/>
      <c r="M272"/>
      <c r="N272"/>
      <c r="O272"/>
      <c r="P272"/>
      <c r="Q272"/>
      <c r="R272"/>
      <c r="S272"/>
      <c r="T272"/>
      <c r="U272"/>
      <c r="V272"/>
    </row>
    <row r="273" spans="2:22" ht="15.75" customHeight="1" x14ac:dyDescent="0.2">
      <c r="B273" s="222"/>
      <c r="C273" s="223"/>
      <c r="D273"/>
      <c r="E273"/>
      <c r="F273"/>
      <c r="G273"/>
      <c r="H273"/>
      <c r="I273"/>
      <c r="J273"/>
      <c r="K273"/>
      <c r="L273"/>
      <c r="M273"/>
      <c r="N273"/>
      <c r="O273"/>
      <c r="P273"/>
      <c r="Q273"/>
      <c r="R273"/>
      <c r="S273"/>
      <c r="T273"/>
      <c r="U273"/>
      <c r="V273"/>
    </row>
    <row r="274" spans="2:22" ht="15.75" customHeight="1" x14ac:dyDescent="0.2">
      <c r="B274" s="222"/>
      <c r="C274" s="223"/>
      <c r="D274"/>
      <c r="E274"/>
      <c r="F274"/>
      <c r="G274"/>
      <c r="H274"/>
      <c r="I274"/>
      <c r="J274"/>
      <c r="K274"/>
      <c r="L274"/>
      <c r="M274"/>
      <c r="N274"/>
      <c r="O274"/>
      <c r="P274"/>
      <c r="Q274"/>
      <c r="R274"/>
      <c r="S274"/>
      <c r="T274"/>
      <c r="U274"/>
      <c r="V274"/>
    </row>
    <row r="275" spans="2:22" ht="15.75" customHeight="1" x14ac:dyDescent="0.2">
      <c r="B275" s="222"/>
      <c r="C275" s="223"/>
      <c r="D275"/>
      <c r="E275"/>
      <c r="F275"/>
      <c r="G275"/>
      <c r="H275"/>
      <c r="I275"/>
      <c r="J275"/>
      <c r="K275"/>
      <c r="L275"/>
      <c r="M275"/>
      <c r="N275"/>
      <c r="O275"/>
      <c r="P275"/>
      <c r="Q275"/>
      <c r="R275"/>
      <c r="S275"/>
      <c r="T275"/>
      <c r="U275"/>
      <c r="V275"/>
    </row>
    <row r="276" spans="2:22" ht="15.75" customHeight="1" x14ac:dyDescent="0.2">
      <c r="B276" s="222"/>
      <c r="C276" s="223"/>
      <c r="D276"/>
      <c r="E276"/>
      <c r="F276"/>
      <c r="G276"/>
      <c r="H276"/>
      <c r="I276"/>
      <c r="J276"/>
      <c r="K276"/>
      <c r="L276"/>
      <c r="M276"/>
      <c r="N276"/>
      <c r="O276"/>
      <c r="P276"/>
      <c r="Q276"/>
      <c r="R276"/>
      <c r="S276"/>
      <c r="T276"/>
      <c r="U276"/>
      <c r="V276"/>
    </row>
    <row r="277" spans="2:22" ht="15.75" customHeight="1" x14ac:dyDescent="0.2">
      <c r="B277" s="222"/>
      <c r="C277" s="223"/>
      <c r="D277"/>
      <c r="E277"/>
      <c r="F277"/>
      <c r="G277"/>
      <c r="H277"/>
      <c r="I277"/>
      <c r="J277"/>
      <c r="K277"/>
      <c r="L277"/>
      <c r="M277"/>
      <c r="N277"/>
      <c r="O277"/>
      <c r="P277"/>
      <c r="Q277"/>
      <c r="R277"/>
      <c r="S277"/>
      <c r="T277"/>
      <c r="U277"/>
      <c r="V277"/>
    </row>
    <row r="278" spans="2:22" ht="15.75" customHeight="1" x14ac:dyDescent="0.2">
      <c r="B278" s="222"/>
      <c r="C278" s="223"/>
      <c r="D278"/>
      <c r="E278"/>
      <c r="F278"/>
      <c r="G278"/>
      <c r="H278"/>
      <c r="I278"/>
      <c r="J278"/>
      <c r="K278"/>
      <c r="L278"/>
      <c r="M278"/>
      <c r="N278"/>
      <c r="O278"/>
      <c r="P278"/>
      <c r="Q278"/>
      <c r="R278"/>
      <c r="S278"/>
      <c r="T278"/>
      <c r="U278"/>
      <c r="V278"/>
    </row>
    <row r="279" spans="2:22" ht="15.75" customHeight="1" x14ac:dyDescent="0.2">
      <c r="B279" s="222"/>
      <c r="C279" s="223"/>
      <c r="D279"/>
      <c r="E279"/>
      <c r="F279"/>
      <c r="G279"/>
      <c r="H279"/>
      <c r="I279"/>
      <c r="J279"/>
      <c r="K279"/>
      <c r="L279"/>
      <c r="M279"/>
      <c r="N279"/>
      <c r="O279"/>
      <c r="P279"/>
      <c r="Q279"/>
      <c r="R279"/>
      <c r="S279"/>
      <c r="T279"/>
      <c r="U279"/>
      <c r="V279"/>
    </row>
    <row r="280" spans="2:22" ht="15.75" customHeight="1" x14ac:dyDescent="0.2">
      <c r="B280" s="222"/>
      <c r="C280" s="223"/>
      <c r="D280"/>
      <c r="E280"/>
      <c r="F280"/>
      <c r="G280"/>
      <c r="H280"/>
      <c r="I280"/>
      <c r="J280"/>
      <c r="K280"/>
      <c r="L280"/>
      <c r="M280"/>
      <c r="N280"/>
      <c r="O280"/>
      <c r="P280"/>
      <c r="Q280"/>
      <c r="R280"/>
      <c r="S280"/>
      <c r="T280"/>
      <c r="U280"/>
      <c r="V280"/>
    </row>
    <row r="281" spans="2:22" ht="15.75" customHeight="1" x14ac:dyDescent="0.2">
      <c r="B281" s="222"/>
      <c r="C281" s="223"/>
      <c r="D281"/>
      <c r="E281"/>
      <c r="F281"/>
      <c r="G281"/>
      <c r="H281"/>
      <c r="I281"/>
      <c r="J281"/>
      <c r="K281"/>
      <c r="L281"/>
      <c r="M281"/>
      <c r="N281"/>
      <c r="O281"/>
      <c r="P281"/>
      <c r="Q281"/>
      <c r="R281"/>
      <c r="S281"/>
      <c r="T281"/>
      <c r="U281"/>
      <c r="V281"/>
    </row>
    <row r="282" spans="2:22" ht="15.75" customHeight="1" x14ac:dyDescent="0.2">
      <c r="B282" s="222"/>
      <c r="C282" s="223"/>
      <c r="D282"/>
      <c r="E282"/>
      <c r="F282"/>
      <c r="G282"/>
      <c r="H282"/>
      <c r="I282"/>
      <c r="J282"/>
      <c r="K282"/>
      <c r="L282"/>
      <c r="M282"/>
      <c r="N282"/>
      <c r="O282"/>
      <c r="P282"/>
      <c r="Q282"/>
      <c r="R282"/>
      <c r="S282"/>
      <c r="T282"/>
      <c r="U282"/>
      <c r="V282"/>
    </row>
    <row r="283" spans="2:22" ht="15.75" customHeight="1" x14ac:dyDescent="0.2">
      <c r="B283" s="222"/>
      <c r="C283" s="223"/>
      <c r="D283"/>
      <c r="E283"/>
      <c r="F283"/>
      <c r="G283"/>
      <c r="H283"/>
      <c r="I283"/>
      <c r="J283"/>
      <c r="K283"/>
      <c r="L283"/>
      <c r="M283"/>
      <c r="N283"/>
      <c r="O283"/>
      <c r="P283"/>
      <c r="Q283"/>
      <c r="R283"/>
      <c r="S283"/>
      <c r="T283"/>
      <c r="U283"/>
      <c r="V283"/>
    </row>
    <row r="284" spans="2:22" ht="15.75" customHeight="1" x14ac:dyDescent="0.2">
      <c r="B284" s="222"/>
      <c r="C284" s="223"/>
      <c r="D284"/>
      <c r="E284"/>
      <c r="F284"/>
      <c r="G284"/>
      <c r="H284"/>
      <c r="I284"/>
      <c r="J284"/>
      <c r="K284"/>
      <c r="L284"/>
      <c r="M284"/>
      <c r="N284"/>
      <c r="O284"/>
      <c r="P284"/>
      <c r="Q284"/>
      <c r="R284"/>
      <c r="S284"/>
      <c r="T284"/>
      <c r="U284"/>
      <c r="V284"/>
    </row>
    <row r="285" spans="2:22" ht="15.75" customHeight="1" x14ac:dyDescent="0.2">
      <c r="B285" s="222"/>
      <c r="C285" s="223"/>
      <c r="D285"/>
      <c r="E285"/>
      <c r="F285"/>
      <c r="G285"/>
      <c r="H285"/>
      <c r="I285"/>
      <c r="J285"/>
      <c r="K285"/>
      <c r="L285"/>
      <c r="M285"/>
      <c r="N285"/>
      <c r="O285"/>
      <c r="P285"/>
      <c r="Q285"/>
      <c r="R285"/>
      <c r="S285"/>
      <c r="T285"/>
      <c r="U285"/>
      <c r="V285"/>
    </row>
    <row r="286" spans="2:22" ht="15.75" customHeight="1" x14ac:dyDescent="0.2">
      <c r="B286" s="222"/>
      <c r="C286" s="223"/>
      <c r="D286"/>
      <c r="E286"/>
      <c r="F286"/>
      <c r="G286"/>
      <c r="H286"/>
      <c r="I286"/>
      <c r="J286"/>
      <c r="K286"/>
      <c r="L286"/>
      <c r="M286"/>
      <c r="N286"/>
      <c r="O286"/>
      <c r="P286"/>
      <c r="Q286"/>
      <c r="R286"/>
      <c r="S286"/>
      <c r="T286"/>
      <c r="U286"/>
      <c r="V286"/>
    </row>
    <row r="287" spans="2:22" ht="15.75" customHeight="1" x14ac:dyDescent="0.2">
      <c r="B287" s="222"/>
      <c r="C287" s="223"/>
      <c r="D287"/>
      <c r="E287"/>
      <c r="F287"/>
      <c r="G287"/>
      <c r="H287"/>
      <c r="I287"/>
      <c r="J287"/>
      <c r="K287"/>
      <c r="L287"/>
      <c r="M287"/>
      <c r="N287"/>
      <c r="O287"/>
      <c r="P287"/>
      <c r="Q287"/>
      <c r="R287"/>
      <c r="S287"/>
      <c r="T287"/>
      <c r="U287"/>
      <c r="V287"/>
    </row>
    <row r="288" spans="2:22" ht="15.75" customHeight="1" x14ac:dyDescent="0.2">
      <c r="B288" s="222"/>
      <c r="C288" s="223"/>
      <c r="D288"/>
      <c r="E288"/>
      <c r="F288"/>
      <c r="G288"/>
      <c r="H288"/>
      <c r="I288"/>
      <c r="J288"/>
      <c r="K288"/>
      <c r="L288"/>
      <c r="M288"/>
      <c r="N288"/>
      <c r="O288"/>
      <c r="P288"/>
      <c r="Q288"/>
      <c r="R288"/>
      <c r="S288"/>
      <c r="T288"/>
      <c r="U288"/>
      <c r="V288"/>
    </row>
    <row r="289" spans="2:22" ht="15.75" customHeight="1" x14ac:dyDescent="0.2">
      <c r="B289" s="222"/>
      <c r="C289" s="223"/>
      <c r="D289"/>
      <c r="E289"/>
      <c r="F289"/>
      <c r="G289"/>
      <c r="H289"/>
      <c r="I289"/>
      <c r="J289"/>
      <c r="K289"/>
      <c r="L289"/>
      <c r="M289"/>
      <c r="N289"/>
      <c r="O289"/>
      <c r="P289"/>
      <c r="Q289"/>
      <c r="R289"/>
      <c r="S289"/>
      <c r="T289"/>
      <c r="U289"/>
      <c r="V289"/>
    </row>
    <row r="290" spans="2:22" ht="15.75" customHeight="1" x14ac:dyDescent="0.2">
      <c r="B290" s="222"/>
      <c r="C290" s="223"/>
      <c r="D290"/>
      <c r="E290"/>
      <c r="F290"/>
      <c r="G290"/>
      <c r="H290"/>
      <c r="I290"/>
      <c r="J290"/>
      <c r="K290"/>
      <c r="L290"/>
      <c r="M290"/>
      <c r="N290"/>
      <c r="O290"/>
      <c r="P290"/>
      <c r="Q290"/>
      <c r="R290"/>
      <c r="S290"/>
      <c r="T290"/>
      <c r="U290"/>
      <c r="V290"/>
    </row>
    <row r="291" spans="2:22" ht="15.75" customHeight="1" x14ac:dyDescent="0.2">
      <c r="B291" s="222"/>
      <c r="C291" s="223"/>
      <c r="D291"/>
      <c r="E291"/>
      <c r="F291"/>
      <c r="G291"/>
      <c r="H291"/>
      <c r="I291"/>
      <c r="J291"/>
      <c r="K291"/>
      <c r="L291"/>
      <c r="M291"/>
      <c r="N291"/>
      <c r="O291"/>
      <c r="P291"/>
      <c r="Q291"/>
      <c r="R291"/>
      <c r="S291"/>
      <c r="T291"/>
      <c r="U291"/>
      <c r="V291"/>
    </row>
    <row r="292" spans="2:22" ht="15.75" customHeight="1" x14ac:dyDescent="0.2">
      <c r="B292" s="222"/>
      <c r="C292" s="223"/>
      <c r="D292"/>
      <c r="E292"/>
      <c r="F292"/>
      <c r="G292"/>
      <c r="H292"/>
      <c r="I292"/>
      <c r="J292"/>
      <c r="K292"/>
      <c r="L292"/>
      <c r="M292"/>
      <c r="N292"/>
      <c r="O292"/>
      <c r="P292"/>
      <c r="Q292"/>
      <c r="R292"/>
      <c r="S292"/>
      <c r="T292"/>
      <c r="U292"/>
      <c r="V292"/>
    </row>
    <row r="293" spans="2:22" ht="15.75" customHeight="1" x14ac:dyDescent="0.2">
      <c r="B293" s="222"/>
      <c r="C293" s="223"/>
      <c r="D293"/>
      <c r="E293"/>
      <c r="F293"/>
      <c r="G293"/>
      <c r="H293"/>
      <c r="I293"/>
      <c r="J293"/>
      <c r="K293"/>
      <c r="L293"/>
      <c r="M293"/>
      <c r="N293"/>
      <c r="O293"/>
      <c r="P293"/>
      <c r="Q293"/>
      <c r="R293"/>
      <c r="S293"/>
      <c r="T293"/>
      <c r="U293"/>
      <c r="V293"/>
    </row>
    <row r="294" spans="2:22" ht="15.75" customHeight="1" x14ac:dyDescent="0.2">
      <c r="B294" s="222"/>
      <c r="C294" s="223"/>
      <c r="D294"/>
      <c r="E294"/>
      <c r="F294"/>
      <c r="G294"/>
      <c r="H294"/>
      <c r="I294"/>
      <c r="J294"/>
      <c r="K294"/>
      <c r="L294"/>
      <c r="M294"/>
      <c r="N294"/>
      <c r="O294"/>
      <c r="P294"/>
      <c r="Q294"/>
      <c r="R294"/>
      <c r="S294"/>
      <c r="T294"/>
      <c r="U294"/>
      <c r="V294"/>
    </row>
    <row r="295" spans="2:22" ht="15.75" customHeight="1" x14ac:dyDescent="0.2">
      <c r="B295" s="222"/>
      <c r="C295" s="223"/>
      <c r="D295"/>
      <c r="E295"/>
      <c r="F295"/>
      <c r="G295"/>
      <c r="H295"/>
      <c r="I295"/>
      <c r="J295"/>
      <c r="K295"/>
      <c r="L295"/>
      <c r="M295"/>
      <c r="N295"/>
      <c r="O295"/>
      <c r="P295"/>
      <c r="Q295"/>
      <c r="R295"/>
      <c r="S295"/>
      <c r="T295"/>
      <c r="U295"/>
      <c r="V295"/>
    </row>
    <row r="296" spans="2:22" ht="15.75" customHeight="1" x14ac:dyDescent="0.2">
      <c r="B296" s="222"/>
      <c r="C296" s="223"/>
      <c r="D296"/>
      <c r="E296"/>
      <c r="F296"/>
      <c r="G296"/>
      <c r="H296"/>
      <c r="I296"/>
      <c r="J296"/>
      <c r="K296"/>
      <c r="L296"/>
      <c r="M296"/>
      <c r="N296"/>
      <c r="O296"/>
      <c r="P296"/>
      <c r="Q296"/>
      <c r="R296"/>
      <c r="S296"/>
      <c r="T296"/>
      <c r="U296"/>
      <c r="V296"/>
    </row>
    <row r="297" spans="2:22" ht="15.75" customHeight="1" x14ac:dyDescent="0.2">
      <c r="B297" s="222"/>
      <c r="C297" s="223"/>
      <c r="D297"/>
      <c r="E297"/>
      <c r="F297"/>
      <c r="G297"/>
      <c r="H297"/>
      <c r="I297"/>
      <c r="J297"/>
      <c r="K297"/>
      <c r="L297"/>
      <c r="M297"/>
      <c r="N297"/>
      <c r="O297"/>
      <c r="P297"/>
      <c r="Q297"/>
      <c r="R297"/>
      <c r="S297"/>
      <c r="T297"/>
      <c r="U297"/>
      <c r="V297"/>
    </row>
    <row r="298" spans="2:22" ht="15.75" customHeight="1" x14ac:dyDescent="0.2">
      <c r="B298" s="222"/>
      <c r="C298" s="223"/>
      <c r="D298"/>
      <c r="E298"/>
      <c r="F298"/>
      <c r="G298"/>
      <c r="H298"/>
      <c r="I298"/>
      <c r="J298"/>
      <c r="K298"/>
      <c r="L298"/>
      <c r="M298"/>
      <c r="N298"/>
      <c r="O298"/>
      <c r="P298"/>
      <c r="Q298"/>
      <c r="R298"/>
      <c r="S298"/>
      <c r="T298"/>
      <c r="U298"/>
      <c r="V298"/>
    </row>
    <row r="299" spans="2:22" ht="15.75" customHeight="1" x14ac:dyDescent="0.2">
      <c r="B299" s="222"/>
      <c r="C299" s="223"/>
      <c r="D299"/>
      <c r="E299"/>
      <c r="F299"/>
      <c r="G299"/>
      <c r="H299"/>
      <c r="I299"/>
      <c r="J299"/>
      <c r="K299"/>
      <c r="L299"/>
      <c r="M299"/>
      <c r="N299"/>
      <c r="O299"/>
      <c r="P299"/>
      <c r="Q299"/>
      <c r="R299"/>
      <c r="S299"/>
      <c r="T299"/>
      <c r="U299"/>
      <c r="V299"/>
    </row>
    <row r="300" spans="2:22" ht="15.75" customHeight="1" x14ac:dyDescent="0.2">
      <c r="B300" s="222"/>
      <c r="C300" s="223"/>
      <c r="D300"/>
      <c r="E300"/>
      <c r="F300"/>
      <c r="G300"/>
      <c r="H300"/>
      <c r="I300"/>
      <c r="J300"/>
      <c r="K300"/>
      <c r="L300"/>
      <c r="M300"/>
      <c r="N300"/>
      <c r="O300"/>
      <c r="P300"/>
      <c r="Q300"/>
      <c r="R300"/>
      <c r="S300"/>
      <c r="T300"/>
      <c r="U300"/>
      <c r="V300"/>
    </row>
    <row r="301" spans="2:22" ht="15.75" customHeight="1" x14ac:dyDescent="0.2">
      <c r="B301" s="222"/>
      <c r="C301" s="223"/>
      <c r="D301"/>
      <c r="E301"/>
      <c r="F301"/>
      <c r="G301"/>
      <c r="H301"/>
      <c r="I301"/>
      <c r="J301"/>
      <c r="K301"/>
      <c r="L301"/>
      <c r="M301"/>
      <c r="N301"/>
      <c r="O301"/>
      <c r="P301"/>
      <c r="Q301"/>
      <c r="R301"/>
      <c r="S301"/>
      <c r="T301"/>
      <c r="U301"/>
      <c r="V301"/>
    </row>
    <row r="302" spans="2:22" ht="15.75" customHeight="1" x14ac:dyDescent="0.2">
      <c r="B302" s="222"/>
      <c r="C302" s="223"/>
      <c r="D302"/>
      <c r="E302"/>
      <c r="F302"/>
      <c r="G302"/>
      <c r="H302"/>
      <c r="I302"/>
      <c r="J302"/>
      <c r="K302"/>
      <c r="L302"/>
      <c r="M302"/>
      <c r="N302"/>
      <c r="O302"/>
      <c r="P302"/>
      <c r="Q302"/>
      <c r="R302"/>
      <c r="S302"/>
      <c r="T302"/>
      <c r="U302"/>
      <c r="V302"/>
    </row>
    <row r="303" spans="2:22" ht="15.75" customHeight="1" x14ac:dyDescent="0.2">
      <c r="B303" s="222"/>
      <c r="C303" s="223"/>
      <c r="D303"/>
      <c r="E303"/>
      <c r="F303"/>
      <c r="G303"/>
      <c r="H303"/>
      <c r="I303"/>
      <c r="J303"/>
      <c r="K303"/>
      <c r="L303"/>
      <c r="M303"/>
      <c r="N303"/>
      <c r="O303"/>
      <c r="P303"/>
      <c r="Q303"/>
      <c r="R303"/>
      <c r="S303"/>
      <c r="T303"/>
      <c r="U303"/>
      <c r="V303"/>
    </row>
    <row r="304" spans="2:22" ht="15.75" customHeight="1" x14ac:dyDescent="0.2">
      <c r="B304" s="222"/>
      <c r="C304" s="223"/>
      <c r="D304"/>
      <c r="E304"/>
      <c r="F304"/>
      <c r="G304"/>
      <c r="H304"/>
      <c r="I304"/>
      <c r="J304"/>
      <c r="K304"/>
      <c r="L304"/>
      <c r="M304"/>
      <c r="N304"/>
      <c r="O304"/>
      <c r="P304"/>
      <c r="Q304"/>
      <c r="R304"/>
      <c r="S304"/>
      <c r="T304"/>
      <c r="U304"/>
      <c r="V304"/>
    </row>
    <row r="305" spans="2:22" ht="15.75" customHeight="1" x14ac:dyDescent="0.2">
      <c r="B305" s="222"/>
      <c r="C305" s="223"/>
      <c r="D305"/>
      <c r="E305"/>
      <c r="F305"/>
      <c r="G305"/>
      <c r="H305"/>
      <c r="I305"/>
      <c r="J305"/>
      <c r="K305"/>
      <c r="L305"/>
      <c r="M305"/>
      <c r="N305"/>
      <c r="O305"/>
      <c r="P305"/>
      <c r="Q305"/>
      <c r="R305"/>
      <c r="S305"/>
      <c r="T305"/>
      <c r="U305"/>
      <c r="V305"/>
    </row>
    <row r="306" spans="2:22" ht="15.75" customHeight="1" x14ac:dyDescent="0.2">
      <c r="B306" s="222"/>
      <c r="C306" s="223"/>
      <c r="D306"/>
      <c r="E306"/>
      <c r="F306"/>
      <c r="G306"/>
      <c r="H306"/>
      <c r="I306"/>
      <c r="J306"/>
      <c r="K306"/>
      <c r="L306"/>
      <c r="M306"/>
      <c r="N306"/>
      <c r="O306"/>
      <c r="P306"/>
      <c r="Q306"/>
      <c r="R306"/>
      <c r="S306"/>
      <c r="T306"/>
      <c r="U306"/>
      <c r="V306"/>
    </row>
    <row r="307" spans="2:22" ht="15.75" customHeight="1" x14ac:dyDescent="0.2">
      <c r="B307" s="222"/>
      <c r="C307" s="223"/>
      <c r="D307"/>
      <c r="E307"/>
      <c r="F307"/>
      <c r="G307"/>
      <c r="H307"/>
      <c r="I307"/>
      <c r="J307"/>
      <c r="K307"/>
      <c r="L307"/>
      <c r="M307"/>
      <c r="N307"/>
      <c r="O307"/>
      <c r="P307"/>
      <c r="Q307"/>
      <c r="R307"/>
      <c r="S307"/>
      <c r="T307"/>
      <c r="U307"/>
      <c r="V307"/>
    </row>
    <row r="308" spans="2:22" ht="15.75" customHeight="1" x14ac:dyDescent="0.2">
      <c r="B308" s="222"/>
      <c r="C308" s="223"/>
      <c r="D308"/>
      <c r="E308"/>
      <c r="F308"/>
      <c r="G308"/>
      <c r="H308"/>
      <c r="I308"/>
      <c r="J308"/>
      <c r="K308"/>
      <c r="L308"/>
      <c r="M308"/>
      <c r="N308"/>
      <c r="O308"/>
      <c r="P308"/>
      <c r="Q308"/>
      <c r="R308"/>
      <c r="S308"/>
      <c r="T308"/>
      <c r="U308"/>
      <c r="V308"/>
    </row>
    <row r="309" spans="2:22" ht="15.75" customHeight="1" x14ac:dyDescent="0.2">
      <c r="B309" s="222"/>
      <c r="C309" s="223"/>
      <c r="D309"/>
      <c r="E309"/>
      <c r="F309"/>
      <c r="G309"/>
      <c r="H309"/>
      <c r="I309"/>
      <c r="J309"/>
      <c r="K309"/>
      <c r="L309"/>
      <c r="M309"/>
      <c r="N309"/>
      <c r="O309"/>
      <c r="P309"/>
      <c r="Q309"/>
      <c r="R309"/>
      <c r="S309"/>
      <c r="T309"/>
      <c r="U309"/>
      <c r="V309"/>
    </row>
    <row r="310" spans="2:22" ht="15.75" customHeight="1" x14ac:dyDescent="0.2">
      <c r="B310" s="222"/>
      <c r="C310" s="223"/>
      <c r="D310"/>
      <c r="E310"/>
      <c r="F310"/>
      <c r="G310"/>
      <c r="H310"/>
      <c r="I310"/>
      <c r="J310"/>
      <c r="K310"/>
      <c r="L310"/>
      <c r="M310"/>
      <c r="N310"/>
      <c r="O310"/>
      <c r="P310"/>
      <c r="Q310"/>
      <c r="R310"/>
      <c r="S310"/>
      <c r="T310"/>
      <c r="U310"/>
      <c r="V310"/>
    </row>
    <row r="311" spans="2:22" ht="15.75" customHeight="1" x14ac:dyDescent="0.2">
      <c r="B311" s="222"/>
      <c r="C311" s="223"/>
      <c r="D311"/>
      <c r="E311"/>
      <c r="F311"/>
      <c r="G311"/>
      <c r="H311"/>
      <c r="I311"/>
      <c r="J311"/>
      <c r="K311"/>
      <c r="L311"/>
      <c r="M311"/>
      <c r="N311"/>
      <c r="O311"/>
      <c r="P311"/>
      <c r="Q311"/>
      <c r="R311"/>
      <c r="S311"/>
      <c r="T311"/>
      <c r="U311"/>
      <c r="V311"/>
    </row>
    <row r="312" spans="2:22" ht="15.75" customHeight="1" x14ac:dyDescent="0.2">
      <c r="B312" s="222"/>
      <c r="C312" s="223"/>
      <c r="D312"/>
      <c r="E312"/>
      <c r="F312"/>
      <c r="G312"/>
      <c r="H312"/>
      <c r="I312"/>
      <c r="J312"/>
      <c r="K312"/>
      <c r="L312"/>
      <c r="M312"/>
      <c r="N312"/>
      <c r="O312"/>
      <c r="P312"/>
      <c r="Q312"/>
      <c r="R312"/>
      <c r="S312"/>
      <c r="T312"/>
      <c r="U312"/>
      <c r="V312"/>
    </row>
    <row r="313" spans="2:22" ht="15.75" customHeight="1" x14ac:dyDescent="0.2">
      <c r="B313" s="222"/>
      <c r="C313" s="223"/>
      <c r="D313"/>
      <c r="E313"/>
      <c r="F313"/>
      <c r="G313"/>
      <c r="H313"/>
      <c r="I313"/>
      <c r="J313"/>
      <c r="K313"/>
      <c r="L313"/>
      <c r="M313"/>
      <c r="N313"/>
      <c r="O313"/>
      <c r="P313"/>
      <c r="Q313"/>
      <c r="R313"/>
      <c r="S313"/>
      <c r="T313"/>
      <c r="U313"/>
      <c r="V313"/>
    </row>
    <row r="314" spans="2:22" ht="15.75" customHeight="1" x14ac:dyDescent="0.2">
      <c r="B314" s="222"/>
      <c r="C314" s="223"/>
      <c r="D314"/>
      <c r="E314"/>
      <c r="F314"/>
      <c r="G314"/>
      <c r="H314"/>
      <c r="I314"/>
      <c r="J314"/>
      <c r="K314"/>
      <c r="L314"/>
      <c r="M314"/>
      <c r="N314"/>
      <c r="O314"/>
      <c r="P314"/>
      <c r="Q314"/>
      <c r="R314"/>
      <c r="S314"/>
      <c r="T314"/>
      <c r="U314"/>
      <c r="V314"/>
    </row>
    <row r="315" spans="2:22" ht="15.75" customHeight="1" x14ac:dyDescent="0.2">
      <c r="B315" s="222"/>
      <c r="C315" s="223"/>
      <c r="D315"/>
      <c r="E315"/>
      <c r="F315"/>
      <c r="G315"/>
      <c r="H315"/>
      <c r="I315"/>
      <c r="J315"/>
      <c r="K315"/>
      <c r="L315"/>
      <c r="M315"/>
      <c r="N315"/>
      <c r="O315"/>
      <c r="P315"/>
      <c r="Q315"/>
      <c r="R315"/>
      <c r="S315"/>
      <c r="T315"/>
      <c r="U315"/>
      <c r="V315"/>
    </row>
    <row r="316" spans="2:22" ht="15.75" customHeight="1" x14ac:dyDescent="0.2">
      <c r="B316" s="222"/>
      <c r="C316" s="223"/>
      <c r="D316"/>
      <c r="E316"/>
      <c r="F316"/>
      <c r="G316"/>
      <c r="H316"/>
      <c r="I316"/>
      <c r="J316"/>
      <c r="K316"/>
      <c r="L316"/>
      <c r="M316"/>
      <c r="N316"/>
      <c r="O316"/>
      <c r="P316"/>
      <c r="Q316"/>
      <c r="R316"/>
      <c r="S316"/>
      <c r="T316"/>
      <c r="U316"/>
      <c r="V316"/>
    </row>
    <row r="317" spans="2:22" ht="15.75" customHeight="1" x14ac:dyDescent="0.2">
      <c r="B317" s="222"/>
      <c r="C317" s="223"/>
      <c r="D317"/>
      <c r="E317"/>
      <c r="F317"/>
      <c r="G317"/>
      <c r="H317"/>
      <c r="I317"/>
      <c r="J317"/>
      <c r="K317"/>
      <c r="L317"/>
      <c r="M317"/>
      <c r="N317"/>
      <c r="O317"/>
      <c r="P317"/>
      <c r="Q317"/>
      <c r="R317"/>
      <c r="S317"/>
      <c r="T317"/>
      <c r="U317"/>
      <c r="V317"/>
    </row>
    <row r="318" spans="2:22" ht="15.75" customHeight="1" x14ac:dyDescent="0.2">
      <c r="B318" s="222"/>
      <c r="C318" s="223"/>
      <c r="D318"/>
      <c r="E318"/>
      <c r="F318"/>
      <c r="G318"/>
      <c r="H318"/>
      <c r="I318"/>
      <c r="J318"/>
      <c r="K318"/>
      <c r="L318"/>
      <c r="M318"/>
      <c r="N318"/>
      <c r="O318"/>
      <c r="P318"/>
      <c r="Q318"/>
      <c r="R318"/>
      <c r="S318"/>
      <c r="T318"/>
      <c r="U318"/>
      <c r="V318"/>
    </row>
    <row r="319" spans="2:22" ht="15.75" customHeight="1" x14ac:dyDescent="0.2">
      <c r="B319" s="222"/>
      <c r="C319" s="223"/>
      <c r="D319"/>
      <c r="E319"/>
      <c r="F319"/>
      <c r="G319"/>
      <c r="H319"/>
      <c r="I319"/>
      <c r="J319"/>
      <c r="K319"/>
      <c r="L319"/>
      <c r="M319"/>
      <c r="N319"/>
      <c r="O319"/>
      <c r="P319"/>
      <c r="Q319"/>
      <c r="R319"/>
      <c r="S319"/>
      <c r="T319"/>
      <c r="U319"/>
      <c r="V319"/>
    </row>
    <row r="320" spans="2:22" ht="15.75" customHeight="1" x14ac:dyDescent="0.2">
      <c r="B320" s="222"/>
      <c r="C320" s="223"/>
      <c r="D320"/>
      <c r="E320"/>
      <c r="F320"/>
      <c r="G320"/>
      <c r="H320"/>
      <c r="I320"/>
      <c r="J320"/>
      <c r="K320"/>
      <c r="L320"/>
      <c r="M320"/>
      <c r="N320"/>
      <c r="O320"/>
      <c r="P320"/>
      <c r="Q320"/>
      <c r="R320"/>
      <c r="S320"/>
      <c r="T320"/>
      <c r="U320"/>
      <c r="V320"/>
    </row>
    <row r="321" spans="2:22" ht="15.75" customHeight="1" x14ac:dyDescent="0.2">
      <c r="B321" s="222"/>
      <c r="C321" s="223"/>
      <c r="D321"/>
      <c r="E321"/>
      <c r="F321"/>
      <c r="G321"/>
      <c r="H321"/>
      <c r="I321"/>
      <c r="J321"/>
      <c r="K321"/>
      <c r="L321"/>
      <c r="M321"/>
      <c r="N321"/>
      <c r="O321"/>
      <c r="P321"/>
      <c r="Q321"/>
      <c r="R321"/>
      <c r="S321"/>
      <c r="T321"/>
      <c r="U321"/>
      <c r="V321"/>
    </row>
    <row r="322" spans="2:22" ht="15.75" customHeight="1" x14ac:dyDescent="0.2">
      <c r="B322" s="222"/>
      <c r="C322" s="223"/>
      <c r="D322"/>
      <c r="E322"/>
      <c r="F322"/>
      <c r="G322"/>
      <c r="H322"/>
      <c r="I322"/>
      <c r="J322"/>
      <c r="K322"/>
      <c r="L322"/>
      <c r="M322"/>
      <c r="N322"/>
      <c r="O322"/>
      <c r="P322"/>
      <c r="Q322"/>
      <c r="R322"/>
      <c r="S322"/>
      <c r="T322"/>
      <c r="U322"/>
      <c r="V322"/>
    </row>
    <row r="323" spans="2:22" ht="15.75" customHeight="1" x14ac:dyDescent="0.2">
      <c r="B323" s="222"/>
      <c r="C323" s="223"/>
      <c r="D323"/>
      <c r="E323"/>
      <c r="F323"/>
      <c r="G323"/>
      <c r="H323"/>
      <c r="I323"/>
      <c r="J323"/>
      <c r="K323"/>
      <c r="L323"/>
      <c r="M323"/>
      <c r="N323"/>
      <c r="O323"/>
      <c r="P323"/>
      <c r="Q323"/>
      <c r="R323"/>
      <c r="S323"/>
      <c r="T323"/>
      <c r="U323"/>
      <c r="V323"/>
    </row>
    <row r="324" spans="2:22" ht="15.75" customHeight="1" x14ac:dyDescent="0.2">
      <c r="B324" s="222"/>
      <c r="C324" s="223"/>
      <c r="D324"/>
      <c r="E324"/>
      <c r="F324"/>
      <c r="G324"/>
      <c r="H324"/>
      <c r="I324"/>
      <c r="J324"/>
      <c r="K324"/>
      <c r="L324"/>
      <c r="M324"/>
      <c r="N324"/>
      <c r="O324"/>
      <c r="P324"/>
      <c r="Q324"/>
      <c r="R324"/>
      <c r="S324"/>
      <c r="T324"/>
      <c r="U324"/>
      <c r="V324"/>
    </row>
    <row r="325" spans="2:22" ht="15.75" customHeight="1" x14ac:dyDescent="0.2">
      <c r="B325" s="222"/>
      <c r="C325" s="223"/>
      <c r="D325"/>
      <c r="E325"/>
      <c r="F325"/>
      <c r="G325"/>
      <c r="H325"/>
      <c r="I325"/>
      <c r="J325"/>
      <c r="K325"/>
      <c r="L325"/>
      <c r="M325"/>
      <c r="N325"/>
      <c r="O325"/>
      <c r="P325"/>
      <c r="Q325"/>
      <c r="R325"/>
      <c r="S325"/>
      <c r="T325"/>
      <c r="U325"/>
      <c r="V325"/>
    </row>
    <row r="326" spans="2:22" ht="15.75" customHeight="1" x14ac:dyDescent="0.2">
      <c r="B326" s="222"/>
      <c r="C326" s="223"/>
      <c r="D326"/>
      <c r="E326"/>
      <c r="F326"/>
      <c r="G326"/>
      <c r="H326"/>
      <c r="I326"/>
      <c r="J326"/>
      <c r="K326"/>
      <c r="L326"/>
      <c r="M326"/>
      <c r="N326"/>
      <c r="O326"/>
      <c r="P326"/>
      <c r="Q326"/>
      <c r="R326"/>
      <c r="S326"/>
      <c r="T326"/>
      <c r="U326"/>
      <c r="V326"/>
    </row>
    <row r="327" spans="2:22" ht="15.75" customHeight="1" x14ac:dyDescent="0.2">
      <c r="B327" s="222"/>
      <c r="C327" s="223"/>
      <c r="D327"/>
      <c r="E327"/>
      <c r="F327"/>
      <c r="G327"/>
      <c r="H327"/>
      <c r="I327"/>
      <c r="J327"/>
      <c r="K327"/>
      <c r="L327"/>
      <c r="M327"/>
      <c r="N327"/>
      <c r="O327"/>
      <c r="P327"/>
      <c r="Q327"/>
      <c r="R327"/>
      <c r="S327"/>
      <c r="T327"/>
      <c r="U327"/>
      <c r="V327"/>
    </row>
    <row r="328" spans="2:22" ht="15.75" customHeight="1" x14ac:dyDescent="0.2">
      <c r="B328" s="222"/>
      <c r="C328" s="223"/>
      <c r="D328"/>
      <c r="E328"/>
      <c r="F328"/>
      <c r="G328"/>
      <c r="H328"/>
      <c r="I328"/>
      <c r="J328"/>
      <c r="K328"/>
      <c r="L328"/>
      <c r="M328"/>
      <c r="N328"/>
      <c r="O328"/>
      <c r="P328"/>
      <c r="Q328"/>
      <c r="R328"/>
      <c r="S328"/>
      <c r="T328"/>
      <c r="U328"/>
      <c r="V328"/>
    </row>
    <row r="329" spans="2:22" ht="15.75" customHeight="1" x14ac:dyDescent="0.2">
      <c r="B329" s="222"/>
      <c r="C329" s="223"/>
      <c r="D329"/>
      <c r="E329"/>
      <c r="F329"/>
      <c r="G329"/>
      <c r="H329"/>
      <c r="I329"/>
      <c r="J329"/>
      <c r="K329"/>
      <c r="L329"/>
      <c r="M329"/>
      <c r="N329"/>
      <c r="O329"/>
      <c r="P329"/>
      <c r="Q329"/>
      <c r="R329"/>
      <c r="S329"/>
      <c r="T329"/>
      <c r="U329"/>
      <c r="V329"/>
    </row>
    <row r="330" spans="2:22" ht="15.75" customHeight="1" x14ac:dyDescent="0.2">
      <c r="B330" s="222"/>
      <c r="C330" s="223"/>
      <c r="D330"/>
      <c r="E330"/>
      <c r="F330"/>
      <c r="G330"/>
      <c r="H330"/>
      <c r="I330"/>
      <c r="J330"/>
      <c r="K330"/>
      <c r="L330"/>
      <c r="M330"/>
      <c r="N330"/>
      <c r="O330"/>
      <c r="P330"/>
      <c r="Q330"/>
      <c r="R330"/>
      <c r="S330"/>
      <c r="T330"/>
      <c r="U330"/>
      <c r="V330"/>
    </row>
    <row r="331" spans="2:22" ht="15.75" customHeight="1" x14ac:dyDescent="0.2">
      <c r="B331" s="222"/>
      <c r="C331" s="223"/>
      <c r="D331"/>
      <c r="E331"/>
      <c r="F331"/>
      <c r="G331"/>
      <c r="H331"/>
      <c r="I331"/>
      <c r="J331"/>
      <c r="K331"/>
      <c r="L331"/>
      <c r="M331"/>
      <c r="N331"/>
      <c r="O331"/>
      <c r="P331"/>
      <c r="Q331"/>
      <c r="R331"/>
      <c r="S331"/>
      <c r="T331"/>
      <c r="U331"/>
      <c r="V331"/>
    </row>
    <row r="332" spans="2:22" ht="15.75" customHeight="1" x14ac:dyDescent="0.2">
      <c r="B332" s="222"/>
      <c r="C332" s="223"/>
      <c r="D332"/>
      <c r="E332"/>
      <c r="F332"/>
      <c r="G332"/>
      <c r="H332"/>
      <c r="I332"/>
      <c r="J332"/>
      <c r="K332"/>
      <c r="L332"/>
      <c r="M332"/>
      <c r="N332"/>
      <c r="O332"/>
      <c r="P332"/>
      <c r="Q332"/>
      <c r="R332"/>
      <c r="S332"/>
      <c r="T332"/>
      <c r="U332"/>
      <c r="V332"/>
    </row>
    <row r="333" spans="2:22" ht="15.75" customHeight="1" x14ac:dyDescent="0.2">
      <c r="B333" s="222"/>
      <c r="C333" s="223"/>
      <c r="D333"/>
      <c r="E333"/>
      <c r="F333"/>
      <c r="G333"/>
      <c r="H333"/>
      <c r="I333"/>
      <c r="J333"/>
      <c r="K333"/>
      <c r="L333"/>
      <c r="M333"/>
      <c r="N333"/>
      <c r="O333"/>
      <c r="P333"/>
      <c r="Q333"/>
      <c r="R333"/>
      <c r="S333"/>
      <c r="T333"/>
      <c r="U333"/>
      <c r="V333"/>
    </row>
    <row r="334" spans="2:22" ht="15.75" customHeight="1" x14ac:dyDescent="0.2">
      <c r="B334" s="222"/>
      <c r="C334" s="223"/>
      <c r="D334"/>
      <c r="E334"/>
      <c r="F334"/>
      <c r="G334"/>
      <c r="H334"/>
      <c r="I334"/>
      <c r="J334"/>
      <c r="K334"/>
      <c r="L334"/>
      <c r="M334"/>
      <c r="N334"/>
      <c r="O334"/>
      <c r="P334"/>
      <c r="Q334"/>
      <c r="R334"/>
      <c r="S334"/>
      <c r="T334"/>
      <c r="U334"/>
      <c r="V334"/>
    </row>
    <row r="335" spans="2:22" ht="15.75" customHeight="1" x14ac:dyDescent="0.2">
      <c r="B335" s="222"/>
      <c r="C335" s="223"/>
      <c r="D335"/>
      <c r="E335"/>
      <c r="F335"/>
      <c r="G335"/>
      <c r="H335"/>
      <c r="I335"/>
      <c r="J335"/>
      <c r="K335"/>
      <c r="L335"/>
      <c r="M335"/>
      <c r="N335"/>
      <c r="O335"/>
      <c r="P335"/>
      <c r="Q335"/>
      <c r="R335"/>
      <c r="S335"/>
      <c r="T335"/>
      <c r="U335"/>
      <c r="V335"/>
    </row>
    <row r="336" spans="2:22" ht="15.75" customHeight="1" x14ac:dyDescent="0.2">
      <c r="B336" s="222"/>
      <c r="C336" s="223"/>
      <c r="D336"/>
      <c r="E336"/>
      <c r="F336"/>
      <c r="G336"/>
      <c r="H336"/>
      <c r="I336"/>
      <c r="J336"/>
      <c r="K336"/>
      <c r="L336"/>
      <c r="M336"/>
      <c r="N336"/>
      <c r="O336"/>
      <c r="P336"/>
      <c r="Q336"/>
      <c r="R336"/>
      <c r="S336"/>
      <c r="T336"/>
      <c r="U336"/>
      <c r="V336"/>
    </row>
    <row r="337" spans="2:22" ht="15.75" customHeight="1" x14ac:dyDescent="0.2">
      <c r="B337" s="222"/>
      <c r="C337" s="223"/>
      <c r="D337"/>
      <c r="E337"/>
      <c r="F337"/>
      <c r="G337"/>
      <c r="H337"/>
      <c r="I337"/>
      <c r="J337"/>
      <c r="K337"/>
      <c r="L337"/>
      <c r="M337"/>
      <c r="N337"/>
      <c r="O337"/>
      <c r="P337"/>
      <c r="Q337"/>
      <c r="R337"/>
      <c r="S337"/>
      <c r="T337"/>
      <c r="U337"/>
      <c r="V337"/>
    </row>
    <row r="338" spans="2:22" ht="15.75" customHeight="1" x14ac:dyDescent="0.2">
      <c r="B338" s="222"/>
      <c r="C338" s="223"/>
      <c r="D338"/>
      <c r="E338"/>
      <c r="F338"/>
      <c r="G338"/>
      <c r="H338"/>
      <c r="I338"/>
      <c r="J338"/>
      <c r="K338"/>
      <c r="L338"/>
      <c r="M338"/>
      <c r="N338"/>
      <c r="O338"/>
      <c r="P338"/>
      <c r="Q338"/>
      <c r="R338"/>
      <c r="S338"/>
      <c r="T338"/>
      <c r="U338"/>
      <c r="V338"/>
    </row>
    <row r="339" spans="2:22" ht="15.75" customHeight="1" x14ac:dyDescent="0.2">
      <c r="B339" s="222"/>
      <c r="C339" s="223"/>
      <c r="D339"/>
      <c r="E339"/>
      <c r="F339"/>
      <c r="G339"/>
      <c r="H339"/>
      <c r="I339"/>
      <c r="J339"/>
      <c r="K339"/>
      <c r="L339"/>
      <c r="M339"/>
      <c r="N339"/>
      <c r="O339"/>
      <c r="P339"/>
      <c r="Q339"/>
      <c r="R339"/>
      <c r="S339"/>
      <c r="T339"/>
      <c r="U339"/>
      <c r="V339"/>
    </row>
    <row r="340" spans="2:22" ht="15.75" customHeight="1" x14ac:dyDescent="0.2">
      <c r="B340" s="222"/>
      <c r="C340" s="223"/>
      <c r="D340"/>
      <c r="E340"/>
      <c r="F340"/>
      <c r="G340"/>
      <c r="H340"/>
      <c r="I340"/>
      <c r="J340"/>
      <c r="K340"/>
      <c r="L340"/>
      <c r="M340"/>
      <c r="N340"/>
      <c r="O340"/>
      <c r="P340"/>
      <c r="Q340"/>
      <c r="R340"/>
      <c r="S340"/>
      <c r="T340"/>
      <c r="U340"/>
      <c r="V340"/>
    </row>
    <row r="341" spans="2:22" ht="15.75" customHeight="1" x14ac:dyDescent="0.2">
      <c r="B341" s="222"/>
      <c r="C341" s="223"/>
      <c r="D341"/>
      <c r="E341"/>
      <c r="F341"/>
      <c r="G341"/>
      <c r="H341"/>
      <c r="I341"/>
      <c r="J341"/>
      <c r="K341"/>
      <c r="L341"/>
      <c r="M341"/>
      <c r="N341"/>
      <c r="O341"/>
      <c r="P341"/>
      <c r="Q341"/>
      <c r="R341"/>
      <c r="S341"/>
      <c r="T341"/>
      <c r="U341"/>
      <c r="V341"/>
    </row>
    <row r="342" spans="2:22" ht="15.75" customHeight="1" x14ac:dyDescent="0.2">
      <c r="B342" s="222"/>
      <c r="C342" s="223"/>
      <c r="D342"/>
      <c r="E342"/>
      <c r="F342"/>
      <c r="G342"/>
      <c r="H342"/>
      <c r="I342"/>
      <c r="J342"/>
      <c r="K342"/>
      <c r="L342"/>
      <c r="M342"/>
      <c r="N342"/>
      <c r="O342"/>
      <c r="P342"/>
      <c r="Q342"/>
      <c r="R342"/>
      <c r="S342"/>
      <c r="T342"/>
      <c r="U342"/>
      <c r="V342"/>
    </row>
    <row r="343" spans="2:22" ht="15.75" customHeight="1" x14ac:dyDescent="0.2">
      <c r="B343" s="222"/>
      <c r="C343" s="223"/>
      <c r="D343"/>
      <c r="E343"/>
      <c r="F343"/>
      <c r="G343"/>
      <c r="H343"/>
      <c r="I343"/>
      <c r="J343"/>
      <c r="K343"/>
      <c r="L343"/>
      <c r="M343"/>
      <c r="N343"/>
      <c r="O343"/>
      <c r="P343"/>
      <c r="Q343"/>
      <c r="R343"/>
      <c r="S343"/>
      <c r="T343"/>
      <c r="U343"/>
      <c r="V343"/>
    </row>
    <row r="344" spans="2:22" ht="15.75" customHeight="1" x14ac:dyDescent="0.2">
      <c r="B344" s="222"/>
      <c r="C344" s="223"/>
      <c r="D344"/>
      <c r="E344"/>
      <c r="F344"/>
      <c r="G344"/>
      <c r="H344"/>
      <c r="I344"/>
      <c r="J344"/>
      <c r="K344"/>
      <c r="L344"/>
      <c r="M344"/>
      <c r="N344"/>
      <c r="O344"/>
      <c r="P344"/>
      <c r="Q344"/>
      <c r="R344"/>
      <c r="S344"/>
      <c r="T344"/>
      <c r="U344"/>
      <c r="V344"/>
    </row>
    <row r="345" spans="2:22" ht="15.75" customHeight="1" x14ac:dyDescent="0.2">
      <c r="B345" s="222"/>
      <c r="C345" s="223"/>
      <c r="D345"/>
      <c r="E345"/>
      <c r="F345"/>
      <c r="G345"/>
      <c r="H345"/>
      <c r="I345"/>
      <c r="J345"/>
      <c r="K345"/>
      <c r="L345"/>
      <c r="M345"/>
      <c r="N345"/>
      <c r="O345"/>
      <c r="P345"/>
      <c r="Q345"/>
      <c r="R345"/>
      <c r="S345"/>
      <c r="T345"/>
      <c r="U345"/>
      <c r="V345"/>
    </row>
    <row r="346" spans="2:22" ht="15.75" customHeight="1" x14ac:dyDescent="0.2">
      <c r="B346" s="222"/>
      <c r="C346" s="223"/>
      <c r="D346"/>
      <c r="E346"/>
      <c r="F346"/>
      <c r="G346"/>
      <c r="H346"/>
      <c r="I346"/>
      <c r="J346"/>
      <c r="K346"/>
      <c r="L346"/>
      <c r="M346"/>
      <c r="N346"/>
      <c r="O346"/>
      <c r="P346"/>
      <c r="Q346"/>
      <c r="R346"/>
      <c r="S346"/>
      <c r="T346"/>
      <c r="U346"/>
      <c r="V346"/>
    </row>
    <row r="347" spans="2:22" ht="15.75" customHeight="1" x14ac:dyDescent="0.2">
      <c r="B347" s="222"/>
      <c r="C347" s="223"/>
      <c r="D347"/>
      <c r="E347"/>
      <c r="F347"/>
      <c r="G347"/>
      <c r="H347"/>
      <c r="I347"/>
      <c r="J347"/>
      <c r="K347"/>
      <c r="L347"/>
      <c r="M347"/>
      <c r="N347"/>
      <c r="O347"/>
      <c r="P347"/>
      <c r="Q347"/>
      <c r="R347"/>
      <c r="S347"/>
      <c r="T347"/>
      <c r="U347"/>
      <c r="V347"/>
    </row>
    <row r="348" spans="2:22" ht="15.75" customHeight="1" x14ac:dyDescent="0.2">
      <c r="B348" s="222"/>
      <c r="C348" s="223"/>
      <c r="D348"/>
      <c r="E348"/>
      <c r="F348"/>
      <c r="G348"/>
      <c r="H348"/>
      <c r="I348"/>
      <c r="J348"/>
      <c r="K348"/>
      <c r="L348"/>
      <c r="M348"/>
      <c r="N348"/>
      <c r="O348"/>
      <c r="P348"/>
      <c r="Q348"/>
      <c r="R348"/>
      <c r="S348"/>
      <c r="T348"/>
      <c r="U348"/>
      <c r="V348"/>
    </row>
    <row r="349" spans="2:22" ht="15.75" customHeight="1" x14ac:dyDescent="0.2">
      <c r="B349" s="222"/>
      <c r="C349" s="223"/>
      <c r="D349"/>
      <c r="E349"/>
      <c r="F349"/>
      <c r="G349"/>
      <c r="H349"/>
      <c r="I349"/>
      <c r="J349"/>
      <c r="K349"/>
      <c r="L349"/>
      <c r="M349"/>
      <c r="N349"/>
      <c r="O349"/>
      <c r="P349"/>
      <c r="Q349"/>
      <c r="R349"/>
      <c r="S349"/>
      <c r="T349"/>
      <c r="U349"/>
      <c r="V349"/>
    </row>
    <row r="350" spans="2:22" ht="15.75" customHeight="1" x14ac:dyDescent="0.2">
      <c r="B350" s="222"/>
      <c r="C350" s="223"/>
      <c r="D350"/>
      <c r="E350"/>
      <c r="F350"/>
      <c r="G350"/>
      <c r="H350"/>
      <c r="I350"/>
      <c r="J350"/>
      <c r="K350"/>
      <c r="L350"/>
      <c r="M350"/>
      <c r="N350"/>
      <c r="O350"/>
      <c r="P350"/>
      <c r="Q350"/>
      <c r="R350"/>
      <c r="S350"/>
      <c r="T350"/>
      <c r="U350"/>
      <c r="V350"/>
    </row>
    <row r="351" spans="2:22" ht="15.75" customHeight="1" x14ac:dyDescent="0.2">
      <c r="B351" s="222"/>
      <c r="C351" s="223"/>
      <c r="D351"/>
      <c r="E351"/>
      <c r="F351"/>
      <c r="G351"/>
      <c r="H351"/>
      <c r="I351"/>
      <c r="J351"/>
      <c r="K351"/>
      <c r="L351"/>
      <c r="M351"/>
      <c r="N351"/>
      <c r="O351"/>
      <c r="P351"/>
      <c r="Q351"/>
      <c r="R351"/>
      <c r="S351"/>
      <c r="T351"/>
      <c r="U351"/>
      <c r="V351"/>
    </row>
    <row r="352" spans="2:22" ht="15.75" customHeight="1" x14ac:dyDescent="0.2">
      <c r="B352" s="222"/>
      <c r="C352" s="223"/>
      <c r="D352"/>
      <c r="E352"/>
      <c r="F352"/>
      <c r="G352"/>
      <c r="H352"/>
      <c r="I352"/>
      <c r="J352"/>
      <c r="K352"/>
      <c r="L352"/>
      <c r="M352"/>
      <c r="N352"/>
      <c r="O352"/>
      <c r="P352"/>
      <c r="Q352"/>
      <c r="R352"/>
      <c r="S352"/>
      <c r="T352"/>
      <c r="U352"/>
      <c r="V352"/>
    </row>
    <row r="353" spans="2:22" ht="15.75" customHeight="1" x14ac:dyDescent="0.2">
      <c r="B353" s="222"/>
      <c r="C353" s="223"/>
      <c r="D353"/>
      <c r="E353"/>
      <c r="F353"/>
      <c r="G353"/>
      <c r="H353"/>
      <c r="I353"/>
      <c r="J353"/>
      <c r="K353"/>
      <c r="L353"/>
      <c r="M353"/>
      <c r="N353"/>
      <c r="O353"/>
      <c r="P353"/>
      <c r="Q353"/>
      <c r="R353"/>
      <c r="S353"/>
      <c r="T353"/>
      <c r="U353"/>
      <c r="V353"/>
    </row>
    <row r="354" spans="2:22" ht="15.75" customHeight="1" x14ac:dyDescent="0.2">
      <c r="B354" s="222"/>
      <c r="C354" s="223"/>
      <c r="D354"/>
      <c r="E354"/>
      <c r="F354"/>
      <c r="G354"/>
      <c r="H354"/>
      <c r="I354"/>
      <c r="J354"/>
      <c r="K354"/>
      <c r="L354"/>
      <c r="M354"/>
      <c r="N354"/>
      <c r="O354"/>
      <c r="P354"/>
      <c r="Q354"/>
      <c r="R354"/>
      <c r="S354"/>
      <c r="T354"/>
      <c r="U354"/>
      <c r="V354"/>
    </row>
    <row r="355" spans="2:22" ht="15.75" customHeight="1" x14ac:dyDescent="0.2">
      <c r="B355" s="222"/>
      <c r="C355" s="223"/>
      <c r="D355"/>
      <c r="E355"/>
      <c r="F355"/>
      <c r="G355"/>
      <c r="H355"/>
      <c r="I355"/>
      <c r="J355"/>
      <c r="K355"/>
      <c r="L355"/>
      <c r="M355"/>
      <c r="N355"/>
      <c r="O355"/>
      <c r="P355"/>
      <c r="Q355"/>
      <c r="R355"/>
      <c r="S355"/>
      <c r="T355"/>
      <c r="U355"/>
      <c r="V355"/>
    </row>
    <row r="356" spans="2:22" ht="15.75" customHeight="1" x14ac:dyDescent="0.2">
      <c r="B356" s="222"/>
      <c r="C356" s="223"/>
      <c r="D356"/>
      <c r="E356"/>
      <c r="F356"/>
      <c r="G356"/>
      <c r="H356"/>
      <c r="I356"/>
      <c r="J356"/>
      <c r="K356"/>
      <c r="L356"/>
      <c r="M356"/>
      <c r="N356"/>
      <c r="O356"/>
      <c r="P356"/>
      <c r="Q356"/>
      <c r="R356"/>
      <c r="S356"/>
      <c r="T356"/>
      <c r="U356"/>
      <c r="V356"/>
    </row>
    <row r="357" spans="2:22" ht="15.75" customHeight="1" x14ac:dyDescent="0.2">
      <c r="B357" s="222"/>
      <c r="C357" s="223"/>
      <c r="D357"/>
      <c r="E357"/>
      <c r="F357"/>
      <c r="G357"/>
      <c r="H357"/>
      <c r="I357"/>
      <c r="J357"/>
      <c r="K357"/>
      <c r="L357"/>
      <c r="M357"/>
      <c r="N357"/>
      <c r="O357"/>
      <c r="P357"/>
      <c r="Q357"/>
      <c r="R357"/>
      <c r="S357"/>
      <c r="T357"/>
      <c r="U357"/>
      <c r="V357"/>
    </row>
    <row r="358" spans="2:22" ht="15.75" customHeight="1" x14ac:dyDescent="0.2">
      <c r="B358" s="222"/>
      <c r="C358" s="223"/>
      <c r="D358"/>
      <c r="E358"/>
      <c r="F358"/>
      <c r="G358"/>
      <c r="H358"/>
      <c r="I358"/>
      <c r="J358"/>
      <c r="K358"/>
      <c r="L358"/>
      <c r="M358"/>
      <c r="N358"/>
      <c r="O358"/>
      <c r="P358"/>
      <c r="Q358"/>
      <c r="R358"/>
      <c r="S358"/>
      <c r="T358"/>
      <c r="U358"/>
      <c r="V358"/>
    </row>
    <row r="359" spans="2:22" ht="15.75" customHeight="1" x14ac:dyDescent="0.2">
      <c r="B359" s="222"/>
      <c r="C359" s="223"/>
      <c r="D359"/>
      <c r="E359"/>
      <c r="F359"/>
      <c r="G359"/>
      <c r="H359"/>
      <c r="I359"/>
      <c r="J359"/>
      <c r="K359"/>
      <c r="L359"/>
      <c r="M359"/>
      <c r="N359"/>
      <c r="O359"/>
      <c r="P359"/>
      <c r="Q359"/>
      <c r="R359"/>
      <c r="S359"/>
      <c r="T359"/>
      <c r="U359"/>
      <c r="V359"/>
    </row>
    <row r="360" spans="2:22" ht="15.75" customHeight="1" x14ac:dyDescent="0.2">
      <c r="B360" s="222"/>
      <c r="C360" s="223"/>
      <c r="D360"/>
      <c r="E360"/>
      <c r="F360"/>
      <c r="G360"/>
      <c r="H360"/>
      <c r="I360"/>
      <c r="J360"/>
      <c r="K360"/>
      <c r="L360"/>
      <c r="M360"/>
      <c r="N360"/>
      <c r="O360"/>
      <c r="P360"/>
      <c r="Q360"/>
      <c r="R360"/>
      <c r="S360"/>
      <c r="T360"/>
      <c r="U360"/>
      <c r="V360"/>
    </row>
    <row r="361" spans="2:22" ht="15.75" customHeight="1" x14ac:dyDescent="0.2">
      <c r="B361" s="222"/>
      <c r="C361" s="223"/>
      <c r="D361"/>
      <c r="E361"/>
      <c r="F361"/>
      <c r="G361"/>
      <c r="H361"/>
      <c r="I361"/>
      <c r="J361"/>
      <c r="K361"/>
      <c r="L361"/>
      <c r="M361"/>
      <c r="N361"/>
      <c r="O361"/>
      <c r="P361"/>
      <c r="Q361"/>
      <c r="R361"/>
      <c r="S361"/>
      <c r="T361"/>
      <c r="U361"/>
      <c r="V361"/>
    </row>
    <row r="362" spans="2:22" ht="15.75" customHeight="1" x14ac:dyDescent="0.2">
      <c r="B362" s="222"/>
      <c r="C362" s="223"/>
      <c r="D362"/>
      <c r="E362"/>
      <c r="F362"/>
      <c r="G362"/>
      <c r="H362"/>
      <c r="I362"/>
      <c r="J362"/>
      <c r="K362"/>
      <c r="L362"/>
      <c r="M362"/>
      <c r="N362"/>
      <c r="O362"/>
      <c r="P362"/>
      <c r="Q362"/>
      <c r="R362"/>
      <c r="S362"/>
      <c r="T362"/>
      <c r="U362"/>
      <c r="V362"/>
    </row>
    <row r="363" spans="2:22" ht="15.75" customHeight="1" x14ac:dyDescent="0.2">
      <c r="B363" s="222"/>
      <c r="C363" s="223"/>
      <c r="D363"/>
      <c r="E363"/>
      <c r="F363"/>
      <c r="G363"/>
      <c r="H363"/>
      <c r="I363"/>
      <c r="J363"/>
      <c r="K363"/>
      <c r="L363"/>
      <c r="M363"/>
      <c r="N363"/>
      <c r="O363"/>
      <c r="P363"/>
      <c r="Q363"/>
      <c r="R363"/>
      <c r="S363"/>
      <c r="T363"/>
      <c r="U363"/>
      <c r="V363"/>
    </row>
    <row r="364" spans="2:22" ht="15.75" customHeight="1" x14ac:dyDescent="0.2">
      <c r="B364" s="222"/>
      <c r="C364" s="223"/>
      <c r="D364"/>
      <c r="E364"/>
      <c r="F364"/>
      <c r="G364"/>
      <c r="H364"/>
      <c r="I364"/>
      <c r="J364"/>
      <c r="K364"/>
      <c r="L364"/>
      <c r="M364"/>
      <c r="N364"/>
      <c r="O364"/>
      <c r="P364"/>
      <c r="Q364"/>
      <c r="R364"/>
      <c r="S364"/>
      <c r="T364"/>
      <c r="U364"/>
      <c r="V364"/>
    </row>
    <row r="365" spans="2:22" ht="15.75" customHeight="1" x14ac:dyDescent="0.2">
      <c r="B365" s="222"/>
      <c r="C365" s="223"/>
      <c r="D365"/>
      <c r="E365"/>
      <c r="F365"/>
      <c r="G365"/>
      <c r="H365"/>
      <c r="I365"/>
      <c r="J365"/>
      <c r="K365"/>
      <c r="L365"/>
      <c r="M365"/>
      <c r="N365"/>
      <c r="O365"/>
      <c r="P365"/>
      <c r="Q365"/>
      <c r="R365"/>
      <c r="S365"/>
      <c r="T365"/>
      <c r="U365"/>
      <c r="V365"/>
    </row>
    <row r="366" spans="2:22" ht="15.75" customHeight="1" x14ac:dyDescent="0.2">
      <c r="B366" s="222"/>
      <c r="C366" s="223"/>
      <c r="D366"/>
      <c r="E366"/>
      <c r="F366"/>
      <c r="G366"/>
      <c r="H366"/>
      <c r="I366"/>
      <c r="J366"/>
      <c r="K366"/>
      <c r="L366"/>
      <c r="M366"/>
      <c r="N366"/>
      <c r="O366"/>
      <c r="P366"/>
      <c r="Q366"/>
      <c r="R366"/>
      <c r="S366"/>
      <c r="T366"/>
      <c r="U366"/>
      <c r="V366"/>
    </row>
    <row r="367" spans="2:22" ht="15.75" customHeight="1" x14ac:dyDescent="0.2">
      <c r="B367" s="222"/>
      <c r="C367" s="223"/>
      <c r="D367"/>
      <c r="E367"/>
      <c r="F367"/>
      <c r="G367"/>
      <c r="H367"/>
      <c r="I367"/>
      <c r="J367"/>
      <c r="K367"/>
      <c r="L367"/>
      <c r="M367"/>
      <c r="N367"/>
      <c r="O367"/>
      <c r="P367"/>
      <c r="Q367"/>
      <c r="R367"/>
      <c r="S367"/>
      <c r="T367"/>
      <c r="U367"/>
      <c r="V367"/>
    </row>
    <row r="368" spans="2:22" ht="15.75" customHeight="1" x14ac:dyDescent="0.2">
      <c r="B368" s="222"/>
      <c r="C368" s="223"/>
      <c r="D368"/>
      <c r="E368"/>
      <c r="F368"/>
      <c r="G368"/>
      <c r="H368"/>
      <c r="I368"/>
      <c r="J368"/>
      <c r="K368"/>
      <c r="L368"/>
      <c r="M368"/>
      <c r="N368"/>
      <c r="O368"/>
      <c r="P368"/>
      <c r="Q368"/>
      <c r="R368"/>
      <c r="S368"/>
      <c r="T368"/>
      <c r="U368"/>
      <c r="V368"/>
    </row>
    <row r="369" spans="2:22" ht="15.75" customHeight="1" x14ac:dyDescent="0.2">
      <c r="B369" s="222"/>
      <c r="C369" s="223"/>
      <c r="D369"/>
      <c r="E369"/>
      <c r="F369"/>
      <c r="G369"/>
      <c r="H369"/>
      <c r="I369"/>
      <c r="J369"/>
      <c r="K369"/>
      <c r="L369"/>
      <c r="M369"/>
      <c r="N369"/>
      <c r="O369"/>
      <c r="P369"/>
      <c r="Q369"/>
      <c r="R369"/>
      <c r="S369"/>
      <c r="T369"/>
      <c r="U369"/>
      <c r="V369"/>
    </row>
    <row r="370" spans="2:22" ht="15.75" customHeight="1" x14ac:dyDescent="0.2">
      <c r="B370" s="222"/>
      <c r="C370" s="223"/>
      <c r="D370"/>
      <c r="E370"/>
      <c r="F370"/>
      <c r="G370"/>
      <c r="H370"/>
      <c r="I370"/>
      <c r="J370"/>
      <c r="K370"/>
      <c r="L370"/>
      <c r="M370"/>
      <c r="N370"/>
      <c r="O370"/>
      <c r="P370"/>
      <c r="Q370"/>
      <c r="R370"/>
      <c r="S370"/>
      <c r="T370"/>
      <c r="U370"/>
      <c r="V370"/>
    </row>
    <row r="371" spans="2:22" ht="15.75" customHeight="1" x14ac:dyDescent="0.2">
      <c r="B371" s="222"/>
      <c r="C371" s="223"/>
      <c r="D371"/>
      <c r="E371"/>
      <c r="F371"/>
      <c r="G371"/>
      <c r="H371"/>
      <c r="I371"/>
      <c r="J371"/>
      <c r="K371"/>
      <c r="L371"/>
      <c r="M371"/>
      <c r="N371"/>
      <c r="O371"/>
      <c r="P371"/>
      <c r="Q371"/>
      <c r="R371"/>
      <c r="S371"/>
      <c r="T371"/>
      <c r="U371"/>
      <c r="V371"/>
    </row>
    <row r="372" spans="2:22" ht="15.75" customHeight="1" x14ac:dyDescent="0.2">
      <c r="B372" s="222"/>
      <c r="C372" s="223"/>
      <c r="D372"/>
      <c r="E372"/>
      <c r="F372"/>
      <c r="G372"/>
      <c r="H372"/>
      <c r="I372"/>
      <c r="J372"/>
      <c r="K372"/>
      <c r="L372"/>
      <c r="M372"/>
      <c r="N372"/>
      <c r="O372"/>
      <c r="P372"/>
      <c r="Q372"/>
      <c r="R372"/>
      <c r="S372"/>
      <c r="T372"/>
      <c r="U372"/>
      <c r="V372"/>
    </row>
    <row r="373" spans="2:22" ht="15.75" customHeight="1" x14ac:dyDescent="0.2">
      <c r="B373" s="222"/>
      <c r="C373" s="223"/>
      <c r="D373"/>
      <c r="E373"/>
      <c r="F373"/>
      <c r="G373"/>
      <c r="H373"/>
      <c r="I373"/>
      <c r="J373"/>
      <c r="K373"/>
      <c r="L373"/>
      <c r="M373"/>
      <c r="N373"/>
      <c r="O373"/>
      <c r="P373"/>
      <c r="Q373"/>
      <c r="R373"/>
      <c r="S373"/>
      <c r="T373"/>
      <c r="U373"/>
      <c r="V373"/>
    </row>
    <row r="374" spans="2:22" ht="15.75" customHeight="1" x14ac:dyDescent="0.2">
      <c r="B374" s="222"/>
      <c r="C374" s="223"/>
      <c r="D374"/>
      <c r="E374"/>
      <c r="F374"/>
      <c r="G374"/>
      <c r="H374"/>
      <c r="I374"/>
      <c r="J374"/>
      <c r="K374"/>
      <c r="L374"/>
      <c r="M374"/>
      <c r="N374"/>
      <c r="O374"/>
      <c r="P374"/>
      <c r="Q374"/>
      <c r="R374"/>
      <c r="S374"/>
      <c r="T374"/>
      <c r="U374"/>
      <c r="V374"/>
    </row>
    <row r="375" spans="2:22" ht="15.75" customHeight="1" x14ac:dyDescent="0.2">
      <c r="B375" s="222"/>
      <c r="C375" s="223"/>
      <c r="D375"/>
      <c r="E375"/>
      <c r="F375"/>
      <c r="G375"/>
      <c r="H375"/>
      <c r="I375"/>
      <c r="J375"/>
      <c r="K375"/>
      <c r="L375"/>
      <c r="M375"/>
      <c r="N375"/>
      <c r="O375"/>
      <c r="P375"/>
      <c r="Q375"/>
      <c r="R375"/>
      <c r="S375"/>
      <c r="T375"/>
      <c r="U375"/>
      <c r="V375"/>
    </row>
    <row r="376" spans="2:22" ht="15.75" customHeight="1" x14ac:dyDescent="0.2">
      <c r="B376" s="222"/>
      <c r="C376" s="223"/>
      <c r="D376"/>
      <c r="E376"/>
      <c r="F376"/>
      <c r="G376"/>
      <c r="H376"/>
      <c r="I376"/>
      <c r="J376"/>
      <c r="K376"/>
      <c r="L376"/>
      <c r="M376"/>
      <c r="N376"/>
      <c r="O376"/>
      <c r="P376"/>
      <c r="Q376"/>
      <c r="R376"/>
      <c r="S376"/>
      <c r="T376"/>
      <c r="U376"/>
      <c r="V376"/>
    </row>
    <row r="377" spans="2:22" ht="15.75" customHeight="1" x14ac:dyDescent="0.2">
      <c r="B377" s="222"/>
      <c r="C377" s="223"/>
      <c r="D377"/>
      <c r="E377"/>
      <c r="F377"/>
      <c r="G377"/>
      <c r="H377"/>
      <c r="I377"/>
      <c r="J377"/>
      <c r="K377"/>
      <c r="L377"/>
      <c r="M377"/>
      <c r="N377"/>
      <c r="O377"/>
      <c r="P377"/>
      <c r="Q377"/>
      <c r="R377"/>
      <c r="S377"/>
      <c r="T377"/>
      <c r="U377"/>
      <c r="V377"/>
    </row>
    <row r="378" spans="2:22" ht="15.75" customHeight="1" x14ac:dyDescent="0.2">
      <c r="B378" s="222"/>
      <c r="C378" s="223"/>
      <c r="D378"/>
      <c r="E378"/>
      <c r="F378"/>
      <c r="G378"/>
      <c r="H378"/>
      <c r="I378"/>
      <c r="J378"/>
      <c r="K378"/>
      <c r="L378"/>
      <c r="M378"/>
      <c r="N378"/>
      <c r="O378"/>
      <c r="P378"/>
      <c r="Q378"/>
      <c r="R378"/>
      <c r="S378"/>
      <c r="T378"/>
      <c r="U378"/>
      <c r="V378"/>
    </row>
    <row r="379" spans="2:22" ht="15.75" customHeight="1" x14ac:dyDescent="0.2">
      <c r="B379" s="222"/>
      <c r="C379" s="223"/>
      <c r="D379"/>
      <c r="E379"/>
      <c r="F379"/>
      <c r="G379"/>
      <c r="H379"/>
      <c r="I379"/>
      <c r="J379"/>
      <c r="K379"/>
      <c r="L379"/>
      <c r="M379"/>
      <c r="N379"/>
      <c r="O379"/>
      <c r="P379"/>
      <c r="Q379"/>
      <c r="R379"/>
      <c r="S379"/>
      <c r="T379"/>
      <c r="U379"/>
      <c r="V379"/>
    </row>
    <row r="380" spans="2:22" ht="15.75" customHeight="1" x14ac:dyDescent="0.2">
      <c r="B380" s="222"/>
      <c r="C380" s="223"/>
      <c r="D380"/>
      <c r="E380"/>
      <c r="F380"/>
      <c r="G380"/>
      <c r="H380"/>
      <c r="I380"/>
      <c r="J380"/>
      <c r="K380"/>
      <c r="L380"/>
      <c r="M380"/>
      <c r="N380"/>
      <c r="O380"/>
      <c r="P380"/>
      <c r="Q380"/>
      <c r="R380"/>
      <c r="S380"/>
      <c r="T380"/>
      <c r="U380"/>
      <c r="V380"/>
    </row>
    <row r="381" spans="2:22" ht="15.75" customHeight="1" x14ac:dyDescent="0.2">
      <c r="B381" s="222"/>
      <c r="C381" s="223"/>
      <c r="D381"/>
      <c r="E381"/>
      <c r="F381"/>
      <c r="G381"/>
      <c r="H381"/>
      <c r="I381"/>
      <c r="J381"/>
      <c r="K381"/>
      <c r="L381"/>
      <c r="M381"/>
      <c r="N381"/>
      <c r="O381"/>
      <c r="P381"/>
      <c r="Q381"/>
      <c r="R381"/>
      <c r="S381"/>
      <c r="T381"/>
      <c r="U381"/>
      <c r="V381"/>
    </row>
    <row r="382" spans="2:22" ht="15.75" customHeight="1" x14ac:dyDescent="0.2">
      <c r="B382" s="222"/>
      <c r="C382" s="223"/>
      <c r="D382"/>
      <c r="E382"/>
      <c r="F382"/>
      <c r="G382"/>
      <c r="H382"/>
      <c r="I382"/>
      <c r="J382"/>
      <c r="K382"/>
      <c r="L382"/>
      <c r="M382"/>
      <c r="N382"/>
      <c r="O382"/>
      <c r="P382"/>
      <c r="Q382"/>
      <c r="R382"/>
      <c r="S382"/>
      <c r="T382"/>
      <c r="U382"/>
      <c r="V382"/>
    </row>
    <row r="383" spans="2:22" ht="15.75" customHeight="1" x14ac:dyDescent="0.2">
      <c r="B383" s="222"/>
      <c r="C383" s="223"/>
      <c r="D383"/>
      <c r="E383"/>
      <c r="F383"/>
      <c r="G383"/>
      <c r="H383"/>
      <c r="I383"/>
      <c r="J383"/>
      <c r="K383"/>
      <c r="L383"/>
      <c r="M383"/>
      <c r="N383"/>
      <c r="O383"/>
      <c r="P383"/>
      <c r="Q383"/>
      <c r="R383"/>
      <c r="S383"/>
      <c r="T383"/>
      <c r="U383"/>
      <c r="V383"/>
    </row>
    <row r="384" spans="2:22" ht="15.75" customHeight="1" x14ac:dyDescent="0.2">
      <c r="B384" s="222"/>
      <c r="C384" s="223"/>
      <c r="D384"/>
      <c r="E384"/>
      <c r="F384"/>
      <c r="G384"/>
      <c r="H384"/>
      <c r="I384"/>
      <c r="J384"/>
      <c r="K384"/>
      <c r="L384"/>
      <c r="M384"/>
      <c r="N384"/>
      <c r="O384"/>
      <c r="P384"/>
      <c r="Q384"/>
      <c r="R384"/>
      <c r="S384"/>
      <c r="T384"/>
      <c r="U384"/>
      <c r="V384"/>
    </row>
    <row r="385" spans="2:22" ht="15.75" customHeight="1" x14ac:dyDescent="0.2">
      <c r="B385" s="222"/>
      <c r="C385" s="223"/>
      <c r="D385"/>
      <c r="E385"/>
      <c r="F385"/>
      <c r="G385"/>
      <c r="H385"/>
      <c r="I385"/>
      <c r="J385"/>
      <c r="K385"/>
      <c r="L385"/>
      <c r="M385"/>
      <c r="N385"/>
      <c r="O385"/>
      <c r="P385"/>
      <c r="Q385"/>
      <c r="R385"/>
      <c r="S385"/>
      <c r="T385"/>
      <c r="U385"/>
      <c r="V385"/>
    </row>
    <row r="386" spans="2:22" ht="15.75" customHeight="1" x14ac:dyDescent="0.2">
      <c r="B386" s="222"/>
      <c r="C386" s="223"/>
      <c r="D386"/>
      <c r="E386"/>
      <c r="F386"/>
      <c r="G386"/>
      <c r="H386"/>
      <c r="I386"/>
      <c r="J386"/>
      <c r="K386"/>
      <c r="L386"/>
      <c r="M386"/>
      <c r="N386"/>
      <c r="O386"/>
      <c r="P386"/>
      <c r="Q386"/>
      <c r="R386"/>
      <c r="S386"/>
      <c r="T386"/>
      <c r="U386"/>
      <c r="V386"/>
    </row>
    <row r="387" spans="2:22" ht="15.75" customHeight="1" x14ac:dyDescent="0.2">
      <c r="B387" s="222"/>
      <c r="C387" s="223"/>
      <c r="D387"/>
      <c r="E387"/>
      <c r="F387"/>
      <c r="G387"/>
      <c r="H387"/>
      <c r="I387"/>
      <c r="J387"/>
      <c r="K387"/>
      <c r="L387"/>
      <c r="M387"/>
      <c r="N387"/>
      <c r="O387"/>
      <c r="P387"/>
      <c r="Q387"/>
      <c r="R387"/>
      <c r="S387"/>
      <c r="T387"/>
      <c r="U387"/>
      <c r="V387"/>
    </row>
    <row r="388" spans="2:22" ht="15.75" customHeight="1" x14ac:dyDescent="0.2">
      <c r="B388" s="222"/>
      <c r="C388" s="223"/>
      <c r="D388"/>
      <c r="E388"/>
      <c r="F388"/>
      <c r="G388"/>
      <c r="H388"/>
      <c r="I388"/>
      <c r="J388"/>
      <c r="K388"/>
      <c r="L388"/>
      <c r="M388"/>
      <c r="N388"/>
      <c r="O388"/>
      <c r="P388"/>
      <c r="Q388"/>
      <c r="R388"/>
      <c r="S388"/>
      <c r="T388"/>
      <c r="U388"/>
      <c r="V388"/>
    </row>
    <row r="389" spans="2:22" ht="15.75" customHeight="1" x14ac:dyDescent="0.2">
      <c r="B389" s="222"/>
      <c r="C389" s="223"/>
      <c r="D389"/>
      <c r="E389"/>
      <c r="F389"/>
      <c r="G389"/>
      <c r="H389"/>
      <c r="I389"/>
      <c r="J389"/>
      <c r="K389"/>
      <c r="L389"/>
      <c r="M389"/>
      <c r="N389"/>
      <c r="O389"/>
      <c r="P389"/>
      <c r="Q389"/>
      <c r="R389"/>
      <c r="S389"/>
      <c r="T389"/>
      <c r="U389"/>
      <c r="V389"/>
    </row>
    <row r="390" spans="2:22" ht="15.75" customHeight="1" x14ac:dyDescent="0.2">
      <c r="B390" s="222"/>
      <c r="C390" s="223"/>
      <c r="D390"/>
      <c r="E390"/>
      <c r="F390"/>
      <c r="G390"/>
      <c r="H390"/>
      <c r="I390"/>
      <c r="J390"/>
      <c r="K390"/>
      <c r="L390"/>
      <c r="M390"/>
      <c r="N390"/>
      <c r="O390"/>
      <c r="P390"/>
      <c r="Q390"/>
      <c r="R390"/>
      <c r="S390"/>
      <c r="T390"/>
      <c r="U390"/>
      <c r="V390"/>
    </row>
    <row r="391" spans="2:22" ht="15.75" customHeight="1" x14ac:dyDescent="0.2">
      <c r="B391" s="222"/>
      <c r="C391" s="223"/>
      <c r="D391"/>
      <c r="E391"/>
      <c r="F391"/>
      <c r="G391"/>
      <c r="H391"/>
      <c r="I391"/>
      <c r="J391"/>
      <c r="K391"/>
      <c r="L391"/>
      <c r="M391"/>
      <c r="N391"/>
      <c r="O391"/>
      <c r="P391"/>
      <c r="Q391"/>
      <c r="R391"/>
      <c r="S391"/>
      <c r="T391"/>
      <c r="U391"/>
      <c r="V391"/>
    </row>
    <row r="392" spans="2:22" ht="15.75" customHeight="1" x14ac:dyDescent="0.2">
      <c r="B392" s="222"/>
      <c r="C392" s="223"/>
      <c r="D392"/>
      <c r="E392"/>
      <c r="F392"/>
      <c r="G392"/>
      <c r="H392"/>
      <c r="I392"/>
      <c r="J392"/>
      <c r="K392"/>
      <c r="L392"/>
      <c r="M392"/>
      <c r="N392"/>
      <c r="O392"/>
      <c r="P392"/>
      <c r="Q392"/>
      <c r="R392"/>
      <c r="S392"/>
      <c r="T392"/>
      <c r="U392"/>
      <c r="V392"/>
    </row>
    <row r="393" spans="2:22" ht="15.75" customHeight="1" x14ac:dyDescent="0.2">
      <c r="B393" s="222"/>
      <c r="C393" s="223"/>
      <c r="D393"/>
      <c r="E393"/>
      <c r="F393"/>
      <c r="G393"/>
      <c r="H393"/>
      <c r="I393"/>
      <c r="J393"/>
      <c r="K393"/>
      <c r="L393"/>
      <c r="M393"/>
      <c r="N393"/>
      <c r="O393"/>
      <c r="P393"/>
      <c r="Q393"/>
      <c r="R393"/>
      <c r="S393"/>
      <c r="T393"/>
      <c r="U393"/>
      <c r="V393"/>
    </row>
    <row r="394" spans="2:22" ht="15.75" customHeight="1" x14ac:dyDescent="0.2">
      <c r="B394" s="222"/>
      <c r="C394" s="223"/>
      <c r="D394"/>
      <c r="E394"/>
      <c r="F394"/>
      <c r="G394"/>
      <c r="H394"/>
      <c r="I394"/>
      <c r="J394"/>
      <c r="K394"/>
      <c r="L394"/>
      <c r="M394"/>
      <c r="N394"/>
      <c r="O394"/>
      <c r="P394"/>
      <c r="Q394"/>
      <c r="R394"/>
      <c r="S394"/>
      <c r="T394"/>
      <c r="U394"/>
      <c r="V394"/>
    </row>
    <row r="395" spans="2:22" ht="15.75" customHeight="1" x14ac:dyDescent="0.2">
      <c r="B395" s="222"/>
      <c r="C395" s="223"/>
      <c r="D395"/>
      <c r="E395"/>
      <c r="F395"/>
      <c r="G395"/>
      <c r="H395"/>
      <c r="I395"/>
      <c r="J395"/>
      <c r="K395"/>
      <c r="L395"/>
      <c r="M395"/>
      <c r="N395"/>
      <c r="O395"/>
      <c r="P395"/>
      <c r="Q395"/>
      <c r="R395"/>
      <c r="S395"/>
      <c r="T395"/>
      <c r="U395"/>
      <c r="V395"/>
    </row>
    <row r="396" spans="2:22" ht="15.75" customHeight="1" x14ac:dyDescent="0.2">
      <c r="B396" s="222"/>
      <c r="C396" s="223"/>
      <c r="D396"/>
      <c r="E396"/>
      <c r="F396"/>
      <c r="G396"/>
      <c r="H396"/>
      <c r="I396"/>
      <c r="J396"/>
      <c r="K396"/>
      <c r="L396"/>
      <c r="M396"/>
      <c r="N396"/>
      <c r="O396"/>
      <c r="P396"/>
      <c r="Q396"/>
      <c r="R396"/>
      <c r="S396"/>
      <c r="T396"/>
      <c r="U396"/>
      <c r="V396"/>
    </row>
    <row r="397" spans="2:22" ht="15.75" customHeight="1" x14ac:dyDescent="0.2">
      <c r="B397" s="222"/>
      <c r="C397" s="223"/>
      <c r="D397"/>
      <c r="E397"/>
      <c r="F397"/>
      <c r="G397"/>
      <c r="H397"/>
      <c r="I397"/>
      <c r="J397"/>
      <c r="K397"/>
      <c r="L397"/>
      <c r="M397"/>
      <c r="N397"/>
      <c r="O397"/>
      <c r="P397"/>
      <c r="Q397"/>
      <c r="R397"/>
      <c r="S397"/>
      <c r="T397"/>
      <c r="U397"/>
      <c r="V397"/>
    </row>
    <row r="398" spans="2:22" ht="15.75" customHeight="1" x14ac:dyDescent="0.2">
      <c r="B398" s="222"/>
      <c r="C398" s="223"/>
      <c r="D398"/>
      <c r="E398"/>
      <c r="F398"/>
      <c r="G398"/>
      <c r="H398"/>
      <c r="I398"/>
      <c r="J398"/>
      <c r="K398"/>
      <c r="L398"/>
      <c r="M398"/>
      <c r="N398"/>
      <c r="O398"/>
      <c r="P398"/>
      <c r="Q398"/>
      <c r="R398"/>
      <c r="S398"/>
      <c r="T398"/>
      <c r="U398"/>
      <c r="V398"/>
    </row>
    <row r="399" spans="2:22" ht="15.75" customHeight="1" x14ac:dyDescent="0.2">
      <c r="B399" s="222"/>
      <c r="C399" s="223"/>
      <c r="D399"/>
      <c r="E399"/>
      <c r="F399"/>
      <c r="G399"/>
      <c r="H399"/>
      <c r="I399"/>
      <c r="J399"/>
      <c r="K399"/>
      <c r="L399"/>
      <c r="M399"/>
      <c r="N399"/>
      <c r="O399"/>
      <c r="P399"/>
      <c r="Q399"/>
      <c r="R399"/>
      <c r="S399"/>
      <c r="T399"/>
      <c r="U399"/>
      <c r="V399"/>
    </row>
    <row r="400" spans="2:22" ht="15.75" customHeight="1" x14ac:dyDescent="0.2">
      <c r="B400" s="222"/>
      <c r="C400" s="223"/>
      <c r="D400"/>
      <c r="E400"/>
      <c r="F400"/>
      <c r="G400"/>
      <c r="H400"/>
      <c r="I400"/>
      <c r="J400"/>
      <c r="K400"/>
      <c r="L400"/>
      <c r="M400"/>
      <c r="N400"/>
      <c r="O400"/>
      <c r="P400"/>
      <c r="Q400"/>
      <c r="R400"/>
      <c r="S400"/>
      <c r="T400"/>
      <c r="U400"/>
      <c r="V400"/>
    </row>
    <row r="401" spans="2:22" ht="15.75" customHeight="1" x14ac:dyDescent="0.2">
      <c r="B401" s="222"/>
      <c r="C401" s="223"/>
      <c r="D401"/>
      <c r="E401"/>
      <c r="F401"/>
      <c r="G401"/>
      <c r="H401"/>
      <c r="I401"/>
      <c r="J401"/>
      <c r="K401"/>
      <c r="L401"/>
      <c r="M401"/>
      <c r="N401"/>
      <c r="O401"/>
      <c r="P401"/>
      <c r="Q401"/>
      <c r="R401"/>
      <c r="S401"/>
      <c r="T401"/>
      <c r="U401"/>
      <c r="V401"/>
    </row>
    <row r="402" spans="2:22" ht="15.75" customHeight="1" x14ac:dyDescent="0.2">
      <c r="B402" s="222"/>
      <c r="C402" s="223"/>
      <c r="D402"/>
      <c r="E402"/>
      <c r="F402"/>
      <c r="G402"/>
      <c r="H402"/>
      <c r="I402"/>
      <c r="J402"/>
      <c r="K402"/>
      <c r="L402"/>
      <c r="M402"/>
      <c r="N402"/>
      <c r="O402"/>
      <c r="P402"/>
      <c r="Q402"/>
      <c r="R402"/>
      <c r="S402"/>
      <c r="T402"/>
      <c r="U402"/>
      <c r="V402"/>
    </row>
    <row r="403" spans="2:22" ht="15.75" customHeight="1" x14ac:dyDescent="0.2">
      <c r="B403" s="222"/>
      <c r="C403" s="223"/>
      <c r="D403"/>
      <c r="E403"/>
      <c r="F403"/>
      <c r="G403"/>
      <c r="H403"/>
      <c r="I403"/>
      <c r="J403"/>
      <c r="K403"/>
      <c r="L403"/>
      <c r="M403"/>
      <c r="N403"/>
      <c r="O403"/>
      <c r="P403"/>
      <c r="Q403"/>
      <c r="R403"/>
      <c r="S403"/>
      <c r="T403"/>
      <c r="U403"/>
      <c r="V403"/>
    </row>
    <row r="404" spans="2:22" ht="15.75" customHeight="1" x14ac:dyDescent="0.2">
      <c r="B404" s="222"/>
      <c r="C404" s="223"/>
      <c r="D404"/>
      <c r="E404"/>
      <c r="F404"/>
      <c r="G404"/>
      <c r="H404"/>
      <c r="I404"/>
      <c r="J404"/>
      <c r="K404"/>
      <c r="L404"/>
      <c r="M404"/>
      <c r="N404"/>
      <c r="O404"/>
      <c r="P404"/>
      <c r="Q404"/>
      <c r="R404"/>
      <c r="S404"/>
      <c r="T404"/>
      <c r="U404"/>
      <c r="V404"/>
    </row>
    <row r="405" spans="2:22" ht="15.75" customHeight="1" x14ac:dyDescent="0.2">
      <c r="B405" s="222"/>
      <c r="C405" s="223"/>
      <c r="D405"/>
      <c r="E405"/>
      <c r="F405"/>
      <c r="G405"/>
      <c r="H405"/>
      <c r="I405"/>
      <c r="J405"/>
      <c r="K405"/>
      <c r="L405"/>
      <c r="M405"/>
      <c r="N405"/>
      <c r="O405"/>
      <c r="P405"/>
      <c r="Q405"/>
      <c r="R405"/>
      <c r="S405"/>
      <c r="T405"/>
      <c r="U405"/>
      <c r="V405"/>
    </row>
    <row r="406" spans="2:22" ht="15.75" customHeight="1" x14ac:dyDescent="0.2">
      <c r="B406" s="222"/>
      <c r="C406" s="223"/>
      <c r="D406"/>
      <c r="E406"/>
      <c r="F406"/>
      <c r="G406"/>
      <c r="H406"/>
      <c r="I406"/>
      <c r="J406"/>
      <c r="K406"/>
      <c r="L406"/>
      <c r="M406"/>
      <c r="N406"/>
      <c r="O406"/>
      <c r="P406"/>
      <c r="Q406"/>
      <c r="R406"/>
      <c r="S406"/>
      <c r="T406"/>
      <c r="U406"/>
      <c r="V406"/>
    </row>
    <row r="407" spans="2:22" ht="15.75" customHeight="1" x14ac:dyDescent="0.2">
      <c r="B407" s="222"/>
      <c r="C407" s="223"/>
      <c r="D407"/>
      <c r="E407"/>
      <c r="F407"/>
      <c r="G407"/>
      <c r="H407"/>
      <c r="I407"/>
      <c r="J407"/>
      <c r="K407"/>
      <c r="L407"/>
      <c r="M407"/>
      <c r="N407"/>
      <c r="O407"/>
      <c r="P407"/>
      <c r="Q407"/>
      <c r="R407"/>
      <c r="S407"/>
      <c r="T407"/>
      <c r="U407"/>
      <c r="V407"/>
    </row>
    <row r="408" spans="2:22" ht="15.75" customHeight="1" x14ac:dyDescent="0.2">
      <c r="B408" s="222"/>
      <c r="C408" s="223"/>
      <c r="D408"/>
      <c r="E408"/>
      <c r="F408"/>
      <c r="G408"/>
      <c r="H408"/>
      <c r="I408"/>
      <c r="J408"/>
      <c r="K408"/>
      <c r="L408"/>
      <c r="M408"/>
      <c r="N408"/>
      <c r="O408"/>
      <c r="P408"/>
      <c r="Q408"/>
      <c r="R408"/>
      <c r="S408"/>
      <c r="T408"/>
      <c r="U408"/>
      <c r="V408"/>
    </row>
    <row r="409" spans="2:22" ht="15.75" customHeight="1" x14ac:dyDescent="0.2">
      <c r="B409" s="222"/>
      <c r="C409" s="223"/>
      <c r="D409"/>
      <c r="E409"/>
      <c r="F409"/>
      <c r="G409"/>
      <c r="H409"/>
      <c r="I409"/>
      <c r="J409"/>
      <c r="K409"/>
      <c r="L409"/>
      <c r="M409"/>
      <c r="N409"/>
      <c r="O409"/>
      <c r="P409"/>
      <c r="Q409"/>
      <c r="R409"/>
      <c r="S409"/>
      <c r="T409"/>
      <c r="U409"/>
      <c r="V409"/>
    </row>
    <row r="410" spans="2:22" ht="15.75" customHeight="1" x14ac:dyDescent="0.2">
      <c r="B410" s="222"/>
      <c r="C410" s="223"/>
      <c r="D410"/>
      <c r="E410"/>
      <c r="F410"/>
      <c r="G410"/>
      <c r="H410"/>
      <c r="I410"/>
      <c r="J410"/>
      <c r="K410"/>
      <c r="L410"/>
      <c r="M410"/>
      <c r="N410"/>
      <c r="O410"/>
      <c r="P410"/>
      <c r="Q410"/>
      <c r="R410"/>
      <c r="S410"/>
      <c r="T410"/>
      <c r="U410"/>
      <c r="V410"/>
    </row>
    <row r="411" spans="2:22" ht="15.75" customHeight="1" x14ac:dyDescent="0.2">
      <c r="B411" s="222"/>
      <c r="C411" s="223"/>
      <c r="D411"/>
      <c r="E411"/>
      <c r="F411"/>
      <c r="G411"/>
      <c r="H411"/>
      <c r="I411"/>
      <c r="J411"/>
      <c r="K411"/>
      <c r="L411"/>
      <c r="M411"/>
      <c r="N411"/>
      <c r="O411"/>
      <c r="P411"/>
      <c r="Q411"/>
      <c r="R411"/>
      <c r="S411"/>
      <c r="T411"/>
      <c r="U411"/>
      <c r="V411"/>
    </row>
    <row r="412" spans="2:22" ht="15.75" customHeight="1" x14ac:dyDescent="0.2">
      <c r="B412" s="222"/>
      <c r="C412" s="223"/>
      <c r="D412"/>
      <c r="E412"/>
      <c r="F412"/>
      <c r="G412"/>
      <c r="H412"/>
      <c r="I412"/>
      <c r="J412"/>
      <c r="K412"/>
      <c r="L412"/>
      <c r="M412"/>
      <c r="N412"/>
      <c r="O412"/>
      <c r="P412"/>
      <c r="Q412"/>
      <c r="R412"/>
      <c r="S412"/>
      <c r="T412"/>
      <c r="U412"/>
      <c r="V412"/>
    </row>
    <row r="413" spans="2:22" ht="15.75" customHeight="1" x14ac:dyDescent="0.2">
      <c r="B413" s="222"/>
      <c r="C413" s="223"/>
      <c r="D413"/>
      <c r="E413"/>
      <c r="F413"/>
      <c r="G413"/>
      <c r="H413"/>
      <c r="I413"/>
      <c r="J413"/>
      <c r="K413"/>
      <c r="L413"/>
      <c r="M413"/>
      <c r="N413"/>
      <c r="O413"/>
      <c r="P413"/>
      <c r="Q413"/>
      <c r="R413"/>
      <c r="S413"/>
      <c r="T413"/>
      <c r="U413"/>
      <c r="V413"/>
    </row>
    <row r="414" spans="2:22" ht="15.75" customHeight="1" x14ac:dyDescent="0.2">
      <c r="B414" s="222"/>
      <c r="C414" s="223"/>
      <c r="D414"/>
      <c r="E414"/>
      <c r="F414"/>
      <c r="G414"/>
      <c r="H414"/>
      <c r="I414"/>
      <c r="J414"/>
      <c r="K414"/>
      <c r="L414"/>
      <c r="M414"/>
      <c r="N414"/>
      <c r="O414"/>
      <c r="P414"/>
      <c r="Q414"/>
      <c r="R414"/>
      <c r="S414"/>
      <c r="T414"/>
      <c r="U414"/>
      <c r="V414"/>
    </row>
    <row r="415" spans="2:22" ht="15.75" customHeight="1" x14ac:dyDescent="0.2">
      <c r="B415" s="222"/>
      <c r="C415" s="223"/>
      <c r="D415"/>
      <c r="E415"/>
      <c r="F415"/>
      <c r="G415"/>
      <c r="H415"/>
      <c r="I415"/>
      <c r="J415"/>
      <c r="K415"/>
      <c r="L415"/>
      <c r="M415"/>
      <c r="N415"/>
      <c r="O415"/>
      <c r="P415"/>
      <c r="Q415"/>
      <c r="R415"/>
      <c r="S415"/>
      <c r="T415"/>
      <c r="U415"/>
      <c r="V415"/>
    </row>
    <row r="416" spans="2:22" ht="15.75" customHeight="1" x14ac:dyDescent="0.2">
      <c r="B416" s="222"/>
      <c r="C416" s="223"/>
      <c r="D416"/>
      <c r="E416"/>
      <c r="F416"/>
      <c r="G416"/>
      <c r="H416"/>
      <c r="I416"/>
      <c r="J416"/>
      <c r="K416"/>
      <c r="L416"/>
      <c r="M416"/>
      <c r="N416"/>
      <c r="O416"/>
      <c r="P416"/>
      <c r="Q416"/>
      <c r="R416"/>
      <c r="S416"/>
      <c r="T416"/>
      <c r="U416"/>
      <c r="V416"/>
    </row>
    <row r="417" spans="2:22" ht="15.75" customHeight="1" x14ac:dyDescent="0.2">
      <c r="B417" s="222"/>
      <c r="C417" s="223"/>
      <c r="D417"/>
      <c r="E417"/>
      <c r="F417"/>
      <c r="G417"/>
      <c r="H417"/>
      <c r="I417"/>
      <c r="J417"/>
      <c r="K417"/>
      <c r="L417"/>
      <c r="M417"/>
      <c r="N417"/>
      <c r="O417"/>
      <c r="P417"/>
      <c r="Q417"/>
      <c r="R417"/>
      <c r="S417"/>
      <c r="T417"/>
      <c r="U417"/>
      <c r="V417"/>
    </row>
    <row r="418" spans="2:22" ht="15.75" customHeight="1" x14ac:dyDescent="0.2">
      <c r="B418" s="222"/>
      <c r="C418" s="223"/>
      <c r="D418"/>
      <c r="E418"/>
      <c r="F418"/>
      <c r="G418"/>
      <c r="H418"/>
      <c r="I418"/>
      <c r="J418"/>
      <c r="K418"/>
      <c r="L418"/>
      <c r="M418"/>
      <c r="N418"/>
      <c r="O418"/>
      <c r="P418"/>
      <c r="Q418"/>
      <c r="R418"/>
      <c r="S418"/>
      <c r="T418"/>
      <c r="U418"/>
      <c r="V418"/>
    </row>
    <row r="419" spans="2:22" ht="15.75" customHeight="1" x14ac:dyDescent="0.2">
      <c r="B419" s="222"/>
      <c r="C419" s="223"/>
      <c r="D419"/>
      <c r="E419"/>
      <c r="F419"/>
      <c r="G419"/>
      <c r="H419"/>
      <c r="I419"/>
      <c r="J419"/>
      <c r="K419"/>
      <c r="L419"/>
      <c r="M419"/>
      <c r="N419"/>
      <c r="O419"/>
      <c r="P419"/>
      <c r="Q419"/>
      <c r="R419"/>
      <c r="S419"/>
      <c r="T419"/>
      <c r="U419"/>
      <c r="V419"/>
    </row>
    <row r="420" spans="2:22" ht="15.75" customHeight="1" x14ac:dyDescent="0.2">
      <c r="B420" s="222"/>
      <c r="C420" s="223"/>
      <c r="D420"/>
      <c r="E420"/>
      <c r="F420"/>
      <c r="G420"/>
      <c r="H420"/>
      <c r="I420"/>
      <c r="J420"/>
      <c r="K420"/>
      <c r="L420"/>
      <c r="M420"/>
      <c r="N420"/>
      <c r="O420"/>
      <c r="P420"/>
      <c r="Q420"/>
      <c r="R420"/>
      <c r="S420"/>
      <c r="T420"/>
      <c r="U420"/>
      <c r="V420"/>
    </row>
    <row r="421" spans="2:22" ht="15.75" customHeight="1" x14ac:dyDescent="0.2">
      <c r="B421" s="222"/>
      <c r="C421" s="223"/>
      <c r="D421"/>
      <c r="E421"/>
      <c r="F421"/>
      <c r="G421"/>
      <c r="H421"/>
      <c r="I421"/>
      <c r="J421"/>
      <c r="K421"/>
      <c r="L421"/>
      <c r="M421"/>
      <c r="N421"/>
      <c r="O421"/>
      <c r="P421"/>
      <c r="Q421"/>
      <c r="R421"/>
      <c r="S421"/>
      <c r="T421"/>
      <c r="U421"/>
      <c r="V421"/>
    </row>
    <row r="422" spans="2:22" ht="15.75" customHeight="1" x14ac:dyDescent="0.2">
      <c r="B422" s="222"/>
      <c r="C422" s="223"/>
      <c r="D422"/>
      <c r="E422"/>
      <c r="F422"/>
      <c r="G422"/>
      <c r="H422"/>
      <c r="I422"/>
      <c r="J422"/>
      <c r="K422"/>
      <c r="L422"/>
      <c r="M422"/>
      <c r="N422"/>
      <c r="O422"/>
      <c r="P422"/>
      <c r="Q422"/>
      <c r="R422"/>
      <c r="S422"/>
      <c r="T422"/>
      <c r="U422"/>
      <c r="V422"/>
    </row>
    <row r="423" spans="2:22" ht="15.75" customHeight="1" x14ac:dyDescent="0.2">
      <c r="B423" s="222"/>
      <c r="C423" s="223"/>
      <c r="D423"/>
      <c r="E423"/>
      <c r="F423"/>
      <c r="G423"/>
      <c r="H423"/>
      <c r="I423"/>
      <c r="J423"/>
      <c r="K423"/>
      <c r="L423"/>
      <c r="M423"/>
      <c r="N423"/>
      <c r="O423"/>
      <c r="P423"/>
      <c r="Q423"/>
      <c r="R423"/>
      <c r="S423"/>
      <c r="T423"/>
      <c r="U423"/>
      <c r="V423"/>
    </row>
    <row r="424" spans="2:22" ht="15.75" customHeight="1" x14ac:dyDescent="0.2">
      <c r="B424" s="222"/>
      <c r="C424" s="223"/>
      <c r="D424"/>
      <c r="E424"/>
      <c r="F424"/>
      <c r="G424"/>
      <c r="H424"/>
      <c r="I424"/>
      <c r="J424"/>
      <c r="K424"/>
      <c r="L424"/>
      <c r="M424"/>
      <c r="N424"/>
      <c r="O424"/>
      <c r="P424"/>
      <c r="Q424"/>
      <c r="R424"/>
      <c r="S424"/>
      <c r="T424"/>
      <c r="U424"/>
      <c r="V424"/>
    </row>
    <row r="425" spans="2:22" ht="15.75" customHeight="1" x14ac:dyDescent="0.2">
      <c r="B425" s="222"/>
      <c r="C425" s="223"/>
      <c r="D425"/>
      <c r="E425"/>
      <c r="F425"/>
      <c r="G425"/>
      <c r="H425"/>
      <c r="I425"/>
      <c r="J425"/>
      <c r="K425"/>
      <c r="L425"/>
      <c r="M425"/>
      <c r="N425"/>
      <c r="O425"/>
      <c r="P425"/>
      <c r="Q425"/>
      <c r="R425"/>
      <c r="S425"/>
      <c r="T425"/>
      <c r="U425"/>
      <c r="V425"/>
    </row>
    <row r="426" spans="2:22" ht="15.75" customHeight="1" x14ac:dyDescent="0.2">
      <c r="B426" s="222"/>
      <c r="C426" s="223"/>
      <c r="D426"/>
      <c r="E426"/>
      <c r="F426"/>
      <c r="G426"/>
      <c r="H426"/>
      <c r="I426"/>
      <c r="J426"/>
      <c r="K426"/>
      <c r="L426"/>
      <c r="M426"/>
      <c r="N426"/>
      <c r="O426"/>
      <c r="P426"/>
      <c r="Q426"/>
      <c r="R426"/>
      <c r="S426"/>
      <c r="T426"/>
      <c r="U426"/>
      <c r="V426"/>
    </row>
    <row r="427" spans="2:22" ht="15.75" customHeight="1" x14ac:dyDescent="0.2">
      <c r="B427" s="222"/>
      <c r="C427" s="223"/>
      <c r="D427"/>
      <c r="E427"/>
      <c r="F427"/>
      <c r="G427"/>
      <c r="H427"/>
      <c r="I427"/>
      <c r="J427"/>
      <c r="K427"/>
      <c r="L427"/>
      <c r="M427"/>
      <c r="N427"/>
      <c r="O427"/>
      <c r="P427"/>
      <c r="Q427"/>
      <c r="R427"/>
      <c r="S427"/>
      <c r="T427"/>
      <c r="U427"/>
      <c r="V427"/>
    </row>
    <row r="428" spans="2:22" ht="15.75" customHeight="1" x14ac:dyDescent="0.2">
      <c r="B428" s="222"/>
      <c r="C428" s="223"/>
      <c r="D428"/>
      <c r="E428"/>
      <c r="F428"/>
      <c r="G428"/>
      <c r="H428"/>
      <c r="I428"/>
      <c r="J428"/>
      <c r="K428"/>
      <c r="L428"/>
      <c r="M428"/>
      <c r="N428"/>
      <c r="O428"/>
      <c r="P428"/>
      <c r="Q428"/>
      <c r="R428"/>
      <c r="S428"/>
      <c r="T428"/>
      <c r="U428"/>
      <c r="V428"/>
    </row>
    <row r="429" spans="2:22" ht="15.75" customHeight="1" x14ac:dyDescent="0.2">
      <c r="B429" s="222"/>
      <c r="C429" s="223"/>
      <c r="D429"/>
      <c r="E429"/>
      <c r="F429"/>
      <c r="G429"/>
      <c r="H429"/>
      <c r="I429"/>
      <c r="J429"/>
      <c r="K429"/>
      <c r="L429"/>
      <c r="M429"/>
      <c r="N429"/>
      <c r="O429"/>
      <c r="P429"/>
      <c r="Q429"/>
      <c r="R429"/>
      <c r="S429"/>
      <c r="T429"/>
      <c r="U429"/>
      <c r="V429"/>
    </row>
    <row r="430" spans="2:22" ht="15.75" customHeight="1" x14ac:dyDescent="0.2">
      <c r="B430" s="222"/>
      <c r="C430" s="223"/>
      <c r="D430"/>
      <c r="E430"/>
      <c r="F430"/>
      <c r="G430"/>
      <c r="H430"/>
      <c r="I430"/>
      <c r="J430"/>
      <c r="K430"/>
      <c r="L430"/>
      <c r="M430"/>
      <c r="N430"/>
      <c r="O430"/>
      <c r="P430"/>
      <c r="Q430"/>
      <c r="R430"/>
      <c r="S430"/>
      <c r="T430"/>
      <c r="U430"/>
      <c r="V430"/>
    </row>
    <row r="431" spans="2:22" ht="15.75" customHeight="1" x14ac:dyDescent="0.2">
      <c r="B431" s="222"/>
      <c r="C431" s="223"/>
      <c r="D431"/>
      <c r="E431"/>
      <c r="F431"/>
      <c r="G431"/>
      <c r="H431"/>
      <c r="I431"/>
      <c r="J431"/>
      <c r="K431"/>
      <c r="L431"/>
      <c r="M431"/>
      <c r="N431"/>
      <c r="O431"/>
      <c r="P431"/>
      <c r="Q431"/>
      <c r="R431"/>
      <c r="S431"/>
      <c r="T431"/>
      <c r="U431"/>
      <c r="V431"/>
    </row>
    <row r="432" spans="2:22" ht="15.75" customHeight="1" x14ac:dyDescent="0.2">
      <c r="B432" s="222"/>
      <c r="C432" s="223"/>
      <c r="D432"/>
      <c r="E432"/>
      <c r="F432"/>
      <c r="G432"/>
      <c r="H432"/>
      <c r="I432"/>
      <c r="J432"/>
      <c r="K432"/>
      <c r="L432"/>
      <c r="M432"/>
      <c r="N432"/>
      <c r="O432"/>
      <c r="P432"/>
      <c r="Q432"/>
      <c r="R432"/>
      <c r="S432"/>
      <c r="T432"/>
      <c r="U432"/>
      <c r="V432"/>
    </row>
    <row r="433" spans="2:22" ht="15.75" customHeight="1" x14ac:dyDescent="0.2">
      <c r="B433" s="222"/>
      <c r="C433" s="223"/>
      <c r="D433"/>
      <c r="E433"/>
      <c r="F433"/>
      <c r="G433"/>
      <c r="H433"/>
      <c r="I433"/>
      <c r="J433"/>
      <c r="K433"/>
      <c r="L433"/>
      <c r="M433"/>
      <c r="N433"/>
      <c r="O433"/>
      <c r="P433"/>
      <c r="Q433"/>
      <c r="R433"/>
      <c r="S433"/>
      <c r="T433"/>
      <c r="U433"/>
      <c r="V433"/>
    </row>
    <row r="434" spans="2:22" ht="15.75" customHeight="1" x14ac:dyDescent="0.2">
      <c r="B434" s="222"/>
      <c r="C434" s="223"/>
      <c r="D434"/>
      <c r="E434"/>
      <c r="F434"/>
      <c r="G434"/>
      <c r="H434"/>
      <c r="I434"/>
      <c r="J434"/>
      <c r="K434"/>
      <c r="L434"/>
      <c r="M434"/>
      <c r="N434"/>
      <c r="O434"/>
      <c r="P434"/>
      <c r="Q434"/>
      <c r="R434"/>
      <c r="S434"/>
      <c r="T434"/>
      <c r="U434"/>
      <c r="V434"/>
    </row>
    <row r="435" spans="2:22" ht="15.75" customHeight="1" x14ac:dyDescent="0.2">
      <c r="B435" s="222"/>
      <c r="C435" s="223"/>
      <c r="D435"/>
      <c r="E435"/>
      <c r="F435"/>
      <c r="G435"/>
      <c r="H435"/>
      <c r="I435"/>
      <c r="J435"/>
      <c r="K435"/>
      <c r="L435"/>
      <c r="M435"/>
      <c r="N435"/>
      <c r="O435"/>
      <c r="P435"/>
      <c r="Q435"/>
      <c r="R435"/>
      <c r="S435"/>
      <c r="T435"/>
      <c r="U435"/>
      <c r="V435"/>
    </row>
    <row r="436" spans="2:22" ht="15.75" customHeight="1" x14ac:dyDescent="0.2">
      <c r="B436" s="222"/>
      <c r="C436" s="223"/>
      <c r="D436"/>
      <c r="E436"/>
      <c r="F436"/>
      <c r="G436"/>
      <c r="H436"/>
      <c r="I436"/>
      <c r="J436"/>
      <c r="K436"/>
      <c r="L436"/>
      <c r="M436"/>
      <c r="N436"/>
      <c r="O436"/>
      <c r="P436"/>
      <c r="Q436"/>
      <c r="R436"/>
      <c r="S436"/>
      <c r="T436"/>
      <c r="U436"/>
      <c r="V436"/>
    </row>
    <row r="437" spans="2:22" ht="15.75" customHeight="1" x14ac:dyDescent="0.2">
      <c r="B437" s="222"/>
      <c r="C437" s="223"/>
      <c r="D437"/>
      <c r="E437"/>
      <c r="F437"/>
      <c r="G437"/>
      <c r="H437"/>
      <c r="I437"/>
      <c r="J437"/>
      <c r="K437"/>
      <c r="L437"/>
      <c r="M437"/>
      <c r="N437"/>
      <c r="O437"/>
      <c r="P437"/>
      <c r="Q437"/>
      <c r="R437"/>
      <c r="S437"/>
      <c r="T437"/>
      <c r="U437"/>
      <c r="V437"/>
    </row>
    <row r="438" spans="2:22" ht="15.75" customHeight="1" x14ac:dyDescent="0.2">
      <c r="B438" s="222"/>
      <c r="C438" s="223"/>
      <c r="D438"/>
      <c r="E438"/>
      <c r="F438"/>
      <c r="G438"/>
      <c r="H438"/>
      <c r="I438"/>
      <c r="J438"/>
      <c r="K438"/>
      <c r="L438"/>
      <c r="M438"/>
      <c r="N438"/>
      <c r="O438"/>
      <c r="P438"/>
      <c r="Q438"/>
      <c r="R438"/>
      <c r="S438"/>
      <c r="T438"/>
      <c r="U438"/>
      <c r="V438"/>
    </row>
    <row r="439" spans="2:22" ht="15.75" customHeight="1" x14ac:dyDescent="0.2">
      <c r="B439" s="222"/>
      <c r="C439" s="223"/>
      <c r="D439"/>
      <c r="E439"/>
      <c r="F439"/>
      <c r="G439"/>
      <c r="H439"/>
      <c r="I439"/>
      <c r="J439"/>
      <c r="K439"/>
      <c r="L439"/>
      <c r="M439"/>
      <c r="N439"/>
      <c r="O439"/>
      <c r="P439"/>
      <c r="Q439"/>
      <c r="R439"/>
      <c r="S439"/>
      <c r="T439"/>
      <c r="U439"/>
      <c r="V439"/>
    </row>
    <row r="440" spans="2:22" ht="15.75" customHeight="1" x14ac:dyDescent="0.2">
      <c r="B440" s="222"/>
      <c r="C440" s="223"/>
      <c r="D440"/>
      <c r="E440"/>
      <c r="F440"/>
      <c r="G440"/>
      <c r="H440"/>
      <c r="I440"/>
      <c r="J440"/>
      <c r="K440"/>
      <c r="L440"/>
      <c r="M440"/>
      <c r="N440"/>
      <c r="O440"/>
      <c r="P440"/>
      <c r="Q440"/>
      <c r="R440"/>
      <c r="S440"/>
      <c r="T440"/>
      <c r="U440"/>
      <c r="V440"/>
    </row>
    <row r="441" spans="2:22" ht="15.75" customHeight="1" x14ac:dyDescent="0.2">
      <c r="B441" s="222"/>
      <c r="C441" s="223"/>
      <c r="D441"/>
      <c r="E441"/>
      <c r="F441"/>
      <c r="G441"/>
      <c r="H441"/>
      <c r="I441"/>
      <c r="J441"/>
      <c r="K441"/>
      <c r="L441"/>
      <c r="M441"/>
      <c r="N441"/>
      <c r="O441"/>
      <c r="P441"/>
      <c r="Q441"/>
      <c r="R441"/>
      <c r="S441"/>
      <c r="T441"/>
      <c r="U441"/>
      <c r="V441"/>
    </row>
    <row r="442" spans="2:22" ht="15.75" customHeight="1" x14ac:dyDescent="0.2">
      <c r="B442" s="222"/>
      <c r="C442" s="223"/>
      <c r="D442"/>
      <c r="E442"/>
      <c r="F442"/>
      <c r="G442"/>
      <c r="H442"/>
      <c r="I442"/>
      <c r="J442"/>
      <c r="K442"/>
      <c r="L442"/>
      <c r="M442"/>
      <c r="N442"/>
      <c r="O442"/>
      <c r="P442"/>
      <c r="Q442"/>
      <c r="R442"/>
      <c r="S442"/>
      <c r="T442"/>
      <c r="U442"/>
      <c r="V442"/>
    </row>
    <row r="443" spans="2:22" ht="15.75" customHeight="1" x14ac:dyDescent="0.2">
      <c r="B443" s="222"/>
      <c r="C443" s="223"/>
      <c r="D443"/>
      <c r="E443"/>
      <c r="F443"/>
      <c r="G443"/>
      <c r="H443"/>
      <c r="I443"/>
      <c r="J443"/>
      <c r="K443"/>
      <c r="L443"/>
      <c r="M443"/>
      <c r="N443"/>
      <c r="O443"/>
      <c r="P443"/>
      <c r="Q443"/>
      <c r="R443"/>
      <c r="S443"/>
      <c r="T443"/>
      <c r="U443"/>
      <c r="V443"/>
    </row>
    <row r="444" spans="2:22" ht="15.75" customHeight="1" x14ac:dyDescent="0.2">
      <c r="B444" s="222"/>
      <c r="C444" s="223"/>
      <c r="D444"/>
      <c r="E444"/>
      <c r="F444"/>
      <c r="G444"/>
      <c r="H444"/>
      <c r="I444"/>
      <c r="J444"/>
      <c r="K444"/>
      <c r="L444"/>
      <c r="M444"/>
      <c r="N444"/>
      <c r="O444"/>
      <c r="P444"/>
      <c r="Q444"/>
      <c r="R444"/>
      <c r="S444"/>
      <c r="T444"/>
      <c r="U444"/>
      <c r="V444"/>
    </row>
    <row r="445" spans="2:22" ht="15.75" customHeight="1" x14ac:dyDescent="0.2">
      <c r="B445" s="222"/>
      <c r="C445" s="223"/>
      <c r="D445"/>
      <c r="E445"/>
      <c r="F445"/>
      <c r="G445"/>
      <c r="H445"/>
      <c r="I445"/>
      <c r="J445"/>
      <c r="K445"/>
      <c r="L445"/>
      <c r="M445"/>
      <c r="N445"/>
      <c r="O445"/>
      <c r="P445"/>
      <c r="Q445"/>
      <c r="R445"/>
      <c r="S445"/>
      <c r="T445"/>
      <c r="U445"/>
      <c r="V445"/>
    </row>
    <row r="446" spans="2:22" ht="15.75" customHeight="1" x14ac:dyDescent="0.2">
      <c r="B446" s="222"/>
      <c r="C446" s="223"/>
      <c r="D446"/>
      <c r="E446"/>
      <c r="F446"/>
      <c r="G446"/>
      <c r="H446"/>
      <c r="I446"/>
      <c r="J446"/>
      <c r="K446"/>
      <c r="L446"/>
      <c r="M446"/>
      <c r="N446"/>
      <c r="O446"/>
      <c r="P446"/>
      <c r="Q446"/>
      <c r="R446"/>
      <c r="S446"/>
      <c r="T446"/>
      <c r="U446"/>
      <c r="V446"/>
    </row>
    <row r="447" spans="2:22" ht="15.75" customHeight="1" x14ac:dyDescent="0.2">
      <c r="B447" s="222"/>
      <c r="C447" s="223"/>
      <c r="D447"/>
      <c r="E447"/>
      <c r="F447"/>
      <c r="G447"/>
      <c r="H447"/>
      <c r="I447"/>
      <c r="J447"/>
      <c r="K447"/>
      <c r="L447"/>
      <c r="M447"/>
      <c r="N447"/>
      <c r="O447"/>
      <c r="P447"/>
      <c r="Q447"/>
      <c r="R447"/>
      <c r="S447"/>
      <c r="T447"/>
      <c r="U447"/>
      <c r="V447"/>
    </row>
    <row r="448" spans="2:22" ht="15.75" customHeight="1" x14ac:dyDescent="0.2">
      <c r="B448" s="222"/>
      <c r="C448" s="223"/>
      <c r="D448"/>
      <c r="E448"/>
      <c r="F448"/>
      <c r="G448"/>
      <c r="H448"/>
      <c r="I448"/>
      <c r="J448"/>
      <c r="K448"/>
      <c r="L448"/>
      <c r="M448"/>
      <c r="N448"/>
      <c r="O448"/>
      <c r="P448"/>
      <c r="Q448"/>
      <c r="R448"/>
      <c r="S448"/>
      <c r="T448"/>
      <c r="U448"/>
      <c r="V448"/>
    </row>
    <row r="449" spans="2:22" ht="15.75" customHeight="1" x14ac:dyDescent="0.2">
      <c r="B449" s="222"/>
      <c r="C449" s="223"/>
      <c r="D449"/>
      <c r="E449"/>
      <c r="F449"/>
      <c r="G449"/>
      <c r="H449"/>
      <c r="I449"/>
      <c r="J449"/>
      <c r="K449"/>
      <c r="L449"/>
      <c r="M449"/>
      <c r="N449"/>
      <c r="O449"/>
      <c r="P449"/>
      <c r="Q449"/>
      <c r="R449"/>
      <c r="S449"/>
      <c r="T449"/>
      <c r="U449"/>
      <c r="V449"/>
    </row>
    <row r="450" spans="2:22" ht="15.75" customHeight="1" x14ac:dyDescent="0.2">
      <c r="B450" s="222"/>
      <c r="C450" s="223"/>
      <c r="D450"/>
      <c r="E450"/>
      <c r="F450"/>
      <c r="G450"/>
      <c r="H450"/>
      <c r="I450"/>
      <c r="J450"/>
      <c r="K450"/>
      <c r="L450"/>
      <c r="M450"/>
      <c r="N450"/>
      <c r="O450"/>
      <c r="P450"/>
      <c r="Q450"/>
      <c r="R450"/>
      <c r="S450"/>
      <c r="T450"/>
      <c r="U450"/>
      <c r="V450"/>
    </row>
    <row r="451" spans="2:22" ht="15.75" customHeight="1" x14ac:dyDescent="0.2">
      <c r="B451" s="222"/>
      <c r="C451" s="223"/>
      <c r="D451"/>
      <c r="E451"/>
      <c r="F451"/>
      <c r="G451"/>
      <c r="H451"/>
      <c r="I451"/>
      <c r="J451"/>
      <c r="K451"/>
      <c r="L451"/>
      <c r="M451"/>
      <c r="N451"/>
      <c r="O451"/>
      <c r="P451"/>
      <c r="Q451"/>
      <c r="R451"/>
      <c r="S451"/>
      <c r="T451"/>
      <c r="U451"/>
      <c r="V451"/>
    </row>
    <row r="452" spans="2:22" ht="15.75" customHeight="1" x14ac:dyDescent="0.2">
      <c r="B452" s="222"/>
      <c r="C452" s="223"/>
      <c r="D452"/>
      <c r="E452"/>
      <c r="F452"/>
      <c r="G452"/>
      <c r="H452"/>
      <c r="I452"/>
      <c r="J452"/>
      <c r="K452"/>
      <c r="L452"/>
      <c r="M452"/>
      <c r="N452"/>
      <c r="O452"/>
      <c r="P452"/>
      <c r="Q452"/>
      <c r="R452"/>
      <c r="S452"/>
      <c r="T452"/>
      <c r="U452"/>
      <c r="V452"/>
    </row>
    <row r="453" spans="2:22" ht="15.75" customHeight="1" x14ac:dyDescent="0.2">
      <c r="B453" s="222"/>
      <c r="C453" s="223"/>
      <c r="D453"/>
      <c r="E453"/>
      <c r="F453"/>
      <c r="G453"/>
      <c r="H453"/>
      <c r="I453"/>
      <c r="J453"/>
      <c r="K453"/>
      <c r="L453"/>
      <c r="M453"/>
      <c r="N453"/>
      <c r="O453"/>
      <c r="P453"/>
      <c r="Q453"/>
      <c r="R453"/>
      <c r="S453"/>
      <c r="T453"/>
      <c r="U453"/>
      <c r="V453"/>
    </row>
    <row r="454" spans="2:22" ht="15.75" customHeight="1" x14ac:dyDescent="0.2">
      <c r="B454" s="222"/>
      <c r="C454" s="223"/>
      <c r="D454"/>
      <c r="E454"/>
      <c r="F454"/>
      <c r="G454"/>
      <c r="H454"/>
      <c r="I454"/>
      <c r="J454"/>
      <c r="K454"/>
      <c r="L454"/>
      <c r="M454"/>
      <c r="N454"/>
      <c r="O454"/>
      <c r="P454"/>
      <c r="Q454"/>
      <c r="R454"/>
      <c r="S454"/>
      <c r="T454"/>
      <c r="U454"/>
      <c r="V454"/>
    </row>
    <row r="455" spans="2:22" ht="15.75" customHeight="1" x14ac:dyDescent="0.2">
      <c r="B455" s="222"/>
      <c r="C455" s="223"/>
      <c r="D455"/>
      <c r="E455"/>
      <c r="F455"/>
      <c r="G455"/>
      <c r="H455"/>
      <c r="I455"/>
      <c r="J455"/>
      <c r="K455"/>
      <c r="L455"/>
      <c r="M455"/>
      <c r="N455"/>
      <c r="O455"/>
      <c r="P455"/>
      <c r="Q455"/>
      <c r="R455"/>
      <c r="S455"/>
      <c r="T455"/>
      <c r="U455"/>
      <c r="V455"/>
    </row>
    <row r="456" spans="2:22" ht="15.75" customHeight="1" x14ac:dyDescent="0.2">
      <c r="B456" s="222"/>
      <c r="C456" s="223"/>
      <c r="D456"/>
      <c r="E456"/>
      <c r="F456"/>
      <c r="G456"/>
      <c r="H456"/>
      <c r="I456"/>
      <c r="J456"/>
      <c r="K456"/>
      <c r="L456"/>
      <c r="M456"/>
      <c r="N456"/>
      <c r="O456"/>
      <c r="P456"/>
      <c r="Q456"/>
      <c r="R456"/>
      <c r="S456"/>
      <c r="T456"/>
      <c r="U456"/>
      <c r="V456"/>
    </row>
    <row r="457" spans="2:22" ht="15.75" customHeight="1" x14ac:dyDescent="0.2">
      <c r="B457" s="222"/>
      <c r="C457" s="223"/>
      <c r="D457"/>
      <c r="E457"/>
      <c r="F457"/>
      <c r="G457"/>
      <c r="H457"/>
      <c r="I457"/>
      <c r="J457"/>
      <c r="K457"/>
      <c r="L457"/>
      <c r="M457"/>
      <c r="N457"/>
      <c r="O457"/>
      <c r="P457"/>
      <c r="Q457"/>
      <c r="R457"/>
      <c r="S457"/>
      <c r="T457"/>
      <c r="U457"/>
      <c r="V457"/>
    </row>
    <row r="458" spans="2:22" ht="15.75" customHeight="1" x14ac:dyDescent="0.2">
      <c r="B458" s="222"/>
      <c r="C458" s="223"/>
      <c r="D458"/>
      <c r="E458"/>
      <c r="F458"/>
      <c r="G458"/>
      <c r="H458"/>
      <c r="I458"/>
      <c r="J458"/>
      <c r="K458"/>
      <c r="L458"/>
      <c r="M458"/>
      <c r="N458"/>
      <c r="O458"/>
      <c r="P458"/>
      <c r="Q458"/>
      <c r="R458"/>
      <c r="S458"/>
      <c r="T458"/>
      <c r="U458"/>
      <c r="V458"/>
    </row>
    <row r="459" spans="2:22" ht="15.75" customHeight="1" x14ac:dyDescent="0.2">
      <c r="B459" s="222"/>
      <c r="C459" s="223"/>
      <c r="D459"/>
      <c r="E459"/>
      <c r="F459"/>
      <c r="G459"/>
      <c r="H459"/>
      <c r="I459"/>
      <c r="J459"/>
      <c r="K459"/>
      <c r="L459"/>
      <c r="M459"/>
      <c r="N459"/>
      <c r="O459"/>
      <c r="P459"/>
      <c r="Q459"/>
      <c r="R459"/>
      <c r="S459"/>
      <c r="T459"/>
      <c r="U459"/>
      <c r="V459"/>
    </row>
    <row r="460" spans="2:22" ht="15.75" customHeight="1" x14ac:dyDescent="0.2">
      <c r="B460" s="222"/>
      <c r="C460" s="223"/>
      <c r="D460"/>
      <c r="E460"/>
      <c r="F460"/>
      <c r="G460"/>
      <c r="H460"/>
      <c r="I460"/>
      <c r="J460"/>
      <c r="K460"/>
      <c r="L460"/>
      <c r="M460"/>
      <c r="N460"/>
      <c r="O460"/>
      <c r="P460"/>
      <c r="Q460"/>
      <c r="R460"/>
      <c r="S460"/>
      <c r="T460"/>
      <c r="U460"/>
      <c r="V460"/>
    </row>
    <row r="461" spans="2:22" ht="15.75" customHeight="1" x14ac:dyDescent="0.2">
      <c r="B461" s="222"/>
      <c r="C461" s="223"/>
      <c r="D461"/>
      <c r="E461"/>
      <c r="F461"/>
      <c r="G461"/>
      <c r="H461"/>
      <c r="I461"/>
      <c r="J461"/>
      <c r="K461"/>
      <c r="L461"/>
      <c r="M461"/>
      <c r="N461"/>
      <c r="O461"/>
      <c r="P461"/>
      <c r="Q461"/>
      <c r="R461"/>
      <c r="S461"/>
      <c r="T461"/>
      <c r="U461"/>
      <c r="V461"/>
    </row>
    <row r="462" spans="2:22" ht="15.75" customHeight="1" x14ac:dyDescent="0.2">
      <c r="B462" s="222"/>
      <c r="C462" s="223"/>
      <c r="D462"/>
      <c r="E462"/>
      <c r="F462"/>
      <c r="G462"/>
      <c r="H462"/>
      <c r="I462"/>
      <c r="J462"/>
      <c r="K462"/>
      <c r="L462"/>
      <c r="M462"/>
      <c r="N462"/>
      <c r="O462"/>
      <c r="P462"/>
      <c r="Q462"/>
      <c r="R462"/>
      <c r="S462"/>
      <c r="T462"/>
      <c r="U462"/>
      <c r="V462"/>
    </row>
    <row r="463" spans="2:22" ht="15.75" customHeight="1" x14ac:dyDescent="0.2">
      <c r="B463" s="222"/>
      <c r="C463" s="223"/>
      <c r="D463"/>
      <c r="E463"/>
      <c r="F463"/>
      <c r="G463"/>
      <c r="H463"/>
      <c r="I463"/>
      <c r="J463"/>
      <c r="K463"/>
      <c r="L463"/>
      <c r="M463"/>
      <c r="N463"/>
      <c r="O463"/>
      <c r="P463"/>
      <c r="Q463"/>
      <c r="R463"/>
      <c r="S463"/>
      <c r="T463"/>
      <c r="U463"/>
      <c r="V463"/>
    </row>
    <row r="464" spans="2:22" ht="15.75" customHeight="1" x14ac:dyDescent="0.2">
      <c r="B464" s="222"/>
      <c r="C464" s="223"/>
      <c r="D464"/>
      <c r="E464"/>
      <c r="F464"/>
      <c r="G464"/>
      <c r="H464"/>
      <c r="I464"/>
      <c r="J464"/>
      <c r="K464"/>
      <c r="L464"/>
      <c r="M464"/>
      <c r="N464"/>
      <c r="O464"/>
      <c r="P464"/>
      <c r="Q464"/>
      <c r="R464"/>
      <c r="S464"/>
      <c r="T464"/>
      <c r="U464"/>
      <c r="V464"/>
    </row>
    <row r="465" spans="2:22" ht="15.75" customHeight="1" x14ac:dyDescent="0.2">
      <c r="B465" s="222"/>
      <c r="C465" s="223"/>
      <c r="D465"/>
      <c r="E465"/>
      <c r="F465"/>
      <c r="G465"/>
      <c r="H465"/>
      <c r="I465"/>
      <c r="J465"/>
      <c r="K465"/>
      <c r="L465"/>
      <c r="M465"/>
      <c r="N465"/>
      <c r="O465"/>
      <c r="P465"/>
      <c r="Q465"/>
      <c r="R465"/>
      <c r="S465"/>
      <c r="T465"/>
      <c r="U465"/>
      <c r="V465"/>
    </row>
    <row r="466" spans="2:22" ht="15.75" customHeight="1" x14ac:dyDescent="0.2">
      <c r="B466" s="222"/>
      <c r="C466" s="223"/>
      <c r="D466"/>
      <c r="E466"/>
      <c r="F466"/>
      <c r="G466"/>
      <c r="H466"/>
      <c r="I466"/>
      <c r="J466"/>
      <c r="K466"/>
      <c r="L466"/>
      <c r="M466"/>
      <c r="N466"/>
      <c r="O466"/>
      <c r="P466"/>
      <c r="Q466"/>
      <c r="R466"/>
      <c r="S466"/>
      <c r="T466"/>
      <c r="U466"/>
      <c r="V466"/>
    </row>
    <row r="467" spans="2:22" ht="15.75" customHeight="1" x14ac:dyDescent="0.2">
      <c r="B467" s="222"/>
      <c r="C467" s="223"/>
      <c r="D467"/>
      <c r="E467"/>
      <c r="F467"/>
      <c r="G467"/>
      <c r="H467"/>
      <c r="I467"/>
      <c r="J467"/>
      <c r="K467"/>
      <c r="L467"/>
      <c r="M467"/>
      <c r="N467"/>
      <c r="O467"/>
      <c r="P467"/>
      <c r="Q467"/>
      <c r="R467"/>
      <c r="S467"/>
      <c r="T467"/>
      <c r="U467"/>
      <c r="V467"/>
    </row>
    <row r="468" spans="2:22" ht="15.75" customHeight="1" x14ac:dyDescent="0.2">
      <c r="B468" s="222"/>
      <c r="C468" s="223"/>
      <c r="D468"/>
      <c r="E468"/>
      <c r="F468"/>
      <c r="G468"/>
      <c r="H468"/>
      <c r="I468"/>
      <c r="J468"/>
      <c r="K468"/>
      <c r="L468"/>
      <c r="M468"/>
      <c r="N468"/>
      <c r="O468"/>
      <c r="P468"/>
      <c r="Q468"/>
      <c r="R468"/>
      <c r="S468"/>
      <c r="T468"/>
      <c r="U468"/>
      <c r="V468"/>
    </row>
    <row r="469" spans="2:22" ht="15.75" customHeight="1" x14ac:dyDescent="0.2">
      <c r="B469" s="222"/>
      <c r="C469" s="223"/>
      <c r="D469"/>
      <c r="E469"/>
      <c r="F469"/>
      <c r="G469"/>
      <c r="H469"/>
      <c r="I469"/>
      <c r="J469"/>
      <c r="K469"/>
      <c r="L469"/>
      <c r="M469"/>
      <c r="N469"/>
      <c r="O469"/>
      <c r="P469"/>
      <c r="Q469"/>
      <c r="R469"/>
      <c r="S469"/>
      <c r="T469"/>
      <c r="U469"/>
      <c r="V469"/>
    </row>
    <row r="470" spans="2:22" ht="15.75" customHeight="1" x14ac:dyDescent="0.2">
      <c r="B470" s="222"/>
      <c r="C470" s="223"/>
      <c r="D470"/>
      <c r="E470"/>
      <c r="F470"/>
      <c r="G470"/>
      <c r="H470"/>
      <c r="I470"/>
      <c r="J470"/>
      <c r="K470"/>
      <c r="L470"/>
      <c r="M470"/>
      <c r="N470"/>
      <c r="O470"/>
      <c r="P470"/>
      <c r="Q470"/>
      <c r="R470"/>
      <c r="S470"/>
      <c r="T470"/>
      <c r="U470"/>
      <c r="V470"/>
    </row>
    <row r="471" spans="2:22" ht="15.75" customHeight="1" x14ac:dyDescent="0.2">
      <c r="B471" s="222"/>
      <c r="C471" s="223"/>
      <c r="D471"/>
      <c r="E471"/>
      <c r="F471"/>
      <c r="G471"/>
      <c r="H471"/>
      <c r="I471"/>
      <c r="J471"/>
      <c r="K471"/>
      <c r="L471"/>
      <c r="M471"/>
      <c r="N471"/>
      <c r="O471"/>
      <c r="P471"/>
      <c r="Q471"/>
      <c r="R471"/>
      <c r="S471"/>
      <c r="T471"/>
      <c r="U471"/>
      <c r="V471"/>
    </row>
    <row r="472" spans="2:22" ht="15.75" customHeight="1" x14ac:dyDescent="0.2">
      <c r="B472" s="222"/>
      <c r="C472" s="223"/>
      <c r="D472"/>
      <c r="E472"/>
      <c r="F472"/>
      <c r="G472"/>
      <c r="H472"/>
      <c r="I472"/>
      <c r="J472"/>
      <c r="K472"/>
      <c r="L472"/>
      <c r="M472"/>
      <c r="N472"/>
      <c r="O472"/>
      <c r="P472"/>
      <c r="Q472"/>
      <c r="R472"/>
      <c r="S472"/>
      <c r="T472"/>
      <c r="U472"/>
      <c r="V472"/>
    </row>
    <row r="473" spans="2:22" ht="15.75" customHeight="1" x14ac:dyDescent="0.2">
      <c r="B473" s="222"/>
      <c r="C473" s="223"/>
      <c r="D473"/>
      <c r="E473"/>
      <c r="F473"/>
      <c r="G473"/>
      <c r="H473"/>
      <c r="I473"/>
      <c r="J473"/>
      <c r="K473"/>
      <c r="L473"/>
      <c r="M473"/>
      <c r="N473"/>
      <c r="O473"/>
      <c r="P473"/>
      <c r="Q473"/>
      <c r="R473"/>
      <c r="S473"/>
      <c r="T473"/>
      <c r="U473"/>
      <c r="V473"/>
    </row>
    <row r="474" spans="2:22" ht="15.75" customHeight="1" x14ac:dyDescent="0.2">
      <c r="B474" s="222"/>
      <c r="C474" s="223"/>
      <c r="D474"/>
      <c r="E474"/>
      <c r="F474"/>
      <c r="G474"/>
      <c r="H474"/>
      <c r="I474"/>
      <c r="J474"/>
      <c r="K474"/>
      <c r="L474"/>
      <c r="M474"/>
      <c r="N474"/>
      <c r="O474"/>
      <c r="P474"/>
      <c r="Q474"/>
      <c r="R474"/>
      <c r="S474"/>
      <c r="T474"/>
      <c r="U474"/>
      <c r="V474"/>
    </row>
    <row r="475" spans="2:22" ht="15.75" customHeight="1" x14ac:dyDescent="0.2">
      <c r="B475" s="222"/>
      <c r="C475" s="223"/>
      <c r="D475"/>
      <c r="E475"/>
      <c r="F475"/>
      <c r="G475"/>
      <c r="H475"/>
      <c r="I475"/>
      <c r="J475"/>
      <c r="K475"/>
      <c r="L475"/>
      <c r="M475"/>
      <c r="N475"/>
      <c r="O475"/>
      <c r="P475"/>
      <c r="Q475"/>
      <c r="R475"/>
      <c r="S475"/>
      <c r="T475"/>
      <c r="U475"/>
      <c r="V475"/>
    </row>
    <row r="476" spans="2:22" ht="15.75" customHeight="1" x14ac:dyDescent="0.2">
      <c r="B476" s="222"/>
      <c r="C476" s="223"/>
      <c r="D476"/>
      <c r="E476"/>
      <c r="F476"/>
      <c r="G476"/>
      <c r="H476"/>
      <c r="I476"/>
      <c r="J476"/>
      <c r="K476"/>
      <c r="L476"/>
      <c r="M476"/>
      <c r="N476"/>
      <c r="O476"/>
      <c r="P476"/>
      <c r="Q476"/>
      <c r="R476"/>
      <c r="S476"/>
      <c r="T476"/>
      <c r="U476"/>
      <c r="V476"/>
    </row>
    <row r="477" spans="2:22" ht="15.75" customHeight="1" x14ac:dyDescent="0.2">
      <c r="B477" s="222"/>
      <c r="C477" s="223"/>
      <c r="D477"/>
      <c r="E477"/>
      <c r="F477"/>
      <c r="G477"/>
      <c r="H477"/>
      <c r="I477"/>
      <c r="J477"/>
      <c r="K477"/>
      <c r="L477"/>
      <c r="M477"/>
      <c r="N477"/>
      <c r="O477"/>
      <c r="P477"/>
      <c r="Q477"/>
      <c r="R477"/>
      <c r="S477"/>
      <c r="T477"/>
      <c r="U477"/>
      <c r="V477"/>
    </row>
    <row r="478" spans="2:22" ht="15.75" customHeight="1" x14ac:dyDescent="0.2">
      <c r="B478" s="222"/>
      <c r="C478" s="223"/>
      <c r="D478"/>
      <c r="E478"/>
      <c r="F478"/>
      <c r="G478"/>
      <c r="H478"/>
      <c r="I478"/>
      <c r="J478"/>
      <c r="K478"/>
      <c r="L478"/>
      <c r="M478"/>
      <c r="N478"/>
      <c r="O478"/>
      <c r="P478"/>
      <c r="Q478"/>
      <c r="R478"/>
      <c r="S478"/>
      <c r="T478"/>
      <c r="U478"/>
      <c r="V478"/>
    </row>
    <row r="479" spans="2:22" ht="15.75" customHeight="1" x14ac:dyDescent="0.2">
      <c r="B479" s="222"/>
      <c r="C479" s="223"/>
      <c r="D479"/>
      <c r="E479"/>
      <c r="F479"/>
      <c r="G479"/>
      <c r="H479"/>
      <c r="I479"/>
      <c r="J479"/>
      <c r="K479"/>
      <c r="L479"/>
      <c r="M479"/>
      <c r="N479"/>
      <c r="O479"/>
      <c r="P479"/>
      <c r="Q479"/>
      <c r="R479"/>
      <c r="S479"/>
      <c r="T479"/>
      <c r="U479"/>
      <c r="V479"/>
    </row>
    <row r="480" spans="2:22" ht="15.75" customHeight="1" x14ac:dyDescent="0.2">
      <c r="B480" s="222"/>
      <c r="C480" s="223"/>
      <c r="D480"/>
      <c r="E480"/>
      <c r="F480"/>
      <c r="G480"/>
      <c r="H480"/>
      <c r="I480"/>
      <c r="J480"/>
      <c r="K480"/>
      <c r="L480"/>
      <c r="M480"/>
      <c r="N480"/>
      <c r="O480"/>
      <c r="P480"/>
      <c r="Q480"/>
      <c r="R480"/>
      <c r="S480"/>
      <c r="T480"/>
      <c r="U480"/>
      <c r="V480"/>
    </row>
    <row r="481" spans="2:22" ht="15.75" customHeight="1" x14ac:dyDescent="0.2">
      <c r="B481" s="222"/>
      <c r="C481" s="223"/>
      <c r="D481"/>
      <c r="E481"/>
      <c r="F481"/>
      <c r="G481"/>
      <c r="H481"/>
      <c r="I481"/>
      <c r="J481"/>
      <c r="K481"/>
      <c r="L481"/>
      <c r="M481"/>
      <c r="N481"/>
      <c r="O481"/>
      <c r="P481"/>
      <c r="Q481"/>
      <c r="R481"/>
      <c r="S481"/>
      <c r="T481"/>
      <c r="U481"/>
      <c r="V481"/>
    </row>
    <row r="482" spans="2:22" ht="15.75" customHeight="1" x14ac:dyDescent="0.2">
      <c r="B482" s="222"/>
      <c r="C482" s="223"/>
      <c r="D482"/>
      <c r="E482"/>
      <c r="F482"/>
      <c r="G482"/>
      <c r="H482"/>
      <c r="I482"/>
      <c r="J482"/>
      <c r="K482"/>
      <c r="L482"/>
      <c r="M482"/>
      <c r="N482"/>
      <c r="O482"/>
      <c r="P482"/>
      <c r="Q482"/>
      <c r="R482"/>
      <c r="S482"/>
      <c r="T482"/>
      <c r="U482"/>
      <c r="V482"/>
    </row>
    <row r="483" spans="2:22" ht="15.75" customHeight="1" x14ac:dyDescent="0.2">
      <c r="B483" s="222"/>
      <c r="C483" s="223"/>
      <c r="D483"/>
      <c r="E483"/>
      <c r="F483"/>
      <c r="G483"/>
      <c r="H483"/>
      <c r="I483"/>
      <c r="J483"/>
      <c r="K483"/>
      <c r="L483"/>
      <c r="M483"/>
      <c r="N483"/>
      <c r="O483"/>
      <c r="P483"/>
      <c r="Q483"/>
      <c r="R483"/>
      <c r="S483"/>
      <c r="T483"/>
      <c r="U483"/>
      <c r="V483"/>
    </row>
    <row r="484" spans="2:22" ht="15.75" customHeight="1" x14ac:dyDescent="0.2">
      <c r="B484" s="222"/>
      <c r="C484" s="223"/>
      <c r="D484"/>
      <c r="E484"/>
      <c r="F484"/>
      <c r="G484"/>
      <c r="H484"/>
      <c r="I484"/>
      <c r="J484"/>
      <c r="K484"/>
      <c r="L484"/>
      <c r="M484"/>
      <c r="N484"/>
      <c r="O484"/>
      <c r="P484"/>
      <c r="Q484"/>
      <c r="R484"/>
      <c r="S484"/>
      <c r="T484"/>
      <c r="U484"/>
      <c r="V484"/>
    </row>
    <row r="485" spans="2:22" ht="15.75" customHeight="1" x14ac:dyDescent="0.2">
      <c r="B485" s="222"/>
      <c r="C485" s="223"/>
      <c r="D485"/>
      <c r="E485"/>
      <c r="F485"/>
      <c r="G485"/>
      <c r="H485"/>
      <c r="I485"/>
      <c r="J485"/>
      <c r="K485"/>
      <c r="L485"/>
      <c r="M485"/>
      <c r="N485"/>
      <c r="O485"/>
      <c r="P485"/>
      <c r="Q485"/>
      <c r="R485"/>
      <c r="S485"/>
      <c r="T485"/>
      <c r="U485"/>
      <c r="V485"/>
    </row>
    <row r="486" spans="2:22" ht="15.75" customHeight="1" x14ac:dyDescent="0.2">
      <c r="B486" s="222"/>
      <c r="C486" s="223"/>
      <c r="D486"/>
      <c r="E486"/>
      <c r="F486"/>
      <c r="G486"/>
      <c r="H486"/>
      <c r="I486"/>
      <c r="J486"/>
      <c r="K486"/>
      <c r="L486"/>
      <c r="M486"/>
      <c r="N486"/>
      <c r="O486"/>
      <c r="P486"/>
      <c r="Q486"/>
      <c r="R486"/>
      <c r="S486"/>
      <c r="T486"/>
      <c r="U486"/>
      <c r="V486"/>
    </row>
    <row r="487" spans="2:22" ht="15.75" customHeight="1" x14ac:dyDescent="0.2">
      <c r="B487" s="222"/>
      <c r="C487" s="223"/>
      <c r="D487"/>
      <c r="E487"/>
      <c r="F487"/>
      <c r="G487"/>
      <c r="H487"/>
      <c r="I487"/>
      <c r="J487"/>
      <c r="K487"/>
      <c r="L487"/>
      <c r="M487"/>
      <c r="N487"/>
      <c r="O487"/>
      <c r="P487"/>
      <c r="Q487"/>
      <c r="R487"/>
      <c r="S487"/>
      <c r="T487"/>
      <c r="U487"/>
      <c r="V487"/>
    </row>
    <row r="488" spans="2:22" ht="15.75" customHeight="1" x14ac:dyDescent="0.2">
      <c r="B488" s="222"/>
      <c r="C488" s="223"/>
      <c r="D488"/>
      <c r="E488"/>
      <c r="F488"/>
      <c r="G488"/>
      <c r="H488"/>
      <c r="I488"/>
      <c r="J488"/>
      <c r="K488"/>
      <c r="L488"/>
      <c r="M488"/>
      <c r="N488"/>
      <c r="O488"/>
      <c r="P488"/>
      <c r="Q488"/>
      <c r="R488"/>
      <c r="S488"/>
      <c r="T488"/>
      <c r="U488"/>
      <c r="V488"/>
    </row>
    <row r="489" spans="2:22" ht="15.75" customHeight="1" x14ac:dyDescent="0.2">
      <c r="B489" s="222"/>
      <c r="C489" s="223"/>
      <c r="D489"/>
      <c r="E489"/>
      <c r="F489"/>
      <c r="G489"/>
      <c r="H489"/>
      <c r="I489"/>
      <c r="J489"/>
      <c r="K489"/>
      <c r="L489"/>
      <c r="M489"/>
      <c r="N489"/>
      <c r="O489"/>
      <c r="P489"/>
      <c r="Q489"/>
      <c r="R489"/>
      <c r="S489"/>
      <c r="T489"/>
      <c r="U489"/>
      <c r="V489"/>
    </row>
    <row r="490" spans="2:22" ht="15.75" customHeight="1" x14ac:dyDescent="0.2">
      <c r="B490" s="222"/>
      <c r="C490" s="223"/>
      <c r="D490"/>
      <c r="E490"/>
      <c r="F490"/>
      <c r="G490"/>
      <c r="H490"/>
      <c r="I490"/>
      <c r="J490"/>
      <c r="K490"/>
      <c r="L490"/>
      <c r="M490"/>
      <c r="N490"/>
      <c r="O490"/>
      <c r="P490"/>
      <c r="Q490"/>
      <c r="R490"/>
      <c r="S490"/>
      <c r="T490"/>
      <c r="U490"/>
      <c r="V490"/>
    </row>
    <row r="491" spans="2:22" ht="15.75" customHeight="1" x14ac:dyDescent="0.2">
      <c r="B491" s="222"/>
      <c r="C491" s="223"/>
      <c r="D491"/>
      <c r="E491"/>
      <c r="F491"/>
      <c r="G491"/>
      <c r="H491"/>
      <c r="I491"/>
      <c r="J491"/>
      <c r="K491"/>
      <c r="L491"/>
      <c r="M491"/>
      <c r="N491"/>
      <c r="O491"/>
      <c r="P491"/>
      <c r="Q491"/>
      <c r="R491"/>
      <c r="S491"/>
      <c r="T491"/>
      <c r="U491"/>
      <c r="V491"/>
    </row>
    <row r="492" spans="2:22" ht="15.75" customHeight="1" x14ac:dyDescent="0.2">
      <c r="B492" s="222"/>
      <c r="C492" s="223"/>
      <c r="D492"/>
      <c r="E492"/>
      <c r="F492"/>
      <c r="G492"/>
      <c r="H492"/>
      <c r="I492"/>
      <c r="J492"/>
      <c r="K492"/>
      <c r="L492"/>
      <c r="M492"/>
      <c r="N492"/>
      <c r="O492"/>
      <c r="P492"/>
      <c r="Q492"/>
      <c r="R492"/>
      <c r="S492"/>
      <c r="T492"/>
      <c r="U492"/>
      <c r="V492"/>
    </row>
    <row r="493" spans="2:22" ht="15.75" customHeight="1" x14ac:dyDescent="0.2">
      <c r="B493" s="222"/>
      <c r="C493" s="223"/>
      <c r="D493"/>
      <c r="E493"/>
      <c r="F493"/>
      <c r="G493"/>
      <c r="H493"/>
      <c r="I493"/>
      <c r="J493"/>
      <c r="K493"/>
      <c r="L493"/>
      <c r="M493"/>
      <c r="N493"/>
      <c r="O493"/>
      <c r="P493"/>
      <c r="Q493"/>
      <c r="R493"/>
      <c r="S493"/>
      <c r="T493"/>
      <c r="U493"/>
      <c r="V493"/>
    </row>
    <row r="494" spans="2:22" ht="15.75" customHeight="1" x14ac:dyDescent="0.2">
      <c r="B494" s="222"/>
      <c r="C494" s="223"/>
      <c r="D494"/>
      <c r="E494"/>
      <c r="F494"/>
      <c r="G494"/>
      <c r="H494"/>
      <c r="I494"/>
      <c r="J494"/>
      <c r="K494"/>
      <c r="L494"/>
      <c r="M494"/>
      <c r="N494"/>
      <c r="O494"/>
      <c r="P494"/>
      <c r="Q494"/>
      <c r="R494"/>
      <c r="S494"/>
      <c r="T494"/>
      <c r="U494"/>
      <c r="V494"/>
    </row>
    <row r="495" spans="2:22" ht="15.75" customHeight="1" x14ac:dyDescent="0.2">
      <c r="B495" s="222"/>
      <c r="C495" s="223"/>
      <c r="D495"/>
      <c r="E495"/>
      <c r="F495"/>
      <c r="G495"/>
      <c r="H495"/>
      <c r="I495"/>
      <c r="J495"/>
      <c r="K495"/>
      <c r="L495"/>
      <c r="M495"/>
      <c r="N495"/>
      <c r="O495"/>
      <c r="P495"/>
      <c r="Q495"/>
      <c r="R495"/>
      <c r="S495"/>
      <c r="T495"/>
      <c r="U495"/>
      <c r="V495"/>
    </row>
    <row r="496" spans="2:22" ht="15.75" customHeight="1" x14ac:dyDescent="0.2">
      <c r="B496" s="222"/>
      <c r="C496" s="223"/>
      <c r="D496"/>
      <c r="E496"/>
      <c r="F496"/>
      <c r="G496"/>
      <c r="H496"/>
      <c r="I496"/>
      <c r="J496"/>
      <c r="K496"/>
      <c r="L496"/>
      <c r="M496"/>
      <c r="N496"/>
      <c r="O496"/>
      <c r="P496"/>
      <c r="Q496"/>
      <c r="R496"/>
      <c r="S496"/>
      <c r="T496"/>
      <c r="U496"/>
      <c r="V496"/>
    </row>
    <row r="497" spans="2:22" ht="15.75" customHeight="1" x14ac:dyDescent="0.2">
      <c r="B497" s="222"/>
      <c r="C497" s="223"/>
      <c r="D497"/>
      <c r="E497"/>
      <c r="F497"/>
      <c r="G497"/>
      <c r="H497"/>
      <c r="I497"/>
      <c r="J497"/>
      <c r="K497"/>
      <c r="L497"/>
      <c r="M497"/>
      <c r="N497"/>
      <c r="O497"/>
      <c r="P497"/>
      <c r="Q497"/>
      <c r="R497"/>
      <c r="S497"/>
      <c r="T497"/>
      <c r="U497"/>
      <c r="V497"/>
    </row>
    <row r="498" spans="2:22" ht="15.75" customHeight="1" x14ac:dyDescent="0.2">
      <c r="B498" s="222"/>
      <c r="C498" s="223"/>
      <c r="D498"/>
      <c r="E498"/>
      <c r="F498"/>
      <c r="G498"/>
      <c r="H498"/>
      <c r="I498"/>
      <c r="J498"/>
      <c r="K498"/>
      <c r="L498"/>
      <c r="M498"/>
      <c r="N498"/>
      <c r="O498"/>
      <c r="P498"/>
      <c r="Q498"/>
      <c r="R498"/>
      <c r="S498"/>
      <c r="T498"/>
      <c r="U498"/>
      <c r="V498"/>
    </row>
    <row r="499" spans="2:22" ht="15.75" customHeight="1" x14ac:dyDescent="0.2">
      <c r="B499" s="222"/>
      <c r="C499" s="223"/>
      <c r="D499"/>
      <c r="E499"/>
      <c r="F499"/>
      <c r="G499"/>
      <c r="H499"/>
      <c r="I499"/>
      <c r="J499"/>
      <c r="K499"/>
      <c r="L499"/>
      <c r="M499"/>
      <c r="N499"/>
      <c r="O499"/>
      <c r="P499"/>
      <c r="Q499"/>
      <c r="R499"/>
      <c r="S499"/>
      <c r="T499"/>
      <c r="U499"/>
      <c r="V499"/>
    </row>
    <row r="500" spans="2:22" ht="15.75" customHeight="1" x14ac:dyDescent="0.2">
      <c r="B500" s="222"/>
      <c r="C500" s="223"/>
      <c r="D500"/>
      <c r="E500"/>
      <c r="F500"/>
      <c r="G500"/>
      <c r="H500"/>
      <c r="I500"/>
      <c r="J500"/>
      <c r="K500"/>
      <c r="L500"/>
      <c r="M500"/>
      <c r="N500"/>
      <c r="O500"/>
      <c r="P500"/>
      <c r="Q500"/>
      <c r="R500"/>
      <c r="S500"/>
      <c r="T500"/>
      <c r="U500"/>
      <c r="V500"/>
    </row>
    <row r="501" spans="2:22" ht="15.75" customHeight="1" x14ac:dyDescent="0.2">
      <c r="B501" s="222"/>
      <c r="C501" s="223"/>
      <c r="D501"/>
      <c r="E501"/>
      <c r="F501"/>
      <c r="G501"/>
      <c r="H501"/>
      <c r="I501"/>
      <c r="J501"/>
      <c r="K501"/>
      <c r="L501"/>
      <c r="M501"/>
      <c r="N501"/>
      <c r="O501"/>
      <c r="P501"/>
      <c r="Q501"/>
      <c r="R501"/>
      <c r="S501"/>
      <c r="T501"/>
      <c r="U501"/>
      <c r="V501"/>
    </row>
    <row r="502" spans="2:22" ht="15.75" customHeight="1" x14ac:dyDescent="0.2">
      <c r="B502" s="222"/>
      <c r="C502" s="223"/>
      <c r="D502"/>
      <c r="E502"/>
      <c r="F502"/>
      <c r="G502"/>
      <c r="H502"/>
      <c r="I502"/>
      <c r="J502"/>
      <c r="K502"/>
      <c r="L502"/>
      <c r="M502"/>
      <c r="N502"/>
      <c r="O502"/>
      <c r="P502"/>
      <c r="Q502"/>
      <c r="R502"/>
      <c r="S502"/>
      <c r="T502"/>
      <c r="U502"/>
      <c r="V502"/>
    </row>
    <row r="503" spans="2:22" ht="15.75" customHeight="1" x14ac:dyDescent="0.2">
      <c r="B503" s="222"/>
      <c r="C503" s="223"/>
      <c r="D503"/>
      <c r="E503"/>
      <c r="F503"/>
      <c r="G503"/>
      <c r="H503"/>
      <c r="I503"/>
      <c r="J503"/>
      <c r="K503"/>
      <c r="L503"/>
      <c r="M503"/>
      <c r="N503"/>
      <c r="O503"/>
      <c r="P503"/>
      <c r="Q503"/>
      <c r="R503"/>
      <c r="S503"/>
      <c r="T503"/>
      <c r="U503"/>
      <c r="V503"/>
    </row>
    <row r="504" spans="2:22" ht="15.75" customHeight="1" x14ac:dyDescent="0.2">
      <c r="B504" s="222"/>
      <c r="C504" s="223"/>
      <c r="D504"/>
      <c r="E504"/>
      <c r="F504"/>
      <c r="G504"/>
      <c r="H504"/>
      <c r="I504"/>
      <c r="J504"/>
      <c r="K504"/>
      <c r="L504"/>
      <c r="M504"/>
      <c r="N504"/>
      <c r="O504"/>
      <c r="P504"/>
      <c r="Q504"/>
      <c r="R504"/>
      <c r="S504"/>
      <c r="T504"/>
      <c r="U504"/>
      <c r="V504"/>
    </row>
    <row r="505" spans="2:22" ht="15.75" customHeight="1" x14ac:dyDescent="0.2">
      <c r="B505" s="222"/>
      <c r="C505" s="223"/>
      <c r="D505"/>
      <c r="E505"/>
      <c r="F505"/>
      <c r="G505"/>
      <c r="H505"/>
      <c r="I505"/>
      <c r="J505"/>
      <c r="K505"/>
      <c r="L505"/>
      <c r="M505"/>
      <c r="N505"/>
      <c r="O505"/>
      <c r="P505"/>
      <c r="Q505"/>
      <c r="R505"/>
      <c r="S505"/>
      <c r="T505"/>
      <c r="U505"/>
      <c r="V505"/>
    </row>
    <row r="506" spans="2:22" ht="15.75" customHeight="1" x14ac:dyDescent="0.2">
      <c r="B506" s="222"/>
      <c r="C506" s="223"/>
      <c r="D506"/>
      <c r="E506"/>
      <c r="F506"/>
      <c r="G506"/>
      <c r="H506"/>
      <c r="I506"/>
      <c r="J506"/>
      <c r="K506"/>
      <c r="L506"/>
      <c r="M506"/>
      <c r="N506"/>
      <c r="O506"/>
      <c r="P506"/>
      <c r="Q506"/>
      <c r="R506"/>
      <c r="S506"/>
      <c r="T506"/>
      <c r="U506"/>
      <c r="V506"/>
    </row>
    <row r="507" spans="2:22" ht="15.75" customHeight="1" x14ac:dyDescent="0.2">
      <c r="B507" s="222"/>
      <c r="C507" s="223"/>
      <c r="D507"/>
      <c r="E507"/>
      <c r="F507"/>
      <c r="G507"/>
      <c r="H507"/>
      <c r="I507"/>
      <c r="J507"/>
      <c r="K507"/>
      <c r="L507"/>
      <c r="M507"/>
      <c r="N507"/>
      <c r="O507"/>
      <c r="P507"/>
      <c r="Q507"/>
      <c r="R507"/>
      <c r="S507"/>
      <c r="T507"/>
      <c r="U507"/>
      <c r="V507"/>
    </row>
    <row r="508" spans="2:22" ht="15.75" customHeight="1" x14ac:dyDescent="0.2">
      <c r="B508" s="222"/>
      <c r="C508" s="223"/>
      <c r="D508"/>
      <c r="E508"/>
      <c r="F508"/>
      <c r="G508"/>
      <c r="H508"/>
      <c r="I508"/>
      <c r="J508"/>
      <c r="K508"/>
      <c r="L508"/>
      <c r="M508"/>
      <c r="N508"/>
      <c r="O508"/>
      <c r="P508"/>
      <c r="Q508"/>
      <c r="R508"/>
      <c r="S508"/>
      <c r="T508"/>
      <c r="U508"/>
      <c r="V508"/>
    </row>
    <row r="509" spans="2:22" ht="15.75" customHeight="1" x14ac:dyDescent="0.2">
      <c r="B509" s="222"/>
      <c r="C509" s="223"/>
      <c r="D509"/>
      <c r="E509"/>
      <c r="F509"/>
      <c r="G509"/>
      <c r="H509"/>
      <c r="I509"/>
      <c r="J509"/>
      <c r="K509"/>
      <c r="L509"/>
      <c r="M509"/>
      <c r="N509"/>
      <c r="O509"/>
      <c r="P509"/>
      <c r="Q509"/>
      <c r="R509"/>
      <c r="S509"/>
      <c r="T509"/>
      <c r="U509"/>
      <c r="V509"/>
    </row>
    <row r="510" spans="2:22" ht="15.75" customHeight="1" x14ac:dyDescent="0.2">
      <c r="B510" s="222"/>
      <c r="C510" s="223"/>
      <c r="D510"/>
      <c r="E510"/>
      <c r="F510"/>
      <c r="G510"/>
      <c r="H510"/>
      <c r="I510"/>
      <c r="J510"/>
      <c r="K510"/>
      <c r="L510"/>
      <c r="M510"/>
      <c r="N510"/>
      <c r="O510"/>
      <c r="P510"/>
      <c r="Q510"/>
      <c r="R510"/>
      <c r="S510"/>
      <c r="T510"/>
      <c r="U510"/>
      <c r="V510"/>
    </row>
    <row r="511" spans="2:22" ht="15.75" customHeight="1" x14ac:dyDescent="0.2">
      <c r="B511" s="222"/>
      <c r="C511" s="223"/>
      <c r="D511"/>
      <c r="E511"/>
      <c r="F511"/>
      <c r="G511"/>
      <c r="H511"/>
      <c r="I511"/>
      <c r="J511"/>
      <c r="K511"/>
      <c r="L511"/>
      <c r="M511"/>
      <c r="N511"/>
      <c r="O511"/>
      <c r="P511"/>
      <c r="Q511"/>
      <c r="R511"/>
      <c r="S511"/>
      <c r="T511"/>
      <c r="U511"/>
      <c r="V511"/>
    </row>
    <row r="512" spans="2:22" ht="15.75" customHeight="1" x14ac:dyDescent="0.2">
      <c r="B512" s="222"/>
      <c r="C512" s="223"/>
      <c r="D512"/>
      <c r="E512"/>
      <c r="F512"/>
      <c r="G512"/>
      <c r="H512"/>
      <c r="I512"/>
      <c r="J512"/>
      <c r="K512"/>
      <c r="L512"/>
      <c r="M512"/>
      <c r="N512"/>
      <c r="O512"/>
      <c r="P512"/>
      <c r="Q512"/>
      <c r="R512"/>
      <c r="S512"/>
      <c r="T512"/>
      <c r="U512"/>
      <c r="V512"/>
    </row>
    <row r="513" spans="2:22" ht="15.75" customHeight="1" x14ac:dyDescent="0.2">
      <c r="B513" s="222"/>
      <c r="C513" s="223"/>
      <c r="D513"/>
      <c r="E513"/>
      <c r="F513"/>
      <c r="G513"/>
      <c r="H513"/>
      <c r="I513"/>
      <c r="J513"/>
      <c r="K513"/>
      <c r="L513"/>
      <c r="M513"/>
      <c r="N513"/>
      <c r="O513"/>
      <c r="P513"/>
      <c r="Q513"/>
      <c r="R513"/>
      <c r="S513"/>
      <c r="T513"/>
      <c r="U513"/>
      <c r="V513"/>
    </row>
    <row r="514" spans="2:22" ht="15.75" customHeight="1" x14ac:dyDescent="0.2">
      <c r="B514" s="222"/>
      <c r="C514" s="223"/>
      <c r="D514"/>
      <c r="E514"/>
      <c r="F514"/>
      <c r="G514"/>
      <c r="H514"/>
      <c r="I514"/>
      <c r="J514"/>
      <c r="K514"/>
      <c r="L514"/>
      <c r="M514"/>
      <c r="N514"/>
      <c r="O514"/>
      <c r="P514"/>
      <c r="Q514"/>
      <c r="R514"/>
      <c r="S514"/>
      <c r="T514"/>
      <c r="U514"/>
      <c r="V514"/>
    </row>
    <row r="515" spans="2:22" ht="15.75" customHeight="1" x14ac:dyDescent="0.2">
      <c r="B515" s="222"/>
      <c r="C515" s="223"/>
      <c r="D515"/>
      <c r="E515"/>
      <c r="F515"/>
      <c r="G515"/>
      <c r="H515"/>
      <c r="I515"/>
      <c r="J515"/>
      <c r="K515"/>
      <c r="L515"/>
      <c r="M515"/>
      <c r="N515"/>
      <c r="O515"/>
      <c r="P515"/>
      <c r="Q515"/>
      <c r="R515"/>
      <c r="S515"/>
      <c r="T515"/>
      <c r="U515"/>
      <c r="V515"/>
    </row>
    <row r="516" spans="2:22" ht="15.75" customHeight="1" x14ac:dyDescent="0.2">
      <c r="B516" s="222"/>
      <c r="C516" s="223"/>
      <c r="D516"/>
      <c r="E516"/>
      <c r="F516"/>
      <c r="G516"/>
      <c r="H516"/>
      <c r="I516"/>
      <c r="J516"/>
      <c r="K516"/>
      <c r="L516"/>
      <c r="M516"/>
      <c r="N516"/>
      <c r="O516"/>
      <c r="P516"/>
      <c r="Q516"/>
      <c r="R516"/>
      <c r="S516"/>
      <c r="T516"/>
      <c r="U516"/>
      <c r="V516"/>
    </row>
    <row r="517" spans="2:22" ht="15.75" customHeight="1" x14ac:dyDescent="0.2">
      <c r="B517" s="222"/>
      <c r="C517" s="223"/>
      <c r="D517"/>
      <c r="E517"/>
      <c r="F517"/>
      <c r="G517"/>
      <c r="H517"/>
      <c r="I517"/>
      <c r="J517"/>
      <c r="K517"/>
      <c r="L517"/>
      <c r="M517"/>
      <c r="N517"/>
      <c r="O517"/>
      <c r="P517"/>
      <c r="Q517"/>
      <c r="R517"/>
      <c r="S517"/>
      <c r="T517"/>
      <c r="U517"/>
      <c r="V517"/>
    </row>
    <row r="518" spans="2:22" ht="15.75" customHeight="1" x14ac:dyDescent="0.2">
      <c r="B518" s="222"/>
      <c r="C518" s="223"/>
      <c r="D518"/>
      <c r="E518"/>
      <c r="F518"/>
      <c r="G518"/>
      <c r="H518"/>
      <c r="I518"/>
      <c r="J518"/>
      <c r="K518"/>
      <c r="L518"/>
      <c r="M518"/>
      <c r="N518"/>
      <c r="O518"/>
      <c r="P518"/>
      <c r="Q518"/>
      <c r="R518"/>
      <c r="S518"/>
      <c r="T518"/>
      <c r="U518"/>
      <c r="V518"/>
    </row>
    <row r="519" spans="2:22" ht="15.75" customHeight="1" x14ac:dyDescent="0.2">
      <c r="B519" s="222"/>
      <c r="C519" s="223"/>
      <c r="D519"/>
      <c r="E519"/>
      <c r="F519"/>
      <c r="G519"/>
      <c r="H519"/>
      <c r="I519"/>
      <c r="J519"/>
      <c r="K519"/>
      <c r="L519"/>
      <c r="M519"/>
      <c r="N519"/>
      <c r="O519"/>
      <c r="P519"/>
      <c r="Q519"/>
      <c r="R519"/>
      <c r="S519"/>
      <c r="T519"/>
      <c r="U519"/>
      <c r="V519"/>
    </row>
    <row r="520" spans="2:22" ht="15.75" customHeight="1" x14ac:dyDescent="0.2">
      <c r="B520" s="222"/>
      <c r="C520" s="223"/>
      <c r="D520"/>
      <c r="E520"/>
      <c r="F520"/>
      <c r="G520"/>
      <c r="H520"/>
      <c r="I520"/>
      <c r="J520"/>
      <c r="K520"/>
      <c r="L520"/>
      <c r="M520"/>
      <c r="N520"/>
      <c r="O520"/>
      <c r="P520"/>
      <c r="Q520"/>
      <c r="R520"/>
      <c r="S520"/>
      <c r="T520"/>
      <c r="U520"/>
      <c r="V520"/>
    </row>
    <row r="521" spans="2:22" ht="15.75" customHeight="1" x14ac:dyDescent="0.2">
      <c r="B521" s="222"/>
      <c r="C521" s="223"/>
      <c r="D521"/>
      <c r="E521"/>
      <c r="F521"/>
      <c r="G521"/>
      <c r="H521"/>
      <c r="I521"/>
      <c r="J521"/>
      <c r="K521"/>
      <c r="L521"/>
      <c r="M521"/>
      <c r="N521"/>
      <c r="O521"/>
      <c r="P521"/>
      <c r="Q521"/>
      <c r="R521"/>
      <c r="S521"/>
      <c r="T521"/>
      <c r="U521"/>
      <c r="V521"/>
    </row>
    <row r="522" spans="2:22" ht="15.75" customHeight="1" x14ac:dyDescent="0.2">
      <c r="B522" s="222"/>
      <c r="C522" s="223"/>
      <c r="D522"/>
      <c r="E522"/>
      <c r="F522"/>
      <c r="G522"/>
      <c r="H522"/>
      <c r="I522"/>
      <c r="J522"/>
      <c r="K522"/>
      <c r="L522"/>
      <c r="M522"/>
      <c r="N522"/>
      <c r="O522"/>
      <c r="P522"/>
      <c r="Q522"/>
      <c r="R522"/>
      <c r="S522"/>
      <c r="T522"/>
      <c r="U522"/>
      <c r="V522"/>
    </row>
    <row r="523" spans="2:22" ht="15.75" customHeight="1" x14ac:dyDescent="0.2">
      <c r="B523" s="222"/>
      <c r="C523" s="223"/>
      <c r="D523"/>
      <c r="E523"/>
      <c r="F523"/>
      <c r="G523"/>
      <c r="H523"/>
      <c r="I523"/>
      <c r="J523"/>
      <c r="K523"/>
      <c r="L523"/>
      <c r="M523"/>
      <c r="N523"/>
      <c r="O523"/>
      <c r="P523"/>
      <c r="Q523"/>
      <c r="R523"/>
      <c r="S523"/>
      <c r="T523"/>
      <c r="U523"/>
      <c r="V523"/>
    </row>
    <row r="524" spans="2:22" ht="15.75" customHeight="1" x14ac:dyDescent="0.2">
      <c r="B524" s="222"/>
      <c r="C524" s="223"/>
      <c r="D524"/>
      <c r="E524"/>
      <c r="F524"/>
      <c r="G524"/>
      <c r="H524"/>
      <c r="I524"/>
      <c r="J524"/>
      <c r="K524"/>
      <c r="L524"/>
      <c r="M524"/>
      <c r="N524"/>
      <c r="O524"/>
      <c r="P524"/>
      <c r="Q524"/>
      <c r="R524"/>
      <c r="S524"/>
      <c r="T524"/>
      <c r="U524"/>
      <c r="V524"/>
    </row>
    <row r="525" spans="2:22" ht="15.75" customHeight="1" x14ac:dyDescent="0.2">
      <c r="B525" s="222"/>
      <c r="C525" s="223"/>
      <c r="D525"/>
      <c r="E525"/>
      <c r="F525"/>
      <c r="G525"/>
      <c r="H525"/>
      <c r="I525"/>
      <c r="J525"/>
      <c r="K525"/>
      <c r="L525"/>
      <c r="M525"/>
      <c r="N525"/>
      <c r="O525"/>
      <c r="P525"/>
      <c r="Q525"/>
      <c r="R525"/>
      <c r="S525"/>
      <c r="T525"/>
      <c r="U525"/>
      <c r="V525"/>
    </row>
    <row r="526" spans="2:22" ht="15.75" customHeight="1" x14ac:dyDescent="0.2">
      <c r="B526" s="222"/>
      <c r="C526" s="223"/>
      <c r="D526"/>
      <c r="E526"/>
      <c r="F526"/>
      <c r="G526"/>
      <c r="H526"/>
      <c r="I526"/>
      <c r="J526"/>
      <c r="K526"/>
      <c r="L526"/>
      <c r="M526"/>
      <c r="N526"/>
      <c r="O526"/>
      <c r="P526"/>
      <c r="Q526"/>
      <c r="R526"/>
      <c r="S526"/>
      <c r="T526"/>
      <c r="U526"/>
      <c r="V526"/>
    </row>
    <row r="527" spans="2:22" ht="15.75" customHeight="1" x14ac:dyDescent="0.2">
      <c r="B527" s="222"/>
      <c r="C527" s="223"/>
      <c r="D527"/>
      <c r="E527"/>
      <c r="F527"/>
      <c r="G527"/>
      <c r="H527"/>
      <c r="I527"/>
      <c r="J527"/>
      <c r="K527"/>
      <c r="L527"/>
      <c r="M527"/>
      <c r="N527"/>
      <c r="O527"/>
      <c r="P527"/>
      <c r="Q527"/>
      <c r="R527"/>
      <c r="S527"/>
      <c r="T527"/>
      <c r="U527"/>
      <c r="V527"/>
    </row>
    <row r="528" spans="2:22" ht="15.75" customHeight="1" x14ac:dyDescent="0.2">
      <c r="B528" s="222"/>
      <c r="C528" s="223"/>
      <c r="D528"/>
      <c r="E528"/>
      <c r="F528"/>
      <c r="G528"/>
      <c r="H528"/>
      <c r="I528"/>
      <c r="J528"/>
      <c r="K528"/>
      <c r="L528"/>
      <c r="M528"/>
      <c r="N528"/>
      <c r="O528"/>
      <c r="P528"/>
      <c r="Q528"/>
      <c r="R528"/>
      <c r="S528"/>
      <c r="T528"/>
      <c r="U528"/>
      <c r="V528"/>
    </row>
    <row r="529" spans="2:22" ht="15.75" customHeight="1" x14ac:dyDescent="0.2">
      <c r="B529" s="222"/>
      <c r="C529" s="223"/>
      <c r="D529"/>
      <c r="E529"/>
      <c r="F529"/>
      <c r="G529"/>
      <c r="H529"/>
      <c r="I529"/>
      <c r="J529"/>
      <c r="K529"/>
      <c r="L529"/>
      <c r="M529"/>
      <c r="N529"/>
      <c r="O529"/>
      <c r="P529"/>
      <c r="Q529"/>
      <c r="R529"/>
      <c r="S529"/>
      <c r="T529"/>
      <c r="U529"/>
      <c r="V529"/>
    </row>
    <row r="530" spans="2:22" ht="15.75" customHeight="1" x14ac:dyDescent="0.2">
      <c r="B530" s="222"/>
      <c r="C530" s="223"/>
      <c r="D530"/>
      <c r="E530"/>
      <c r="F530"/>
      <c r="G530"/>
      <c r="H530"/>
      <c r="I530"/>
      <c r="J530"/>
      <c r="K530"/>
      <c r="L530"/>
      <c r="M530"/>
      <c r="N530"/>
      <c r="O530"/>
      <c r="P530"/>
      <c r="Q530"/>
      <c r="R530"/>
      <c r="S530"/>
      <c r="T530"/>
      <c r="U530"/>
      <c r="V530"/>
    </row>
    <row r="531" spans="2:22" ht="15.75" customHeight="1" x14ac:dyDescent="0.2">
      <c r="B531" s="222"/>
      <c r="C531" s="223"/>
      <c r="D531"/>
      <c r="E531"/>
      <c r="F531"/>
      <c r="G531"/>
      <c r="H531"/>
      <c r="I531"/>
      <c r="J531"/>
      <c r="K531"/>
      <c r="L531"/>
      <c r="M531"/>
      <c r="N531"/>
      <c r="O531"/>
      <c r="P531"/>
      <c r="Q531"/>
      <c r="R531"/>
      <c r="S531"/>
      <c r="T531"/>
      <c r="U531"/>
      <c r="V531"/>
    </row>
    <row r="532" spans="2:22" ht="15.75" customHeight="1" x14ac:dyDescent="0.2">
      <c r="B532" s="222"/>
      <c r="C532" s="223"/>
      <c r="D532"/>
      <c r="E532"/>
      <c r="F532"/>
      <c r="G532"/>
      <c r="H532"/>
      <c r="I532"/>
      <c r="J532"/>
      <c r="K532"/>
      <c r="L532"/>
      <c r="M532"/>
      <c r="N532"/>
      <c r="O532"/>
      <c r="P532"/>
      <c r="Q532"/>
      <c r="R532"/>
      <c r="S532"/>
      <c r="T532"/>
      <c r="U532"/>
      <c r="V532"/>
    </row>
    <row r="533" spans="2:22" ht="15.75" customHeight="1" x14ac:dyDescent="0.2">
      <c r="B533" s="222"/>
      <c r="C533" s="223"/>
      <c r="D533"/>
      <c r="E533"/>
      <c r="F533"/>
      <c r="G533"/>
      <c r="H533"/>
      <c r="I533"/>
      <c r="J533"/>
      <c r="K533"/>
      <c r="L533"/>
      <c r="M533"/>
      <c r="N533"/>
      <c r="O533"/>
      <c r="P533"/>
      <c r="Q533"/>
      <c r="R533"/>
      <c r="S533"/>
      <c r="T533"/>
      <c r="U533"/>
      <c r="V533"/>
    </row>
    <row r="534" spans="2:22" ht="15.75" customHeight="1" x14ac:dyDescent="0.2">
      <c r="B534" s="222"/>
      <c r="C534" s="223"/>
      <c r="D534"/>
      <c r="E534"/>
      <c r="F534"/>
      <c r="G534"/>
      <c r="H534"/>
      <c r="I534"/>
      <c r="J534"/>
      <c r="K534"/>
      <c r="L534"/>
      <c r="M534"/>
      <c r="N534"/>
      <c r="O534"/>
      <c r="P534"/>
      <c r="Q534"/>
      <c r="R534"/>
      <c r="S534"/>
      <c r="T534"/>
      <c r="U534"/>
      <c r="V534"/>
    </row>
    <row r="535" spans="2:22" ht="15.75" customHeight="1" x14ac:dyDescent="0.2">
      <c r="B535" s="222"/>
      <c r="C535" s="223"/>
      <c r="D535"/>
      <c r="E535"/>
      <c r="F535"/>
      <c r="G535"/>
      <c r="H535"/>
      <c r="I535"/>
      <c r="J535"/>
      <c r="K535"/>
      <c r="L535"/>
      <c r="M535"/>
      <c r="N535"/>
      <c r="O535"/>
      <c r="P535"/>
      <c r="Q535"/>
      <c r="R535"/>
      <c r="S535"/>
      <c r="T535"/>
      <c r="U535"/>
      <c r="V535"/>
    </row>
    <row r="536" spans="2:22" ht="15.75" customHeight="1" x14ac:dyDescent="0.2">
      <c r="B536" s="222"/>
      <c r="C536" s="223"/>
      <c r="D536"/>
      <c r="E536"/>
      <c r="F536"/>
      <c r="G536"/>
      <c r="H536"/>
      <c r="I536"/>
      <c r="J536"/>
      <c r="K536"/>
      <c r="L536"/>
      <c r="M536"/>
      <c r="N536"/>
      <c r="O536"/>
      <c r="P536"/>
      <c r="Q536"/>
      <c r="R536"/>
      <c r="S536"/>
      <c r="T536"/>
      <c r="U536"/>
      <c r="V536"/>
    </row>
    <row r="537" spans="2:22" ht="15.75" customHeight="1" x14ac:dyDescent="0.2">
      <c r="B537" s="222"/>
      <c r="C537" s="223"/>
      <c r="D537"/>
      <c r="E537"/>
      <c r="F537"/>
      <c r="G537"/>
      <c r="H537"/>
      <c r="I537"/>
      <c r="J537"/>
      <c r="K537"/>
      <c r="L537"/>
      <c r="M537"/>
      <c r="N537"/>
      <c r="O537"/>
      <c r="P537"/>
      <c r="Q537"/>
      <c r="R537"/>
      <c r="S537"/>
      <c r="T537"/>
      <c r="U537"/>
      <c r="V537"/>
    </row>
    <row r="538" spans="2:22" ht="15.75" customHeight="1" x14ac:dyDescent="0.2">
      <c r="B538" s="222"/>
      <c r="C538" s="223"/>
      <c r="D538"/>
      <c r="E538"/>
      <c r="F538"/>
      <c r="G538"/>
      <c r="H538"/>
      <c r="I538"/>
      <c r="J538"/>
      <c r="K538"/>
      <c r="L538"/>
      <c r="M538"/>
      <c r="N538"/>
      <c r="O538"/>
      <c r="P538"/>
      <c r="Q538"/>
      <c r="R538"/>
      <c r="S538"/>
      <c r="T538"/>
      <c r="U538"/>
      <c r="V538"/>
    </row>
    <row r="539" spans="2:22" ht="15.75" customHeight="1" x14ac:dyDescent="0.2">
      <c r="B539" s="222"/>
      <c r="C539" s="223"/>
      <c r="D539"/>
      <c r="E539"/>
      <c r="F539"/>
      <c r="G539"/>
      <c r="H539"/>
      <c r="I539"/>
      <c r="J539"/>
      <c r="K539"/>
      <c r="L539"/>
      <c r="M539"/>
      <c r="N539"/>
      <c r="O539"/>
      <c r="P539"/>
      <c r="Q539"/>
      <c r="R539"/>
      <c r="S539"/>
      <c r="T539"/>
      <c r="U539"/>
      <c r="V539"/>
    </row>
    <row r="540" spans="2:22" ht="15.75" customHeight="1" x14ac:dyDescent="0.2">
      <c r="B540" s="222"/>
      <c r="C540" s="223"/>
      <c r="D540"/>
      <c r="E540"/>
      <c r="F540"/>
      <c r="G540"/>
      <c r="H540"/>
      <c r="I540"/>
      <c r="J540"/>
      <c r="K540"/>
      <c r="L540"/>
      <c r="M540"/>
      <c r="N540"/>
      <c r="O540"/>
      <c r="P540"/>
      <c r="Q540"/>
      <c r="R540"/>
      <c r="S540"/>
      <c r="T540"/>
      <c r="U540"/>
      <c r="V540"/>
    </row>
    <row r="541" spans="2:22" ht="15.75" customHeight="1" x14ac:dyDescent="0.2">
      <c r="B541" s="222"/>
      <c r="C541" s="223"/>
      <c r="D541"/>
      <c r="E541"/>
      <c r="F541"/>
      <c r="G541"/>
      <c r="H541"/>
      <c r="I541"/>
      <c r="J541"/>
      <c r="K541"/>
      <c r="L541"/>
      <c r="M541"/>
      <c r="N541"/>
      <c r="O541"/>
      <c r="P541"/>
      <c r="Q541"/>
      <c r="R541"/>
      <c r="S541"/>
      <c r="T541"/>
      <c r="U541"/>
      <c r="V541"/>
    </row>
    <row r="542" spans="2:22" ht="15.75" customHeight="1" x14ac:dyDescent="0.2">
      <c r="B542" s="222"/>
      <c r="C542" s="223"/>
      <c r="D542"/>
      <c r="E542"/>
      <c r="F542"/>
      <c r="G542"/>
      <c r="H542"/>
      <c r="I542"/>
      <c r="J542"/>
      <c r="K542"/>
      <c r="L542"/>
      <c r="M542"/>
      <c r="N542"/>
      <c r="O542"/>
      <c r="P542"/>
      <c r="Q542"/>
      <c r="R542"/>
      <c r="S542"/>
      <c r="T542"/>
      <c r="U542"/>
      <c r="V542"/>
    </row>
    <row r="543" spans="2:22" ht="15.75" customHeight="1" x14ac:dyDescent="0.2">
      <c r="B543" s="222"/>
      <c r="C543" s="223"/>
      <c r="D543"/>
      <c r="E543"/>
      <c r="F543"/>
      <c r="G543"/>
      <c r="H543"/>
      <c r="I543"/>
      <c r="J543"/>
      <c r="K543"/>
      <c r="L543"/>
      <c r="M543"/>
      <c r="N543"/>
      <c r="O543"/>
      <c r="P543"/>
      <c r="Q543"/>
      <c r="R543"/>
      <c r="S543"/>
      <c r="T543"/>
      <c r="U543"/>
      <c r="V543"/>
    </row>
    <row r="544" spans="2:22" ht="15.75" customHeight="1" x14ac:dyDescent="0.2">
      <c r="B544" s="222"/>
      <c r="C544" s="223"/>
      <c r="D544"/>
      <c r="E544"/>
      <c r="F544"/>
      <c r="G544"/>
      <c r="H544"/>
      <c r="I544"/>
      <c r="J544"/>
      <c r="K544"/>
      <c r="L544"/>
      <c r="M544"/>
      <c r="N544"/>
      <c r="O544"/>
      <c r="P544"/>
      <c r="Q544"/>
      <c r="R544"/>
      <c r="S544"/>
      <c r="T544"/>
      <c r="U544"/>
      <c r="V544"/>
    </row>
    <row r="545" spans="2:22" ht="15.75" customHeight="1" x14ac:dyDescent="0.2">
      <c r="B545" s="222"/>
      <c r="C545" s="223"/>
      <c r="D545"/>
      <c r="E545"/>
      <c r="F545"/>
      <c r="G545"/>
      <c r="H545"/>
      <c r="I545"/>
      <c r="J545"/>
      <c r="K545"/>
      <c r="L545"/>
      <c r="M545"/>
      <c r="N545"/>
      <c r="O545"/>
      <c r="P545"/>
      <c r="Q545"/>
      <c r="R545"/>
      <c r="S545"/>
      <c r="T545"/>
      <c r="U545"/>
      <c r="V545"/>
    </row>
    <row r="546" spans="2:22" ht="15.75" customHeight="1" x14ac:dyDescent="0.2">
      <c r="B546" s="222"/>
      <c r="C546" s="223"/>
      <c r="D546"/>
      <c r="E546"/>
      <c r="F546"/>
      <c r="G546"/>
      <c r="H546"/>
      <c r="I546"/>
      <c r="J546"/>
      <c r="K546"/>
      <c r="L546"/>
      <c r="M546"/>
      <c r="N546"/>
      <c r="O546"/>
      <c r="P546"/>
      <c r="Q546"/>
      <c r="R546"/>
      <c r="S546"/>
      <c r="T546"/>
      <c r="U546"/>
      <c r="V546"/>
    </row>
    <row r="547" spans="2:22" ht="15.75" customHeight="1" x14ac:dyDescent="0.2">
      <c r="B547" s="222"/>
      <c r="C547" s="223"/>
      <c r="D547"/>
      <c r="E547"/>
      <c r="F547"/>
      <c r="G547"/>
      <c r="H547"/>
      <c r="I547"/>
      <c r="J547"/>
      <c r="K547"/>
      <c r="L547"/>
      <c r="M547"/>
      <c r="N547"/>
      <c r="O547"/>
      <c r="P547"/>
      <c r="Q547"/>
      <c r="R547"/>
      <c r="S547"/>
      <c r="T547"/>
      <c r="U547"/>
      <c r="V547"/>
    </row>
    <row r="548" spans="2:22" ht="15.75" customHeight="1" x14ac:dyDescent="0.2">
      <c r="B548" s="222"/>
      <c r="C548" s="223"/>
      <c r="D548"/>
      <c r="E548"/>
      <c r="F548"/>
      <c r="G548"/>
      <c r="H548"/>
      <c r="I548"/>
      <c r="J548"/>
      <c r="K548"/>
      <c r="L548"/>
      <c r="M548"/>
      <c r="N548"/>
      <c r="O548"/>
      <c r="P548"/>
      <c r="Q548"/>
      <c r="R548"/>
      <c r="S548"/>
      <c r="T548"/>
      <c r="U548"/>
      <c r="V548"/>
    </row>
    <row r="549" spans="2:22" ht="15.75" customHeight="1" x14ac:dyDescent="0.2">
      <c r="B549" s="222"/>
      <c r="C549" s="223"/>
      <c r="D549"/>
      <c r="E549"/>
      <c r="F549"/>
      <c r="G549"/>
      <c r="H549"/>
      <c r="I549"/>
      <c r="J549"/>
      <c r="K549"/>
      <c r="L549"/>
      <c r="M549"/>
      <c r="N549"/>
      <c r="O549"/>
      <c r="P549"/>
      <c r="Q549"/>
      <c r="R549"/>
      <c r="S549"/>
      <c r="T549"/>
      <c r="U549"/>
      <c r="V549"/>
    </row>
    <row r="550" spans="2:22" ht="15.75" customHeight="1" x14ac:dyDescent="0.2">
      <c r="B550" s="222"/>
      <c r="C550" s="223"/>
      <c r="D550"/>
      <c r="E550"/>
      <c r="F550"/>
      <c r="G550"/>
      <c r="H550"/>
      <c r="I550"/>
      <c r="J550"/>
      <c r="K550"/>
      <c r="L550"/>
      <c r="M550"/>
      <c r="N550"/>
      <c r="O550"/>
      <c r="P550"/>
      <c r="Q550"/>
      <c r="R550"/>
      <c r="S550"/>
      <c r="T550"/>
      <c r="U550"/>
      <c r="V550"/>
    </row>
    <row r="551" spans="2:22" ht="15.75" customHeight="1" x14ac:dyDescent="0.2">
      <c r="B551" s="222"/>
      <c r="C551" s="223"/>
      <c r="D551"/>
      <c r="E551"/>
      <c r="F551"/>
      <c r="G551"/>
      <c r="H551"/>
      <c r="I551"/>
      <c r="J551"/>
      <c r="K551"/>
      <c r="L551"/>
      <c r="M551"/>
      <c r="N551"/>
      <c r="O551"/>
      <c r="P551"/>
      <c r="Q551"/>
      <c r="R551"/>
      <c r="S551"/>
      <c r="T551"/>
      <c r="U551"/>
      <c r="V551"/>
    </row>
    <row r="552" spans="2:22" ht="15.75" customHeight="1" x14ac:dyDescent="0.2">
      <c r="B552" s="222"/>
      <c r="C552" s="223"/>
      <c r="D552"/>
      <c r="E552"/>
      <c r="F552"/>
      <c r="G552"/>
      <c r="H552"/>
      <c r="I552"/>
      <c r="J552"/>
      <c r="K552"/>
      <c r="L552"/>
      <c r="M552"/>
      <c r="N552"/>
      <c r="O552"/>
      <c r="P552"/>
      <c r="Q552"/>
      <c r="R552"/>
      <c r="S552"/>
      <c r="T552"/>
      <c r="U552"/>
      <c r="V552"/>
    </row>
    <row r="553" spans="2:22" ht="15.75" customHeight="1" x14ac:dyDescent="0.2">
      <c r="B553" s="222"/>
      <c r="C553" s="223"/>
      <c r="D553"/>
      <c r="E553"/>
      <c r="F553"/>
      <c r="G553"/>
      <c r="H553"/>
      <c r="I553"/>
      <c r="J553"/>
      <c r="K553"/>
      <c r="L553"/>
      <c r="M553"/>
      <c r="N553"/>
      <c r="O553"/>
      <c r="P553"/>
      <c r="Q553"/>
      <c r="R553"/>
      <c r="S553"/>
      <c r="T553"/>
      <c r="U553"/>
      <c r="V553"/>
    </row>
    <row r="554" spans="2:22" ht="15.75" customHeight="1" x14ac:dyDescent="0.2">
      <c r="B554" s="222"/>
      <c r="C554" s="223"/>
      <c r="D554"/>
      <c r="E554"/>
      <c r="F554"/>
      <c r="G554"/>
      <c r="H554"/>
      <c r="I554"/>
      <c r="J554"/>
      <c r="K554"/>
      <c r="L554"/>
      <c r="M554"/>
      <c r="N554"/>
      <c r="O554"/>
      <c r="P554"/>
      <c r="Q554"/>
      <c r="R554"/>
      <c r="S554"/>
      <c r="T554"/>
      <c r="U554"/>
      <c r="V554"/>
    </row>
    <row r="555" spans="2:22" ht="15.75" customHeight="1" x14ac:dyDescent="0.2">
      <c r="B555" s="222"/>
      <c r="C555" s="223"/>
      <c r="D555"/>
      <c r="E555"/>
      <c r="F555"/>
      <c r="G555"/>
      <c r="H555"/>
      <c r="I555"/>
      <c r="J555"/>
      <c r="K555"/>
      <c r="L555"/>
      <c r="M555"/>
      <c r="N555"/>
      <c r="O555"/>
      <c r="P555"/>
      <c r="Q555"/>
      <c r="R555"/>
      <c r="S555"/>
      <c r="T555"/>
      <c r="U555"/>
      <c r="V555"/>
    </row>
    <row r="556" spans="2:22" ht="15.75" customHeight="1" x14ac:dyDescent="0.2">
      <c r="B556" s="222"/>
      <c r="C556" s="223"/>
      <c r="D556"/>
      <c r="E556"/>
      <c r="F556"/>
      <c r="G556"/>
      <c r="H556"/>
      <c r="I556"/>
      <c r="J556"/>
      <c r="K556"/>
      <c r="L556"/>
      <c r="M556"/>
      <c r="N556"/>
      <c r="O556"/>
      <c r="P556"/>
      <c r="Q556"/>
      <c r="R556"/>
      <c r="S556"/>
      <c r="T556"/>
      <c r="U556"/>
      <c r="V556"/>
    </row>
    <row r="557" spans="2:22" ht="15.75" customHeight="1" x14ac:dyDescent="0.2">
      <c r="B557" s="222"/>
      <c r="C557" s="223"/>
      <c r="D557"/>
      <c r="E557"/>
      <c r="F557"/>
      <c r="G557"/>
      <c r="H557"/>
      <c r="I557"/>
      <c r="J557"/>
      <c r="K557"/>
      <c r="L557"/>
      <c r="M557"/>
      <c r="N557"/>
      <c r="O557"/>
      <c r="P557"/>
      <c r="Q557"/>
      <c r="R557"/>
      <c r="S557"/>
      <c r="T557"/>
      <c r="U557"/>
      <c r="V557"/>
    </row>
    <row r="558" spans="2:22" ht="15.75" customHeight="1" x14ac:dyDescent="0.2">
      <c r="B558" s="222"/>
      <c r="C558" s="223"/>
      <c r="D558"/>
      <c r="E558"/>
      <c r="F558"/>
      <c r="G558"/>
      <c r="H558"/>
      <c r="I558"/>
      <c r="J558"/>
      <c r="K558"/>
      <c r="L558"/>
      <c r="M558"/>
      <c r="N558"/>
      <c r="O558"/>
      <c r="P558"/>
      <c r="Q558"/>
      <c r="R558"/>
      <c r="S558"/>
      <c r="T558"/>
      <c r="U558"/>
      <c r="V558"/>
    </row>
    <row r="559" spans="2:22" ht="15.75" customHeight="1" x14ac:dyDescent="0.2">
      <c r="B559" s="222"/>
      <c r="C559" s="223"/>
      <c r="D559"/>
      <c r="E559"/>
      <c r="F559"/>
      <c r="G559"/>
      <c r="H559"/>
      <c r="I559"/>
      <c r="J559"/>
      <c r="K559"/>
      <c r="L559"/>
      <c r="M559"/>
      <c r="N559"/>
      <c r="O559"/>
      <c r="P559"/>
      <c r="Q559"/>
      <c r="R559"/>
      <c r="S559"/>
      <c r="T559"/>
      <c r="U559"/>
      <c r="V559"/>
    </row>
    <row r="560" spans="2:22" ht="15.75" customHeight="1" x14ac:dyDescent="0.2">
      <c r="B560" s="222"/>
      <c r="C560" s="223"/>
      <c r="D560"/>
      <c r="E560"/>
      <c r="F560"/>
      <c r="G560"/>
      <c r="H560"/>
      <c r="I560"/>
      <c r="J560"/>
      <c r="K560"/>
      <c r="L560"/>
      <c r="M560"/>
      <c r="N560"/>
      <c r="O560"/>
      <c r="P560"/>
      <c r="Q560"/>
      <c r="R560"/>
      <c r="S560"/>
      <c r="T560"/>
      <c r="U560"/>
      <c r="V560"/>
    </row>
    <row r="561" spans="2:22" ht="15.75" customHeight="1" x14ac:dyDescent="0.2">
      <c r="B561" s="222"/>
      <c r="C561" s="223"/>
      <c r="D561"/>
      <c r="E561"/>
      <c r="F561"/>
      <c r="G561"/>
      <c r="H561"/>
      <c r="I561"/>
      <c r="J561"/>
      <c r="K561"/>
      <c r="L561"/>
      <c r="M561"/>
      <c r="N561"/>
      <c r="O561"/>
      <c r="P561"/>
      <c r="Q561"/>
      <c r="R561"/>
      <c r="S561"/>
      <c r="T561"/>
      <c r="U561"/>
      <c r="V561"/>
    </row>
    <row r="562" spans="2:22" ht="15.75" customHeight="1" x14ac:dyDescent="0.2">
      <c r="B562" s="222"/>
      <c r="C562" s="223"/>
      <c r="D562"/>
      <c r="E562"/>
      <c r="F562"/>
      <c r="G562"/>
      <c r="H562"/>
      <c r="I562"/>
      <c r="J562"/>
      <c r="K562"/>
      <c r="L562"/>
      <c r="M562"/>
      <c r="N562"/>
      <c r="O562"/>
      <c r="P562"/>
      <c r="Q562"/>
      <c r="R562"/>
      <c r="S562"/>
      <c r="T562"/>
      <c r="U562"/>
      <c r="V562"/>
    </row>
    <row r="563" spans="2:22" ht="15.75" customHeight="1" x14ac:dyDescent="0.2">
      <c r="B563" s="222"/>
      <c r="C563" s="223"/>
      <c r="D563"/>
      <c r="E563"/>
      <c r="F563"/>
      <c r="G563"/>
      <c r="H563"/>
      <c r="I563"/>
      <c r="J563"/>
      <c r="K563"/>
      <c r="L563"/>
      <c r="M563"/>
      <c r="N563"/>
      <c r="O563"/>
      <c r="P563"/>
      <c r="Q563"/>
      <c r="R563"/>
      <c r="S563"/>
      <c r="T563"/>
      <c r="U563"/>
      <c r="V563"/>
    </row>
    <row r="564" spans="2:22" ht="15.75" customHeight="1" x14ac:dyDescent="0.2">
      <c r="B564" s="222"/>
      <c r="C564" s="223"/>
      <c r="D564"/>
      <c r="E564"/>
      <c r="F564"/>
      <c r="G564"/>
      <c r="H564"/>
      <c r="I564"/>
      <c r="J564"/>
      <c r="K564"/>
      <c r="L564"/>
      <c r="M564"/>
      <c r="N564"/>
      <c r="O564"/>
      <c r="P564"/>
      <c r="Q564"/>
      <c r="R564"/>
      <c r="S564"/>
      <c r="T564"/>
      <c r="U564"/>
      <c r="V564"/>
    </row>
    <row r="565" spans="2:22" ht="15.75" customHeight="1" x14ac:dyDescent="0.2">
      <c r="B565" s="222"/>
      <c r="C565" s="223"/>
      <c r="D565"/>
      <c r="E565"/>
      <c r="F565"/>
      <c r="G565"/>
      <c r="H565"/>
      <c r="I565"/>
      <c r="J565"/>
      <c r="K565"/>
      <c r="L565"/>
      <c r="M565"/>
      <c r="N565"/>
      <c r="O565"/>
      <c r="P565"/>
      <c r="Q565"/>
      <c r="R565"/>
      <c r="S565"/>
      <c r="T565"/>
      <c r="U565"/>
      <c r="V565"/>
    </row>
    <row r="566" spans="2:22" ht="15.75" customHeight="1" x14ac:dyDescent="0.2">
      <c r="B566" s="222"/>
      <c r="C566" s="223"/>
      <c r="D566"/>
      <c r="E566"/>
      <c r="F566"/>
      <c r="G566"/>
      <c r="H566"/>
      <c r="I566"/>
      <c r="J566"/>
      <c r="K566"/>
      <c r="L566"/>
      <c r="M566"/>
      <c r="N566"/>
      <c r="O566"/>
      <c r="P566"/>
      <c r="Q566"/>
      <c r="R566"/>
      <c r="S566"/>
      <c r="T566"/>
      <c r="U566"/>
      <c r="V566"/>
    </row>
    <row r="567" spans="2:22" ht="15.75" customHeight="1" x14ac:dyDescent="0.2">
      <c r="B567" s="222"/>
      <c r="C567" s="223"/>
      <c r="D567"/>
      <c r="E567"/>
      <c r="F567"/>
      <c r="G567"/>
      <c r="H567"/>
      <c r="I567"/>
      <c r="J567"/>
      <c r="K567"/>
      <c r="L567"/>
      <c r="M567"/>
      <c r="N567"/>
      <c r="O567"/>
      <c r="P567"/>
      <c r="Q567"/>
      <c r="R567"/>
      <c r="S567"/>
      <c r="T567"/>
      <c r="U567"/>
      <c r="V567"/>
    </row>
    <row r="568" spans="2:22" ht="15.75" customHeight="1" x14ac:dyDescent="0.2">
      <c r="B568" s="222"/>
      <c r="C568" s="223"/>
      <c r="D568"/>
      <c r="E568"/>
      <c r="F568"/>
      <c r="G568"/>
      <c r="H568"/>
      <c r="I568"/>
      <c r="J568"/>
      <c r="K568"/>
      <c r="L568"/>
      <c r="M568"/>
      <c r="N568"/>
      <c r="O568"/>
      <c r="P568"/>
      <c r="Q568"/>
      <c r="R568"/>
      <c r="S568"/>
      <c r="T568"/>
      <c r="U568"/>
      <c r="V568"/>
    </row>
    <row r="569" spans="2:22" ht="15.75" customHeight="1" x14ac:dyDescent="0.2">
      <c r="B569" s="222"/>
      <c r="C569" s="223"/>
      <c r="D569"/>
      <c r="E569"/>
      <c r="F569"/>
      <c r="G569"/>
      <c r="H569"/>
      <c r="I569"/>
      <c r="J569"/>
      <c r="K569"/>
      <c r="L569"/>
      <c r="M569"/>
      <c r="N569"/>
      <c r="O569"/>
      <c r="P569"/>
      <c r="Q569"/>
      <c r="R569"/>
      <c r="S569"/>
      <c r="T569"/>
      <c r="U569"/>
      <c r="V569"/>
    </row>
    <row r="570" spans="2:22" ht="15.75" customHeight="1" x14ac:dyDescent="0.2">
      <c r="B570" s="222"/>
      <c r="C570" s="223"/>
      <c r="D570"/>
      <c r="E570"/>
      <c r="F570"/>
      <c r="G570"/>
      <c r="H570"/>
      <c r="I570"/>
      <c r="J570"/>
      <c r="K570"/>
      <c r="L570"/>
      <c r="M570"/>
      <c r="N570"/>
      <c r="O570"/>
      <c r="P570"/>
      <c r="Q570"/>
      <c r="R570"/>
      <c r="S570"/>
      <c r="T570"/>
      <c r="U570"/>
      <c r="V570"/>
    </row>
    <row r="571" spans="2:22" ht="15.75" customHeight="1" x14ac:dyDescent="0.2">
      <c r="B571" s="222"/>
      <c r="C571" s="223"/>
      <c r="D571"/>
      <c r="E571"/>
      <c r="F571"/>
      <c r="G571"/>
      <c r="H571"/>
      <c r="I571"/>
      <c r="J571"/>
      <c r="K571"/>
      <c r="L571"/>
      <c r="M571"/>
      <c r="N571"/>
      <c r="O571"/>
      <c r="P571"/>
      <c r="Q571"/>
      <c r="R571"/>
      <c r="S571"/>
      <c r="T571"/>
      <c r="U571"/>
      <c r="V571"/>
    </row>
    <row r="572" spans="2:22" ht="15.75" customHeight="1" x14ac:dyDescent="0.2">
      <c r="B572" s="222"/>
      <c r="C572" s="223"/>
      <c r="D572"/>
      <c r="E572"/>
      <c r="F572"/>
      <c r="G572"/>
      <c r="H572"/>
      <c r="I572"/>
      <c r="J572"/>
      <c r="K572"/>
      <c r="L572"/>
      <c r="M572"/>
      <c r="N572"/>
      <c r="O572"/>
      <c r="P572"/>
      <c r="Q572"/>
      <c r="R572"/>
      <c r="S572"/>
      <c r="T572"/>
      <c r="U572"/>
      <c r="V572"/>
    </row>
    <row r="573" spans="2:22" ht="15.75" customHeight="1" x14ac:dyDescent="0.2">
      <c r="B573" s="222"/>
      <c r="C573" s="223"/>
      <c r="D573"/>
      <c r="E573"/>
      <c r="F573"/>
      <c r="G573"/>
      <c r="H573"/>
      <c r="I573"/>
      <c r="J573"/>
      <c r="K573"/>
      <c r="L573"/>
      <c r="M573"/>
      <c r="N573"/>
      <c r="O573"/>
      <c r="P573"/>
      <c r="Q573"/>
      <c r="R573"/>
      <c r="S573"/>
      <c r="T573"/>
      <c r="U573"/>
      <c r="V573"/>
    </row>
    <row r="574" spans="2:22" ht="15.75" customHeight="1" x14ac:dyDescent="0.2">
      <c r="B574" s="222"/>
      <c r="C574" s="223"/>
      <c r="D574"/>
      <c r="E574"/>
      <c r="F574"/>
      <c r="G574"/>
      <c r="H574"/>
      <c r="I574"/>
      <c r="J574"/>
      <c r="K574"/>
      <c r="L574"/>
      <c r="M574"/>
      <c r="N574"/>
      <c r="O574"/>
      <c r="P574"/>
      <c r="Q574"/>
      <c r="R574"/>
      <c r="S574"/>
      <c r="T574"/>
      <c r="U574"/>
      <c r="V574"/>
    </row>
    <row r="575" spans="2:22" ht="15.75" customHeight="1" x14ac:dyDescent="0.2">
      <c r="B575" s="222"/>
      <c r="C575" s="223"/>
      <c r="D575"/>
      <c r="E575"/>
      <c r="F575"/>
      <c r="G575"/>
      <c r="H575"/>
      <c r="I575"/>
      <c r="J575"/>
      <c r="K575"/>
      <c r="L575"/>
      <c r="M575"/>
      <c r="N575"/>
      <c r="O575"/>
      <c r="P575"/>
      <c r="Q575"/>
      <c r="R575"/>
      <c r="S575"/>
      <c r="T575"/>
      <c r="U575"/>
      <c r="V575"/>
    </row>
    <row r="576" spans="2:22" ht="15.75" customHeight="1" x14ac:dyDescent="0.2">
      <c r="B576" s="222"/>
      <c r="C576" s="223"/>
      <c r="D576"/>
      <c r="E576"/>
      <c r="F576"/>
      <c r="G576"/>
      <c r="H576"/>
      <c r="I576"/>
      <c r="J576"/>
      <c r="K576"/>
      <c r="L576"/>
      <c r="M576"/>
      <c r="N576"/>
      <c r="O576"/>
      <c r="P576"/>
      <c r="Q576"/>
      <c r="R576"/>
      <c r="S576"/>
      <c r="T576"/>
      <c r="U576"/>
      <c r="V576"/>
    </row>
    <row r="577" spans="2:22" ht="15.75" customHeight="1" x14ac:dyDescent="0.2">
      <c r="B577" s="222"/>
      <c r="C577" s="223"/>
      <c r="D577"/>
      <c r="E577"/>
      <c r="F577"/>
      <c r="G577"/>
      <c r="H577"/>
      <c r="I577"/>
      <c r="J577"/>
      <c r="K577"/>
      <c r="L577"/>
      <c r="M577"/>
      <c r="N577"/>
      <c r="O577"/>
      <c r="P577"/>
      <c r="Q577"/>
      <c r="R577"/>
      <c r="S577"/>
      <c r="T577"/>
      <c r="U577"/>
      <c r="V577"/>
    </row>
    <row r="578" spans="2:22" ht="15.75" customHeight="1" x14ac:dyDescent="0.2">
      <c r="B578" s="222"/>
      <c r="C578" s="223"/>
      <c r="D578"/>
      <c r="E578"/>
      <c r="F578"/>
      <c r="G578"/>
      <c r="H578"/>
      <c r="I578"/>
      <c r="J578"/>
      <c r="K578"/>
      <c r="L578"/>
      <c r="M578"/>
      <c r="N578"/>
      <c r="O578"/>
      <c r="P578"/>
      <c r="Q578"/>
      <c r="R578"/>
      <c r="S578"/>
      <c r="T578"/>
      <c r="U578"/>
      <c r="V578"/>
    </row>
    <row r="579" spans="2:22" ht="15.75" customHeight="1" x14ac:dyDescent="0.2">
      <c r="B579" s="222"/>
      <c r="C579" s="223"/>
      <c r="D579"/>
      <c r="E579"/>
      <c r="F579"/>
      <c r="G579"/>
      <c r="H579"/>
      <c r="I579"/>
      <c r="J579"/>
      <c r="K579"/>
      <c r="L579"/>
      <c r="M579"/>
      <c r="N579"/>
      <c r="O579"/>
      <c r="P579"/>
      <c r="Q579"/>
      <c r="R579"/>
      <c r="S579"/>
      <c r="T579"/>
      <c r="U579"/>
      <c r="V579"/>
    </row>
    <row r="580" spans="2:22" ht="15.75" customHeight="1" x14ac:dyDescent="0.2">
      <c r="B580" s="222"/>
      <c r="C580" s="223"/>
      <c r="D580"/>
      <c r="E580"/>
      <c r="F580"/>
      <c r="G580"/>
      <c r="H580"/>
      <c r="I580"/>
      <c r="J580"/>
      <c r="K580"/>
      <c r="L580"/>
      <c r="M580"/>
      <c r="N580"/>
      <c r="O580"/>
      <c r="P580"/>
      <c r="Q580"/>
      <c r="R580"/>
      <c r="S580"/>
      <c r="T580"/>
      <c r="U580"/>
      <c r="V580"/>
    </row>
    <row r="581" spans="2:22" ht="15.75" customHeight="1" x14ac:dyDescent="0.2">
      <c r="B581" s="222"/>
      <c r="C581" s="223"/>
      <c r="D581"/>
      <c r="E581"/>
      <c r="F581"/>
      <c r="G581"/>
      <c r="H581"/>
      <c r="I581"/>
      <c r="J581"/>
      <c r="K581"/>
      <c r="L581"/>
      <c r="M581"/>
      <c r="N581"/>
      <c r="O581"/>
      <c r="P581"/>
      <c r="Q581"/>
      <c r="R581"/>
      <c r="S581"/>
      <c r="T581"/>
      <c r="U581"/>
      <c r="V581"/>
    </row>
    <row r="582" spans="2:22" ht="15.75" customHeight="1" x14ac:dyDescent="0.2">
      <c r="B582" s="222"/>
      <c r="C582" s="223"/>
      <c r="D582"/>
      <c r="E582"/>
      <c r="F582"/>
      <c r="G582"/>
      <c r="H582"/>
      <c r="I582"/>
      <c r="J582"/>
      <c r="K582"/>
      <c r="L582"/>
      <c r="M582"/>
      <c r="N582"/>
      <c r="O582"/>
      <c r="P582"/>
      <c r="Q582"/>
      <c r="R582"/>
      <c r="S582"/>
      <c r="T582"/>
      <c r="U582"/>
      <c r="V582"/>
    </row>
    <row r="583" spans="2:22" ht="15.75" customHeight="1" x14ac:dyDescent="0.2">
      <c r="B583" s="222"/>
      <c r="C583" s="223"/>
      <c r="D583"/>
      <c r="E583"/>
      <c r="F583"/>
      <c r="G583"/>
      <c r="H583"/>
      <c r="I583"/>
      <c r="J583"/>
      <c r="K583"/>
      <c r="L583"/>
      <c r="M583"/>
      <c r="N583"/>
      <c r="O583"/>
      <c r="P583"/>
      <c r="Q583"/>
      <c r="R583"/>
      <c r="S583"/>
      <c r="T583"/>
      <c r="U583"/>
      <c r="V583"/>
    </row>
    <row r="584" spans="2:22" ht="15.75" customHeight="1" x14ac:dyDescent="0.2">
      <c r="B584" s="222"/>
      <c r="C584" s="223"/>
      <c r="D584"/>
      <c r="E584"/>
      <c r="F584"/>
      <c r="G584"/>
      <c r="H584"/>
      <c r="I584"/>
      <c r="J584"/>
      <c r="K584"/>
      <c r="L584"/>
      <c r="M584"/>
      <c r="N584"/>
      <c r="O584"/>
      <c r="P584"/>
      <c r="Q584"/>
      <c r="R584"/>
      <c r="S584"/>
      <c r="T584"/>
      <c r="U584"/>
      <c r="V584"/>
    </row>
    <row r="585" spans="2:22" ht="15.75" customHeight="1" x14ac:dyDescent="0.2">
      <c r="B585" s="222"/>
      <c r="C585" s="223"/>
      <c r="D585"/>
      <c r="E585"/>
      <c r="F585"/>
      <c r="G585"/>
      <c r="H585"/>
      <c r="I585"/>
      <c r="J585"/>
      <c r="K585"/>
      <c r="L585"/>
      <c r="M585"/>
      <c r="N585"/>
      <c r="O585"/>
      <c r="P585"/>
      <c r="Q585"/>
      <c r="R585"/>
      <c r="S585"/>
      <c r="T585"/>
      <c r="U585"/>
      <c r="V585"/>
    </row>
    <row r="586" spans="2:22" ht="15.75" customHeight="1" x14ac:dyDescent="0.2">
      <c r="B586" s="222"/>
      <c r="C586" s="223"/>
      <c r="D586"/>
      <c r="E586"/>
      <c r="F586"/>
      <c r="G586"/>
      <c r="H586"/>
      <c r="I586"/>
      <c r="J586"/>
      <c r="K586"/>
      <c r="L586"/>
      <c r="M586"/>
      <c r="N586"/>
      <c r="O586"/>
      <c r="P586"/>
      <c r="Q586"/>
      <c r="R586"/>
      <c r="S586"/>
      <c r="T586"/>
      <c r="U586"/>
      <c r="V586"/>
    </row>
    <row r="587" spans="2:22" ht="15.75" customHeight="1" x14ac:dyDescent="0.2">
      <c r="B587" s="222"/>
      <c r="C587" s="223"/>
      <c r="D587"/>
      <c r="E587"/>
      <c r="F587"/>
      <c r="G587"/>
      <c r="H587"/>
      <c r="I587"/>
      <c r="J587"/>
      <c r="K587"/>
      <c r="L587"/>
      <c r="M587"/>
      <c r="N587"/>
      <c r="O587"/>
      <c r="P587"/>
      <c r="Q587"/>
      <c r="R587"/>
      <c r="S587"/>
      <c r="T587"/>
      <c r="U587"/>
      <c r="V587"/>
    </row>
    <row r="588" spans="2:22" ht="15.75" customHeight="1" x14ac:dyDescent="0.2">
      <c r="B588" s="222"/>
      <c r="C588" s="223"/>
      <c r="D588"/>
      <c r="E588"/>
      <c r="F588"/>
      <c r="G588"/>
      <c r="H588"/>
      <c r="I588"/>
      <c r="J588"/>
      <c r="K588"/>
      <c r="L588"/>
      <c r="M588"/>
      <c r="N588"/>
      <c r="O588"/>
      <c r="P588"/>
      <c r="Q588"/>
      <c r="R588"/>
      <c r="S588"/>
      <c r="T588"/>
      <c r="U588"/>
      <c r="V588"/>
    </row>
    <row r="589" spans="2:22" ht="15.75" customHeight="1" x14ac:dyDescent="0.2">
      <c r="B589" s="222"/>
      <c r="C589" s="223"/>
      <c r="D589"/>
      <c r="E589"/>
      <c r="F589"/>
      <c r="G589"/>
      <c r="H589"/>
      <c r="I589"/>
      <c r="J589"/>
      <c r="K589"/>
      <c r="L589"/>
      <c r="M589"/>
      <c r="N589"/>
      <c r="O589"/>
      <c r="P589"/>
      <c r="Q589"/>
      <c r="R589"/>
      <c r="S589"/>
      <c r="T589"/>
      <c r="U589"/>
      <c r="V589"/>
    </row>
    <row r="590" spans="2:22" ht="15.75" customHeight="1" x14ac:dyDescent="0.2">
      <c r="B590" s="222"/>
      <c r="C590" s="223"/>
      <c r="D590"/>
      <c r="E590"/>
      <c r="F590"/>
      <c r="G590"/>
      <c r="H590"/>
      <c r="I590"/>
      <c r="J590"/>
      <c r="K590"/>
      <c r="L590"/>
      <c r="M590"/>
      <c r="N590"/>
      <c r="O590"/>
      <c r="P590"/>
      <c r="Q590"/>
      <c r="R590"/>
      <c r="S590"/>
      <c r="T590"/>
      <c r="U590"/>
      <c r="V590"/>
    </row>
    <row r="591" spans="2:22" ht="15.75" customHeight="1" x14ac:dyDescent="0.2">
      <c r="B591" s="222"/>
      <c r="C591" s="223"/>
      <c r="D591"/>
      <c r="E591"/>
      <c r="F591"/>
      <c r="G591"/>
      <c r="H591"/>
      <c r="I591"/>
      <c r="J591"/>
      <c r="K591"/>
      <c r="L591"/>
      <c r="M591"/>
      <c r="N591"/>
      <c r="O591"/>
      <c r="P591"/>
      <c r="Q591"/>
      <c r="R591"/>
      <c r="S591"/>
      <c r="T591"/>
      <c r="U591"/>
      <c r="V591"/>
    </row>
    <row r="592" spans="2:22" ht="15.75" customHeight="1" x14ac:dyDescent="0.2">
      <c r="B592" s="222"/>
      <c r="C592" s="223"/>
      <c r="D592"/>
      <c r="E592"/>
      <c r="F592"/>
      <c r="G592"/>
      <c r="H592"/>
      <c r="I592"/>
      <c r="J592"/>
      <c r="K592"/>
      <c r="L592"/>
      <c r="M592"/>
      <c r="N592"/>
      <c r="O592"/>
      <c r="P592"/>
      <c r="Q592"/>
      <c r="R592"/>
      <c r="S592"/>
      <c r="T592"/>
      <c r="U592"/>
      <c r="V592"/>
    </row>
    <row r="593" spans="2:22" ht="15.75" customHeight="1" x14ac:dyDescent="0.2">
      <c r="B593" s="222"/>
      <c r="C593" s="223"/>
      <c r="D593"/>
      <c r="E593"/>
      <c r="F593"/>
      <c r="G593"/>
      <c r="H593"/>
      <c r="I593"/>
      <c r="J593"/>
      <c r="K593"/>
      <c r="L593"/>
      <c r="M593"/>
      <c r="N593"/>
      <c r="O593"/>
      <c r="P593"/>
      <c r="Q593"/>
      <c r="R593"/>
      <c r="S593"/>
      <c r="T593"/>
      <c r="U593"/>
      <c r="V593"/>
    </row>
    <row r="594" spans="2:22" ht="15.75" customHeight="1" x14ac:dyDescent="0.2">
      <c r="B594" s="222"/>
      <c r="C594" s="223"/>
      <c r="D594"/>
      <c r="E594"/>
      <c r="F594"/>
      <c r="G594"/>
      <c r="H594"/>
      <c r="I594"/>
      <c r="J594"/>
      <c r="K594"/>
      <c r="L594"/>
      <c r="M594"/>
      <c r="N594"/>
      <c r="O594"/>
      <c r="P594"/>
      <c r="Q594"/>
      <c r="R594"/>
      <c r="S594"/>
      <c r="T594"/>
      <c r="U594"/>
      <c r="V594"/>
    </row>
    <row r="595" spans="2:22" ht="15.75" customHeight="1" x14ac:dyDescent="0.2">
      <c r="B595" s="222"/>
      <c r="C595" s="223"/>
      <c r="D595"/>
      <c r="E595"/>
      <c r="F595"/>
      <c r="G595"/>
      <c r="H595"/>
      <c r="I595"/>
      <c r="J595"/>
      <c r="K595"/>
      <c r="L595"/>
      <c r="M595"/>
      <c r="N595"/>
      <c r="O595"/>
      <c r="P595"/>
      <c r="Q595"/>
      <c r="R595"/>
      <c r="S595"/>
      <c r="T595"/>
      <c r="U595"/>
      <c r="V595"/>
    </row>
    <row r="596" spans="2:22" ht="15.75" customHeight="1" x14ac:dyDescent="0.2">
      <c r="B596" s="222"/>
      <c r="C596" s="223"/>
      <c r="D596"/>
      <c r="E596"/>
      <c r="F596"/>
      <c r="G596"/>
      <c r="H596"/>
      <c r="I596"/>
      <c r="J596"/>
      <c r="K596"/>
      <c r="L596"/>
      <c r="M596"/>
      <c r="N596"/>
      <c r="O596"/>
      <c r="P596"/>
      <c r="Q596"/>
      <c r="R596"/>
      <c r="S596"/>
      <c r="T596"/>
      <c r="U596"/>
      <c r="V596"/>
    </row>
    <row r="597" spans="2:22" ht="15.75" customHeight="1" x14ac:dyDescent="0.2">
      <c r="B597" s="222"/>
      <c r="C597" s="223"/>
      <c r="D597"/>
      <c r="E597"/>
      <c r="F597"/>
      <c r="G597"/>
      <c r="H597"/>
      <c r="I597"/>
      <c r="J597"/>
      <c r="K597"/>
      <c r="L597"/>
      <c r="M597"/>
      <c r="N597"/>
      <c r="O597"/>
      <c r="P597"/>
      <c r="Q597"/>
      <c r="R597"/>
      <c r="S597"/>
      <c r="T597"/>
      <c r="U597"/>
      <c r="V597"/>
    </row>
    <row r="598" spans="2:22" ht="15.75" customHeight="1" x14ac:dyDescent="0.2">
      <c r="B598" s="222"/>
      <c r="C598" s="223"/>
      <c r="D598"/>
      <c r="E598"/>
      <c r="F598"/>
      <c r="G598"/>
      <c r="H598"/>
      <c r="I598"/>
      <c r="J598"/>
      <c r="K598"/>
      <c r="L598"/>
      <c r="M598"/>
      <c r="N598"/>
      <c r="O598"/>
      <c r="P598"/>
      <c r="Q598"/>
      <c r="R598"/>
      <c r="S598"/>
      <c r="T598"/>
      <c r="U598"/>
      <c r="V598"/>
    </row>
    <row r="599" spans="2:22" ht="15.75" customHeight="1" x14ac:dyDescent="0.2">
      <c r="B599" s="222"/>
      <c r="C599" s="223"/>
      <c r="D599"/>
      <c r="E599"/>
      <c r="F599"/>
      <c r="G599"/>
      <c r="H599"/>
      <c r="I599"/>
      <c r="J599"/>
      <c r="K599"/>
      <c r="L599"/>
      <c r="M599"/>
      <c r="N599"/>
      <c r="O599"/>
      <c r="P599"/>
      <c r="Q599"/>
      <c r="R599"/>
      <c r="S599"/>
      <c r="T599"/>
      <c r="U599"/>
      <c r="V599"/>
    </row>
    <row r="600" spans="2:22" ht="15.75" customHeight="1" x14ac:dyDescent="0.2">
      <c r="B600" s="222"/>
      <c r="C600" s="223"/>
      <c r="D600"/>
      <c r="E600"/>
      <c r="F600"/>
      <c r="G600"/>
      <c r="H600"/>
      <c r="I600"/>
      <c r="J600"/>
      <c r="K600"/>
      <c r="L600"/>
      <c r="M600"/>
      <c r="N600"/>
      <c r="O600"/>
      <c r="P600"/>
      <c r="Q600"/>
      <c r="R600"/>
      <c r="S600"/>
      <c r="T600"/>
      <c r="U600"/>
      <c r="V600"/>
    </row>
    <row r="601" spans="2:22" ht="15.75" customHeight="1" x14ac:dyDescent="0.2">
      <c r="B601" s="222"/>
      <c r="C601" s="223"/>
      <c r="D601"/>
      <c r="E601"/>
      <c r="F601"/>
      <c r="G601"/>
      <c r="H601"/>
      <c r="I601"/>
      <c r="J601"/>
      <c r="K601"/>
      <c r="L601"/>
      <c r="M601"/>
      <c r="N601"/>
      <c r="O601"/>
      <c r="P601"/>
      <c r="Q601"/>
      <c r="R601"/>
      <c r="S601"/>
      <c r="T601"/>
      <c r="U601"/>
      <c r="V601"/>
    </row>
    <row r="602" spans="2:22" ht="15.75" customHeight="1" x14ac:dyDescent="0.2">
      <c r="B602" s="222"/>
      <c r="C602" s="223"/>
      <c r="D602"/>
      <c r="E602"/>
      <c r="F602"/>
      <c r="G602"/>
      <c r="H602"/>
      <c r="I602"/>
      <c r="J602"/>
      <c r="K602"/>
      <c r="L602"/>
      <c r="M602"/>
      <c r="N602"/>
      <c r="O602"/>
      <c r="P602"/>
      <c r="Q602"/>
      <c r="R602"/>
      <c r="S602"/>
      <c r="T602"/>
      <c r="U602"/>
      <c r="V602"/>
    </row>
    <row r="603" spans="2:22" ht="15.75" customHeight="1" x14ac:dyDescent="0.2">
      <c r="B603" s="222"/>
      <c r="C603" s="223"/>
      <c r="D603"/>
      <c r="E603"/>
      <c r="F603"/>
      <c r="G603"/>
      <c r="H603"/>
      <c r="I603"/>
      <c r="J603"/>
      <c r="K603"/>
      <c r="L603"/>
      <c r="M603"/>
      <c r="N603"/>
      <c r="O603"/>
      <c r="P603"/>
      <c r="Q603"/>
      <c r="R603"/>
      <c r="S603"/>
      <c r="T603"/>
      <c r="U603"/>
      <c r="V603"/>
    </row>
    <row r="604" spans="2:22" ht="15.75" customHeight="1" x14ac:dyDescent="0.2">
      <c r="B604" s="222"/>
      <c r="C604" s="223"/>
      <c r="D604"/>
      <c r="E604"/>
      <c r="F604"/>
      <c r="G604"/>
      <c r="H604"/>
      <c r="I604"/>
      <c r="J604"/>
      <c r="K604"/>
      <c r="L604"/>
      <c r="M604"/>
      <c r="N604"/>
      <c r="O604"/>
      <c r="P604"/>
      <c r="Q604"/>
      <c r="R604"/>
      <c r="S604"/>
      <c r="T604"/>
      <c r="U604"/>
      <c r="V604"/>
    </row>
    <row r="605" spans="2:22" ht="15.75" customHeight="1" x14ac:dyDescent="0.2">
      <c r="B605" s="222"/>
      <c r="C605" s="223"/>
      <c r="D605"/>
      <c r="E605"/>
      <c r="F605"/>
      <c r="G605"/>
      <c r="H605"/>
      <c r="I605"/>
      <c r="J605"/>
      <c r="K605"/>
      <c r="L605"/>
      <c r="M605"/>
      <c r="N605"/>
      <c r="O605"/>
      <c r="P605"/>
      <c r="Q605"/>
      <c r="R605"/>
      <c r="S605"/>
      <c r="T605"/>
      <c r="U605"/>
      <c r="V605"/>
    </row>
    <row r="606" spans="2:22" ht="15.75" customHeight="1" x14ac:dyDescent="0.2">
      <c r="B606" s="222"/>
      <c r="C606" s="223"/>
      <c r="D606"/>
      <c r="E606"/>
      <c r="F606"/>
      <c r="G606"/>
      <c r="H606"/>
      <c r="I606"/>
      <c r="J606"/>
      <c r="K606"/>
      <c r="L606"/>
      <c r="M606"/>
      <c r="N606"/>
      <c r="O606"/>
      <c r="P606"/>
      <c r="Q606"/>
      <c r="R606"/>
      <c r="S606"/>
      <c r="T606"/>
      <c r="U606"/>
      <c r="V606"/>
    </row>
    <row r="607" spans="2:22" ht="15.75" customHeight="1" x14ac:dyDescent="0.2">
      <c r="B607" s="222"/>
      <c r="C607" s="223"/>
      <c r="D607"/>
      <c r="E607"/>
      <c r="F607"/>
      <c r="G607"/>
      <c r="H607"/>
      <c r="I607"/>
      <c r="J607"/>
      <c r="K607"/>
      <c r="L607"/>
      <c r="M607"/>
      <c r="N607"/>
      <c r="O607"/>
      <c r="P607"/>
      <c r="Q607"/>
      <c r="R607"/>
      <c r="S607"/>
      <c r="T607"/>
      <c r="U607"/>
      <c r="V607"/>
    </row>
    <row r="608" spans="2:22" ht="15.75" customHeight="1" x14ac:dyDescent="0.2">
      <c r="B608" s="222"/>
      <c r="C608" s="223"/>
      <c r="D608"/>
      <c r="E608"/>
      <c r="F608"/>
      <c r="G608"/>
      <c r="H608"/>
      <c r="I608"/>
      <c r="J608"/>
      <c r="K608"/>
      <c r="L608"/>
      <c r="M608"/>
      <c r="N608"/>
      <c r="O608"/>
      <c r="P608"/>
      <c r="Q608"/>
      <c r="R608"/>
      <c r="S608"/>
      <c r="T608"/>
      <c r="U608"/>
      <c r="V608"/>
    </row>
    <row r="609" spans="2:22" ht="15.75" customHeight="1" x14ac:dyDescent="0.2">
      <c r="B609" s="222"/>
      <c r="C609" s="223"/>
      <c r="D609"/>
      <c r="E609"/>
      <c r="F609"/>
      <c r="G609"/>
      <c r="H609"/>
      <c r="I609"/>
      <c r="J609"/>
      <c r="K609"/>
      <c r="L609"/>
      <c r="M609"/>
      <c r="N609"/>
      <c r="O609"/>
      <c r="P609"/>
      <c r="Q609"/>
      <c r="R609"/>
      <c r="S609"/>
      <c r="T609"/>
      <c r="U609"/>
      <c r="V609"/>
    </row>
    <row r="610" spans="2:22" ht="15.75" customHeight="1" x14ac:dyDescent="0.2">
      <c r="B610" s="222"/>
      <c r="C610" s="223"/>
      <c r="D610"/>
      <c r="E610"/>
      <c r="F610"/>
      <c r="G610"/>
      <c r="H610"/>
      <c r="I610"/>
      <c r="J610"/>
      <c r="K610"/>
      <c r="L610"/>
      <c r="M610"/>
      <c r="N610"/>
      <c r="O610"/>
      <c r="P610"/>
      <c r="Q610"/>
      <c r="R610"/>
      <c r="S610"/>
      <c r="T610"/>
      <c r="U610"/>
      <c r="V610"/>
    </row>
    <row r="611" spans="2:22" ht="15.75" customHeight="1" x14ac:dyDescent="0.2">
      <c r="B611" s="222"/>
      <c r="C611" s="223"/>
      <c r="D611"/>
      <c r="E611"/>
      <c r="F611"/>
      <c r="G611"/>
      <c r="H611"/>
      <c r="I611"/>
      <c r="J611"/>
      <c r="K611"/>
      <c r="L611"/>
      <c r="M611"/>
      <c r="N611"/>
      <c r="O611"/>
      <c r="P611"/>
      <c r="Q611"/>
      <c r="R611"/>
      <c r="S611"/>
      <c r="T611"/>
      <c r="U611"/>
      <c r="V611"/>
    </row>
    <row r="612" spans="2:22" ht="15.75" customHeight="1" x14ac:dyDescent="0.2">
      <c r="B612" s="222"/>
      <c r="C612" s="223"/>
      <c r="D612"/>
      <c r="E612"/>
      <c r="F612"/>
      <c r="G612"/>
      <c r="H612"/>
      <c r="I612"/>
      <c r="J612"/>
      <c r="K612"/>
      <c r="L612"/>
      <c r="M612"/>
      <c r="N612"/>
      <c r="O612"/>
      <c r="P612"/>
      <c r="Q612"/>
      <c r="R612"/>
      <c r="S612"/>
      <c r="T612"/>
      <c r="U612"/>
      <c r="V612"/>
    </row>
    <row r="613" spans="2:22" ht="15.75" customHeight="1" x14ac:dyDescent="0.2">
      <c r="B613" s="222"/>
      <c r="C613" s="223"/>
      <c r="D613"/>
      <c r="E613"/>
      <c r="F613"/>
      <c r="G613"/>
      <c r="H613"/>
      <c r="I613"/>
      <c r="J613"/>
      <c r="K613"/>
      <c r="L613"/>
      <c r="M613"/>
      <c r="N613"/>
      <c r="O613"/>
      <c r="P613"/>
      <c r="Q613"/>
      <c r="R613"/>
      <c r="S613"/>
      <c r="T613"/>
      <c r="U613"/>
      <c r="V613"/>
    </row>
    <row r="614" spans="2:22" ht="15.75" customHeight="1" x14ac:dyDescent="0.2">
      <c r="B614" s="222"/>
      <c r="C614" s="223"/>
      <c r="D614"/>
      <c r="E614"/>
      <c r="F614"/>
      <c r="G614"/>
      <c r="H614"/>
      <c r="I614"/>
      <c r="J614"/>
      <c r="K614"/>
      <c r="L614"/>
      <c r="M614"/>
      <c r="N614"/>
      <c r="O614"/>
      <c r="P614"/>
      <c r="Q614"/>
      <c r="R614"/>
      <c r="S614"/>
      <c r="T614"/>
      <c r="U614"/>
      <c r="V614"/>
    </row>
    <row r="615" spans="2:22" ht="15.75" customHeight="1" x14ac:dyDescent="0.2">
      <c r="B615" s="222"/>
      <c r="C615" s="223"/>
      <c r="D615"/>
      <c r="E615"/>
      <c r="F615"/>
      <c r="G615"/>
      <c r="H615"/>
      <c r="I615"/>
      <c r="J615"/>
      <c r="K615"/>
      <c r="L615"/>
      <c r="M615"/>
      <c r="N615"/>
      <c r="O615"/>
      <c r="P615"/>
      <c r="Q615"/>
      <c r="R615"/>
      <c r="S615"/>
      <c r="T615"/>
      <c r="U615"/>
      <c r="V615"/>
    </row>
    <row r="616" spans="2:22" ht="15.75" customHeight="1" x14ac:dyDescent="0.2">
      <c r="B616" s="222"/>
      <c r="C616" s="223"/>
      <c r="D616"/>
      <c r="E616"/>
      <c r="F616"/>
      <c r="G616"/>
      <c r="H616"/>
      <c r="I616"/>
      <c r="J616"/>
      <c r="K616"/>
      <c r="L616"/>
      <c r="M616"/>
      <c r="N616"/>
      <c r="O616"/>
      <c r="P616"/>
      <c r="Q616"/>
      <c r="R616"/>
      <c r="S616"/>
      <c r="T616"/>
      <c r="U616"/>
      <c r="V616"/>
    </row>
    <row r="617" spans="2:22" ht="15.75" customHeight="1" x14ac:dyDescent="0.2">
      <c r="B617" s="222"/>
      <c r="C617" s="223"/>
      <c r="D617"/>
      <c r="E617"/>
      <c r="F617"/>
      <c r="G617"/>
      <c r="H617"/>
      <c r="I617"/>
      <c r="J617"/>
      <c r="K617"/>
      <c r="L617"/>
      <c r="M617"/>
      <c r="N617"/>
      <c r="O617"/>
      <c r="P617"/>
      <c r="Q617"/>
      <c r="R617"/>
      <c r="S617"/>
      <c r="T617"/>
      <c r="U617"/>
      <c r="V617"/>
    </row>
    <row r="618" spans="2:22" ht="15.75" customHeight="1" x14ac:dyDescent="0.2">
      <c r="B618" s="222"/>
      <c r="C618" s="223"/>
      <c r="D618"/>
      <c r="E618"/>
      <c r="F618"/>
      <c r="G618"/>
      <c r="H618"/>
      <c r="I618"/>
      <c r="J618"/>
      <c r="K618"/>
      <c r="L618"/>
      <c r="M618"/>
      <c r="N618"/>
      <c r="O618"/>
      <c r="P618"/>
      <c r="Q618"/>
      <c r="R618"/>
      <c r="S618"/>
      <c r="T618"/>
      <c r="U618"/>
      <c r="V618"/>
    </row>
    <row r="619" spans="2:22" ht="15.75" customHeight="1" x14ac:dyDescent="0.2">
      <c r="B619" s="222"/>
      <c r="C619" s="223"/>
      <c r="D619"/>
      <c r="E619"/>
      <c r="F619"/>
      <c r="G619"/>
      <c r="H619"/>
      <c r="I619"/>
      <c r="J619"/>
      <c r="K619"/>
      <c r="L619"/>
      <c r="M619"/>
      <c r="N619"/>
      <c r="O619"/>
      <c r="P619"/>
      <c r="Q619"/>
      <c r="R619"/>
      <c r="S619"/>
      <c r="T619"/>
      <c r="U619"/>
      <c r="V619"/>
    </row>
    <row r="620" spans="2:22" ht="15.75" customHeight="1" x14ac:dyDescent="0.2">
      <c r="B620" s="222"/>
      <c r="C620" s="223"/>
      <c r="D620"/>
      <c r="E620"/>
      <c r="F620"/>
      <c r="G620"/>
      <c r="H620"/>
      <c r="I620"/>
      <c r="J620"/>
      <c r="K620"/>
      <c r="L620"/>
      <c r="M620"/>
      <c r="N620"/>
      <c r="O620"/>
      <c r="P620"/>
      <c r="Q620"/>
      <c r="R620"/>
      <c r="S620"/>
      <c r="T620"/>
      <c r="U620"/>
      <c r="V620"/>
    </row>
    <row r="621" spans="2:22" ht="15.75" customHeight="1" x14ac:dyDescent="0.2">
      <c r="B621" s="222"/>
      <c r="C621" s="223"/>
      <c r="D621"/>
      <c r="E621"/>
      <c r="F621"/>
      <c r="G621"/>
      <c r="H621"/>
      <c r="I621"/>
      <c r="J621"/>
      <c r="K621"/>
      <c r="L621"/>
      <c r="M621"/>
      <c r="N621"/>
      <c r="O621"/>
      <c r="P621"/>
      <c r="Q621"/>
      <c r="R621"/>
      <c r="S621"/>
      <c r="T621"/>
      <c r="U621"/>
      <c r="V621"/>
    </row>
    <row r="622" spans="2:22" ht="15.75" customHeight="1" x14ac:dyDescent="0.2">
      <c r="B622" s="222"/>
      <c r="C622" s="223"/>
      <c r="D622"/>
      <c r="E622"/>
      <c r="F622"/>
      <c r="G622"/>
      <c r="H622"/>
      <c r="I622"/>
      <c r="J622"/>
      <c r="K622"/>
      <c r="L622"/>
      <c r="M622"/>
      <c r="N622"/>
      <c r="O622"/>
      <c r="P622"/>
      <c r="Q622"/>
      <c r="R622"/>
      <c r="S622"/>
      <c r="T622"/>
      <c r="U622"/>
      <c r="V622"/>
    </row>
    <row r="623" spans="2:22" ht="15.75" customHeight="1" x14ac:dyDescent="0.2">
      <c r="B623" s="222"/>
      <c r="C623" s="223"/>
      <c r="D623"/>
      <c r="E623"/>
      <c r="F623"/>
      <c r="G623"/>
      <c r="H623"/>
      <c r="I623"/>
      <c r="J623"/>
      <c r="K623"/>
      <c r="L623"/>
      <c r="M623"/>
      <c r="N623"/>
      <c r="O623"/>
      <c r="P623"/>
      <c r="Q623"/>
      <c r="R623"/>
      <c r="S623"/>
      <c r="T623"/>
      <c r="U623"/>
      <c r="V623"/>
    </row>
    <row r="624" spans="2:22" ht="15.75" customHeight="1" x14ac:dyDescent="0.2">
      <c r="B624" s="222"/>
      <c r="C624" s="223"/>
      <c r="D624"/>
      <c r="E624"/>
      <c r="F624"/>
      <c r="G624"/>
      <c r="H624"/>
      <c r="I624"/>
      <c r="J624"/>
      <c r="K624"/>
      <c r="L624"/>
      <c r="M624"/>
      <c r="N624"/>
      <c r="O624"/>
      <c r="P624"/>
      <c r="Q624"/>
      <c r="R624"/>
      <c r="S624"/>
      <c r="T624"/>
      <c r="U624"/>
      <c r="V624"/>
    </row>
    <row r="625" spans="2:22" ht="15.75" customHeight="1" x14ac:dyDescent="0.2">
      <c r="B625" s="222"/>
      <c r="C625" s="223"/>
      <c r="D625"/>
      <c r="E625"/>
      <c r="F625"/>
      <c r="G625"/>
      <c r="H625"/>
      <c r="I625"/>
      <c r="J625"/>
      <c r="K625"/>
      <c r="L625"/>
      <c r="M625"/>
      <c r="N625"/>
      <c r="O625"/>
      <c r="P625"/>
      <c r="Q625"/>
      <c r="R625"/>
      <c r="S625"/>
      <c r="T625"/>
      <c r="U625"/>
      <c r="V625"/>
    </row>
    <row r="626" spans="2:22" ht="15.75" customHeight="1" x14ac:dyDescent="0.2">
      <c r="B626" s="222"/>
      <c r="C626" s="223"/>
      <c r="D626"/>
      <c r="E626"/>
      <c r="F626"/>
      <c r="G626"/>
      <c r="H626"/>
      <c r="I626"/>
      <c r="J626"/>
      <c r="K626"/>
      <c r="L626"/>
      <c r="M626"/>
      <c r="N626"/>
      <c r="O626"/>
      <c r="P626"/>
      <c r="Q626"/>
      <c r="R626"/>
      <c r="S626"/>
      <c r="T626"/>
      <c r="U626"/>
      <c r="V626"/>
    </row>
    <row r="627" spans="2:22" ht="15.75" customHeight="1" x14ac:dyDescent="0.2">
      <c r="B627" s="222"/>
      <c r="C627" s="223"/>
      <c r="D627"/>
      <c r="E627"/>
      <c r="F627"/>
      <c r="G627"/>
      <c r="H627"/>
      <c r="I627"/>
      <c r="J627"/>
      <c r="K627"/>
      <c r="L627"/>
      <c r="M627"/>
      <c r="N627"/>
      <c r="O627"/>
      <c r="P627"/>
      <c r="Q627"/>
      <c r="R627"/>
      <c r="S627"/>
      <c r="T627"/>
      <c r="U627"/>
      <c r="V627"/>
    </row>
    <row r="628" spans="2:22" ht="15.75" customHeight="1" x14ac:dyDescent="0.2">
      <c r="B628" s="222"/>
      <c r="C628" s="223"/>
      <c r="D628"/>
      <c r="E628"/>
      <c r="F628"/>
      <c r="G628"/>
      <c r="H628"/>
      <c r="I628"/>
      <c r="J628"/>
      <c r="K628"/>
      <c r="L628"/>
      <c r="M628"/>
      <c r="N628"/>
      <c r="O628"/>
      <c r="P628"/>
      <c r="Q628"/>
      <c r="R628"/>
      <c r="S628"/>
      <c r="T628"/>
      <c r="U628"/>
      <c r="V628"/>
    </row>
    <row r="629" spans="2:22" ht="15.75" customHeight="1" x14ac:dyDescent="0.2">
      <c r="B629" s="222"/>
      <c r="C629" s="223"/>
      <c r="D629"/>
      <c r="E629"/>
      <c r="F629"/>
      <c r="G629"/>
      <c r="H629"/>
      <c r="I629"/>
      <c r="J629"/>
      <c r="K629"/>
      <c r="L629"/>
      <c r="M629"/>
      <c r="N629"/>
      <c r="O629"/>
      <c r="P629"/>
      <c r="Q629"/>
      <c r="R629"/>
      <c r="S629"/>
      <c r="T629"/>
      <c r="U629"/>
      <c r="V629"/>
    </row>
    <row r="630" spans="2:22" ht="15.75" customHeight="1" x14ac:dyDescent="0.2">
      <c r="B630" s="222"/>
      <c r="C630" s="223"/>
      <c r="D630"/>
      <c r="E630"/>
      <c r="F630"/>
      <c r="G630"/>
      <c r="H630"/>
      <c r="I630"/>
      <c r="J630"/>
      <c r="K630"/>
      <c r="L630"/>
      <c r="M630"/>
      <c r="N630"/>
      <c r="O630"/>
      <c r="P630"/>
      <c r="Q630"/>
      <c r="R630"/>
      <c r="S630"/>
      <c r="T630"/>
      <c r="U630"/>
      <c r="V630"/>
    </row>
    <row r="631" spans="2:22" ht="15.75" customHeight="1" x14ac:dyDescent="0.2">
      <c r="B631" s="222"/>
      <c r="C631" s="223"/>
      <c r="D631"/>
      <c r="E631"/>
      <c r="F631"/>
      <c r="G631"/>
      <c r="H631"/>
      <c r="I631"/>
      <c r="J631"/>
      <c r="K631"/>
      <c r="L631"/>
      <c r="M631"/>
      <c r="N631"/>
      <c r="O631"/>
      <c r="P631"/>
      <c r="Q631"/>
      <c r="R631"/>
      <c r="S631"/>
      <c r="T631"/>
      <c r="U631"/>
      <c r="V631"/>
    </row>
    <row r="632" spans="2:22" ht="15.75" customHeight="1" x14ac:dyDescent="0.2">
      <c r="B632" s="222"/>
      <c r="C632" s="223"/>
      <c r="D632"/>
      <c r="E632"/>
      <c r="F632"/>
      <c r="G632"/>
      <c r="H632"/>
      <c r="I632"/>
      <c r="J632"/>
      <c r="K632"/>
      <c r="L632"/>
      <c r="M632"/>
      <c r="N632"/>
      <c r="O632"/>
      <c r="P632"/>
      <c r="Q632"/>
      <c r="R632"/>
      <c r="S632"/>
      <c r="T632"/>
      <c r="U632"/>
      <c r="V632"/>
    </row>
    <row r="633" spans="2:22" ht="15.75" customHeight="1" x14ac:dyDescent="0.2">
      <c r="B633" s="222"/>
      <c r="C633" s="223"/>
      <c r="D633"/>
      <c r="E633"/>
      <c r="F633"/>
      <c r="G633"/>
      <c r="H633"/>
      <c r="I633"/>
      <c r="J633"/>
      <c r="K633"/>
      <c r="L633"/>
      <c r="M633"/>
      <c r="N633"/>
      <c r="O633"/>
      <c r="P633"/>
      <c r="Q633"/>
      <c r="R633"/>
      <c r="S633"/>
      <c r="T633"/>
      <c r="U633"/>
      <c r="V633"/>
    </row>
    <row r="634" spans="2:22" ht="15.75" customHeight="1" x14ac:dyDescent="0.2">
      <c r="B634" s="222"/>
      <c r="C634" s="223"/>
      <c r="D634"/>
      <c r="E634"/>
      <c r="F634"/>
      <c r="G634"/>
      <c r="H634"/>
      <c r="I634"/>
      <c r="J634"/>
      <c r="K634"/>
      <c r="L634"/>
      <c r="M634"/>
      <c r="N634"/>
      <c r="O634"/>
      <c r="P634"/>
      <c r="Q634"/>
      <c r="R634"/>
      <c r="S634"/>
      <c r="T634"/>
      <c r="U634"/>
      <c r="V634"/>
    </row>
    <row r="635" spans="2:22" ht="15.75" customHeight="1" x14ac:dyDescent="0.2">
      <c r="B635" s="222"/>
      <c r="C635" s="223"/>
      <c r="D635"/>
      <c r="E635"/>
      <c r="F635"/>
      <c r="G635"/>
      <c r="H635"/>
      <c r="I635"/>
      <c r="J635"/>
      <c r="K635"/>
      <c r="L635"/>
      <c r="M635"/>
      <c r="N635"/>
      <c r="O635"/>
      <c r="P635"/>
      <c r="Q635"/>
      <c r="R635"/>
      <c r="S635"/>
      <c r="T635"/>
      <c r="U635"/>
      <c r="V635"/>
    </row>
    <row r="636" spans="2:22" ht="15.75" customHeight="1" x14ac:dyDescent="0.2">
      <c r="B636" s="222"/>
      <c r="C636" s="223"/>
      <c r="D636"/>
      <c r="E636"/>
      <c r="F636"/>
      <c r="G636"/>
      <c r="H636"/>
      <c r="I636"/>
      <c r="J636"/>
      <c r="K636"/>
      <c r="L636"/>
      <c r="M636"/>
      <c r="N636"/>
      <c r="O636"/>
      <c r="P636"/>
      <c r="Q636"/>
      <c r="R636"/>
      <c r="S636"/>
      <c r="T636"/>
      <c r="U636"/>
      <c r="V636"/>
    </row>
    <row r="637" spans="2:22" ht="15.75" customHeight="1" x14ac:dyDescent="0.2">
      <c r="B637" s="222"/>
      <c r="C637" s="223"/>
      <c r="D637"/>
      <c r="E637"/>
      <c r="F637"/>
      <c r="G637"/>
      <c r="H637"/>
      <c r="I637"/>
      <c r="J637"/>
      <c r="K637"/>
      <c r="L637"/>
      <c r="M637"/>
      <c r="N637"/>
      <c r="O637"/>
      <c r="P637"/>
      <c r="Q637"/>
      <c r="R637"/>
      <c r="S637"/>
      <c r="T637"/>
      <c r="U637"/>
      <c r="V637"/>
    </row>
    <row r="638" spans="2:22" ht="15.75" customHeight="1" x14ac:dyDescent="0.2">
      <c r="B638" s="222"/>
      <c r="C638" s="223"/>
      <c r="D638"/>
      <c r="E638"/>
      <c r="F638"/>
      <c r="G638"/>
      <c r="H638"/>
      <c r="I638"/>
      <c r="J638"/>
      <c r="K638"/>
      <c r="L638"/>
      <c r="M638"/>
      <c r="N638"/>
      <c r="O638"/>
      <c r="P638"/>
      <c r="Q638"/>
      <c r="R638"/>
      <c r="S638"/>
      <c r="T638"/>
      <c r="U638"/>
      <c r="V638"/>
    </row>
    <row r="639" spans="2:22" ht="15.75" customHeight="1" x14ac:dyDescent="0.2">
      <c r="B639" s="222"/>
      <c r="C639" s="223"/>
      <c r="D639"/>
      <c r="E639"/>
      <c r="F639"/>
      <c r="G639"/>
      <c r="H639"/>
      <c r="I639"/>
      <c r="J639"/>
      <c r="K639"/>
      <c r="L639"/>
      <c r="M639"/>
      <c r="N639"/>
      <c r="O639"/>
      <c r="P639"/>
      <c r="Q639"/>
      <c r="R639"/>
      <c r="S639"/>
      <c r="T639"/>
      <c r="U639"/>
      <c r="V639"/>
    </row>
    <row r="640" spans="2:22" ht="15.75" customHeight="1" x14ac:dyDescent="0.2">
      <c r="B640" s="222"/>
      <c r="C640" s="223"/>
      <c r="D640"/>
      <c r="E640"/>
      <c r="F640"/>
      <c r="G640"/>
      <c r="H640"/>
      <c r="I640"/>
      <c r="J640"/>
      <c r="K640"/>
      <c r="L640"/>
      <c r="M640"/>
      <c r="N640"/>
      <c r="O640"/>
      <c r="P640"/>
      <c r="Q640"/>
      <c r="R640"/>
      <c r="S640"/>
      <c r="T640"/>
      <c r="U640"/>
      <c r="V640"/>
    </row>
    <row r="641" spans="2:22" ht="15.75" customHeight="1" x14ac:dyDescent="0.2">
      <c r="B641" s="222"/>
      <c r="C641" s="223"/>
      <c r="D641"/>
      <c r="E641"/>
      <c r="F641"/>
      <c r="G641"/>
      <c r="H641"/>
      <c r="I641"/>
      <c r="J641"/>
      <c r="K641"/>
      <c r="L641"/>
      <c r="M641"/>
      <c r="N641"/>
      <c r="O641"/>
      <c r="P641"/>
      <c r="Q641"/>
      <c r="R641"/>
      <c r="S641"/>
      <c r="T641"/>
      <c r="U641"/>
      <c r="V641"/>
    </row>
    <row r="642" spans="2:22" ht="15.75" customHeight="1" x14ac:dyDescent="0.2">
      <c r="B642" s="222"/>
      <c r="C642" s="223"/>
      <c r="D642"/>
      <c r="E642"/>
      <c r="F642"/>
      <c r="G642"/>
      <c r="H642"/>
      <c r="I642"/>
      <c r="J642"/>
      <c r="K642"/>
      <c r="L642"/>
      <c r="M642"/>
      <c r="N642"/>
      <c r="O642"/>
      <c r="P642"/>
      <c r="Q642"/>
      <c r="R642"/>
      <c r="S642"/>
      <c r="T642"/>
      <c r="U642"/>
      <c r="V642"/>
    </row>
    <row r="643" spans="2:22" ht="15.75" customHeight="1" x14ac:dyDescent="0.2">
      <c r="B643" s="222"/>
      <c r="C643" s="223"/>
      <c r="D643"/>
      <c r="E643"/>
      <c r="F643"/>
      <c r="G643"/>
      <c r="H643"/>
      <c r="I643"/>
      <c r="J643"/>
      <c r="K643"/>
      <c r="L643"/>
      <c r="M643"/>
      <c r="N643"/>
      <c r="O643"/>
      <c r="P643"/>
      <c r="Q643"/>
      <c r="R643"/>
      <c r="S643"/>
      <c r="T643"/>
      <c r="U643"/>
      <c r="V643"/>
    </row>
    <row r="644" spans="2:22" ht="15.75" customHeight="1" x14ac:dyDescent="0.2">
      <c r="B644" s="222"/>
      <c r="C644" s="223"/>
      <c r="D644"/>
      <c r="E644"/>
      <c r="F644"/>
      <c r="G644"/>
      <c r="H644"/>
      <c r="I644"/>
      <c r="J644"/>
      <c r="K644"/>
      <c r="L644"/>
      <c r="M644"/>
      <c r="N644"/>
      <c r="O644"/>
      <c r="P644"/>
      <c r="Q644"/>
      <c r="R644"/>
      <c r="S644"/>
      <c r="T644"/>
      <c r="U644"/>
      <c r="V644"/>
    </row>
    <row r="645" spans="2:22" ht="15.75" customHeight="1" x14ac:dyDescent="0.2">
      <c r="B645" s="222"/>
      <c r="C645" s="223"/>
      <c r="D645"/>
      <c r="E645"/>
      <c r="F645"/>
      <c r="G645"/>
      <c r="H645"/>
      <c r="I645"/>
      <c r="J645"/>
      <c r="K645"/>
      <c r="L645"/>
      <c r="M645"/>
      <c r="N645"/>
      <c r="O645"/>
      <c r="P645"/>
      <c r="Q645"/>
      <c r="R645"/>
      <c r="S645"/>
      <c r="T645"/>
      <c r="U645"/>
      <c r="V645"/>
    </row>
    <row r="646" spans="2:22" ht="15.75" customHeight="1" x14ac:dyDescent="0.2">
      <c r="B646" s="222"/>
      <c r="C646" s="223"/>
      <c r="D646"/>
      <c r="E646"/>
      <c r="F646"/>
      <c r="G646"/>
      <c r="H646"/>
      <c r="I646"/>
      <c r="J646"/>
      <c r="K646"/>
      <c r="L646"/>
      <c r="M646"/>
      <c r="N646"/>
      <c r="O646"/>
      <c r="P646"/>
      <c r="Q646"/>
      <c r="R646"/>
      <c r="S646"/>
      <c r="T646"/>
      <c r="U646"/>
      <c r="V646"/>
    </row>
    <row r="647" spans="2:22" ht="15.75" customHeight="1" x14ac:dyDescent="0.2">
      <c r="B647" s="222"/>
      <c r="C647" s="223"/>
      <c r="D647"/>
      <c r="E647"/>
      <c r="F647"/>
      <c r="G647"/>
      <c r="H647"/>
      <c r="I647"/>
      <c r="J647"/>
      <c r="K647"/>
      <c r="L647"/>
      <c r="M647"/>
      <c r="N647"/>
      <c r="O647"/>
      <c r="P647"/>
      <c r="Q647"/>
      <c r="R647"/>
      <c r="S647"/>
      <c r="T647"/>
      <c r="U647"/>
      <c r="V647"/>
    </row>
    <row r="648" spans="2:22" ht="15.75" customHeight="1" x14ac:dyDescent="0.2">
      <c r="B648" s="222"/>
      <c r="C648" s="223"/>
      <c r="D648"/>
      <c r="E648"/>
      <c r="F648"/>
      <c r="G648"/>
      <c r="H648"/>
      <c r="I648"/>
      <c r="J648"/>
      <c r="K648"/>
      <c r="L648"/>
      <c r="M648"/>
      <c r="N648"/>
      <c r="O648"/>
      <c r="P648"/>
      <c r="Q648"/>
      <c r="R648"/>
      <c r="S648"/>
      <c r="T648"/>
      <c r="U648"/>
      <c r="V648"/>
    </row>
    <row r="649" spans="2:22" ht="15.75" customHeight="1" x14ac:dyDescent="0.2">
      <c r="B649" s="222"/>
      <c r="C649" s="223"/>
      <c r="D649"/>
      <c r="E649"/>
      <c r="F649"/>
      <c r="G649"/>
      <c r="H649"/>
      <c r="I649"/>
      <c r="J649"/>
      <c r="K649"/>
      <c r="L649"/>
      <c r="M649"/>
      <c r="N649"/>
      <c r="O649"/>
      <c r="P649"/>
      <c r="Q649"/>
      <c r="R649"/>
      <c r="S649"/>
      <c r="T649"/>
      <c r="U649"/>
      <c r="V649"/>
    </row>
    <row r="650" spans="2:22" ht="15.75" customHeight="1" x14ac:dyDescent="0.2">
      <c r="B650" s="222"/>
      <c r="C650" s="223"/>
      <c r="D650"/>
      <c r="E650"/>
      <c r="F650"/>
      <c r="G650"/>
      <c r="H650"/>
      <c r="I650"/>
      <c r="J650"/>
      <c r="K650"/>
      <c r="L650"/>
      <c r="M650"/>
      <c r="N650"/>
      <c r="O650"/>
      <c r="P650"/>
      <c r="Q650"/>
      <c r="R650"/>
      <c r="S650"/>
      <c r="T650"/>
      <c r="U650"/>
      <c r="V650"/>
    </row>
    <row r="651" spans="2:22" ht="15.75" customHeight="1" x14ac:dyDescent="0.2">
      <c r="B651" s="222"/>
      <c r="C651" s="223"/>
      <c r="D651"/>
      <c r="E651"/>
      <c r="F651"/>
      <c r="G651"/>
      <c r="H651"/>
      <c r="I651"/>
      <c r="J651"/>
      <c r="K651"/>
      <c r="L651"/>
      <c r="M651"/>
      <c r="N651"/>
      <c r="O651"/>
      <c r="P651"/>
      <c r="Q651"/>
      <c r="R651"/>
      <c r="S651"/>
      <c r="T651"/>
      <c r="U651"/>
      <c r="V651"/>
    </row>
    <row r="652" spans="2:22" ht="15.75" customHeight="1" x14ac:dyDescent="0.2">
      <c r="B652" s="222"/>
      <c r="C652" s="223"/>
      <c r="D652"/>
      <c r="E652"/>
      <c r="F652"/>
      <c r="G652"/>
      <c r="H652"/>
      <c r="I652"/>
      <c r="J652"/>
      <c r="K652"/>
      <c r="L652"/>
      <c r="M652"/>
      <c r="N652"/>
      <c r="O652"/>
      <c r="P652"/>
      <c r="Q652"/>
      <c r="R652"/>
      <c r="S652"/>
      <c r="T652"/>
      <c r="U652"/>
      <c r="V652"/>
    </row>
    <row r="653" spans="2:22" ht="15.75" customHeight="1" x14ac:dyDescent="0.2">
      <c r="B653" s="222"/>
      <c r="C653" s="223"/>
      <c r="D653"/>
      <c r="E653"/>
      <c r="F653"/>
      <c r="G653"/>
      <c r="H653"/>
      <c r="I653"/>
      <c r="J653"/>
      <c r="K653"/>
      <c r="L653"/>
      <c r="M653"/>
      <c r="N653"/>
      <c r="O653"/>
      <c r="P653"/>
      <c r="Q653"/>
      <c r="R653"/>
      <c r="S653"/>
      <c r="T653"/>
      <c r="U653"/>
      <c r="V653"/>
    </row>
    <row r="654" spans="2:22" ht="15.75" customHeight="1" x14ac:dyDescent="0.2">
      <c r="B654" s="222"/>
      <c r="C654" s="223"/>
      <c r="D654"/>
      <c r="E654"/>
      <c r="F654"/>
      <c r="G654"/>
      <c r="H654"/>
      <c r="I654"/>
      <c r="J654"/>
      <c r="K654"/>
      <c r="L654"/>
      <c r="M654"/>
      <c r="N654"/>
      <c r="O654"/>
      <c r="P654"/>
      <c r="Q654"/>
      <c r="R654"/>
      <c r="S654"/>
      <c r="T654"/>
      <c r="U654"/>
      <c r="V654"/>
    </row>
    <row r="655" spans="2:22" ht="15.75" customHeight="1" x14ac:dyDescent="0.2">
      <c r="B655" s="222"/>
      <c r="C655" s="223"/>
      <c r="D655"/>
      <c r="E655"/>
      <c r="F655"/>
      <c r="G655"/>
      <c r="H655"/>
      <c r="I655"/>
      <c r="J655"/>
      <c r="K655"/>
      <c r="L655"/>
      <c r="M655"/>
      <c r="N655"/>
      <c r="O655"/>
      <c r="P655"/>
      <c r="Q655"/>
      <c r="R655"/>
      <c r="S655"/>
      <c r="T655"/>
      <c r="U655"/>
      <c r="V655"/>
    </row>
    <row r="656" spans="2:22" ht="15.75" customHeight="1" x14ac:dyDescent="0.2">
      <c r="B656" s="222"/>
      <c r="C656" s="223"/>
      <c r="D656"/>
      <c r="E656"/>
      <c r="F656"/>
      <c r="G656"/>
      <c r="H656"/>
      <c r="I656"/>
      <c r="J656"/>
      <c r="K656"/>
      <c r="L656"/>
      <c r="M656"/>
      <c r="N656"/>
      <c r="O656"/>
      <c r="P656"/>
      <c r="Q656"/>
      <c r="R656"/>
      <c r="S656"/>
      <c r="T656"/>
      <c r="U656"/>
      <c r="V656"/>
    </row>
    <row r="657" spans="2:22" ht="15.75" customHeight="1" x14ac:dyDescent="0.2">
      <c r="B657" s="222"/>
      <c r="C657" s="223"/>
      <c r="D657"/>
      <c r="E657"/>
      <c r="F657"/>
      <c r="G657"/>
      <c r="H657"/>
      <c r="I657"/>
      <c r="J657"/>
      <c r="K657"/>
      <c r="L657"/>
      <c r="M657"/>
      <c r="N657"/>
      <c r="O657"/>
      <c r="P657"/>
      <c r="Q657"/>
      <c r="R657"/>
      <c r="S657"/>
      <c r="T657"/>
      <c r="U657"/>
      <c r="V657"/>
    </row>
    <row r="658" spans="2:22" ht="15.75" customHeight="1" x14ac:dyDescent="0.2">
      <c r="B658" s="222"/>
      <c r="C658" s="223"/>
      <c r="D658"/>
      <c r="E658"/>
      <c r="F658"/>
      <c r="G658"/>
      <c r="H658"/>
      <c r="I658"/>
      <c r="J658"/>
      <c r="K658"/>
      <c r="L658"/>
      <c r="M658"/>
      <c r="N658"/>
      <c r="O658"/>
      <c r="P658"/>
      <c r="Q658"/>
      <c r="R658"/>
      <c r="S658"/>
      <c r="T658"/>
      <c r="U658"/>
      <c r="V658"/>
    </row>
    <row r="659" spans="2:22" ht="15.75" customHeight="1" x14ac:dyDescent="0.2">
      <c r="B659" s="222"/>
      <c r="C659" s="223"/>
      <c r="D659"/>
      <c r="E659"/>
      <c r="F659"/>
      <c r="G659"/>
      <c r="H659"/>
      <c r="I659"/>
      <c r="J659"/>
      <c r="K659"/>
      <c r="L659"/>
      <c r="M659"/>
      <c r="N659"/>
      <c r="O659"/>
      <c r="P659"/>
      <c r="Q659"/>
      <c r="R659"/>
      <c r="S659"/>
      <c r="T659"/>
      <c r="U659"/>
      <c r="V659"/>
    </row>
    <row r="660" spans="2:22" ht="15.75" customHeight="1" x14ac:dyDescent="0.2">
      <c r="B660" s="222"/>
      <c r="C660" s="223"/>
      <c r="D660"/>
      <c r="E660"/>
      <c r="F660"/>
      <c r="G660"/>
      <c r="H660"/>
      <c r="I660"/>
      <c r="J660"/>
      <c r="K660"/>
      <c r="L660"/>
      <c r="M660"/>
      <c r="N660"/>
      <c r="O660"/>
      <c r="P660"/>
      <c r="Q660"/>
      <c r="R660"/>
      <c r="S660"/>
      <c r="T660"/>
      <c r="U660"/>
      <c r="V660"/>
    </row>
    <row r="661" spans="2:22" ht="15.75" customHeight="1" x14ac:dyDescent="0.2">
      <c r="B661" s="222"/>
      <c r="C661" s="223"/>
      <c r="D661"/>
      <c r="E661"/>
      <c r="F661"/>
      <c r="G661"/>
      <c r="H661"/>
      <c r="I661"/>
      <c r="J661"/>
      <c r="K661"/>
      <c r="L661"/>
      <c r="M661"/>
      <c r="N661"/>
      <c r="O661"/>
      <c r="P661"/>
      <c r="Q661"/>
      <c r="R661"/>
      <c r="S661"/>
      <c r="T661"/>
      <c r="U661"/>
      <c r="V661"/>
    </row>
    <row r="662" spans="2:22" ht="15.75" customHeight="1" x14ac:dyDescent="0.2">
      <c r="B662" s="222"/>
      <c r="C662" s="223"/>
      <c r="D662"/>
      <c r="E662"/>
      <c r="F662"/>
      <c r="G662"/>
      <c r="H662"/>
      <c r="I662"/>
      <c r="J662"/>
      <c r="K662"/>
      <c r="L662"/>
      <c r="M662"/>
      <c r="N662"/>
      <c r="O662"/>
      <c r="P662"/>
      <c r="Q662"/>
      <c r="R662"/>
      <c r="S662"/>
      <c r="T662"/>
      <c r="U662"/>
      <c r="V662"/>
    </row>
    <row r="663" spans="2:22" ht="15.75" customHeight="1" x14ac:dyDescent="0.2">
      <c r="B663" s="222"/>
      <c r="C663" s="223"/>
      <c r="D663"/>
      <c r="E663"/>
      <c r="F663"/>
      <c r="G663"/>
      <c r="H663"/>
      <c r="I663"/>
      <c r="J663"/>
      <c r="K663"/>
      <c r="L663"/>
      <c r="M663"/>
      <c r="N663"/>
      <c r="O663"/>
      <c r="P663"/>
      <c r="Q663"/>
      <c r="R663"/>
      <c r="S663"/>
      <c r="T663"/>
      <c r="U663"/>
      <c r="V663"/>
    </row>
    <row r="664" spans="2:22" ht="15.75" customHeight="1" x14ac:dyDescent="0.2">
      <c r="B664" s="222"/>
      <c r="C664" s="223"/>
      <c r="D664"/>
      <c r="E664"/>
      <c r="F664"/>
      <c r="G664"/>
      <c r="H664"/>
      <c r="I664"/>
      <c r="J664"/>
      <c r="K664"/>
      <c r="L664"/>
      <c r="M664"/>
      <c r="N664"/>
      <c r="O664"/>
      <c r="P664"/>
      <c r="Q664"/>
      <c r="R664"/>
      <c r="S664"/>
      <c r="T664"/>
      <c r="U664"/>
      <c r="V664"/>
    </row>
    <row r="665" spans="2:22" ht="15.75" customHeight="1" x14ac:dyDescent="0.2">
      <c r="B665" s="222"/>
      <c r="C665" s="223"/>
      <c r="D665"/>
      <c r="E665"/>
      <c r="F665"/>
      <c r="G665"/>
      <c r="H665"/>
      <c r="I665"/>
      <c r="J665"/>
      <c r="K665"/>
      <c r="L665"/>
      <c r="M665"/>
      <c r="N665"/>
      <c r="O665"/>
      <c r="P665"/>
      <c r="Q665"/>
      <c r="R665"/>
      <c r="S665"/>
      <c r="T665"/>
      <c r="U665"/>
      <c r="V665"/>
    </row>
    <row r="666" spans="2:22" ht="15.75" customHeight="1" x14ac:dyDescent="0.2">
      <c r="B666" s="222"/>
      <c r="C666" s="223"/>
      <c r="D666"/>
      <c r="E666"/>
      <c r="F666"/>
      <c r="G666"/>
      <c r="H666"/>
      <c r="I666"/>
      <c r="J666"/>
      <c r="K666"/>
      <c r="L666"/>
      <c r="M666"/>
      <c r="N666"/>
      <c r="O666"/>
      <c r="P666"/>
      <c r="Q666"/>
      <c r="R666"/>
      <c r="S666"/>
      <c r="T666"/>
      <c r="U666"/>
      <c r="V666"/>
    </row>
    <row r="667" spans="2:22" ht="15.75" customHeight="1" x14ac:dyDescent="0.2">
      <c r="B667" s="222"/>
      <c r="C667" s="223"/>
      <c r="D667"/>
      <c r="E667"/>
      <c r="F667"/>
      <c r="G667"/>
      <c r="H667"/>
      <c r="I667"/>
      <c r="J667"/>
      <c r="K667"/>
      <c r="L667"/>
      <c r="M667"/>
      <c r="N667"/>
      <c r="O667"/>
      <c r="P667"/>
      <c r="Q667"/>
      <c r="R667"/>
      <c r="S667"/>
      <c r="T667"/>
      <c r="U667"/>
      <c r="V667"/>
    </row>
    <row r="668" spans="2:22" ht="15.75" customHeight="1" x14ac:dyDescent="0.2">
      <c r="B668" s="222"/>
      <c r="C668" s="223"/>
      <c r="D668"/>
      <c r="E668"/>
      <c r="F668"/>
      <c r="G668"/>
      <c r="H668"/>
      <c r="I668"/>
      <c r="J668"/>
      <c r="K668"/>
      <c r="L668"/>
      <c r="M668"/>
      <c r="N668"/>
      <c r="O668"/>
      <c r="P668"/>
      <c r="Q668"/>
      <c r="R668"/>
      <c r="S668"/>
      <c r="T668"/>
      <c r="U668"/>
      <c r="V668"/>
    </row>
    <row r="669" spans="2:22" ht="15.75" customHeight="1" x14ac:dyDescent="0.2">
      <c r="B669" s="222"/>
      <c r="C669" s="223"/>
      <c r="D669"/>
      <c r="E669"/>
      <c r="F669"/>
      <c r="G669"/>
      <c r="H669"/>
      <c r="I669"/>
      <c r="J669"/>
      <c r="K669"/>
      <c r="L669"/>
      <c r="M669"/>
      <c r="N669"/>
      <c r="O669"/>
      <c r="P669"/>
      <c r="Q669"/>
      <c r="R669"/>
      <c r="S669"/>
      <c r="T669"/>
      <c r="U669"/>
      <c r="V669"/>
    </row>
    <row r="670" spans="2:22" ht="15.75" customHeight="1" x14ac:dyDescent="0.2">
      <c r="B670" s="222"/>
      <c r="C670" s="223"/>
      <c r="D670"/>
      <c r="E670"/>
      <c r="F670"/>
      <c r="G670"/>
      <c r="H670"/>
      <c r="I670"/>
      <c r="J670"/>
      <c r="K670"/>
      <c r="L670"/>
      <c r="M670"/>
      <c r="N670"/>
      <c r="O670"/>
      <c r="P670"/>
      <c r="Q670"/>
      <c r="R670"/>
      <c r="S670"/>
      <c r="T670"/>
      <c r="U670"/>
      <c r="V670"/>
    </row>
    <row r="671" spans="2:22" ht="15.75" customHeight="1" x14ac:dyDescent="0.2">
      <c r="B671" s="222"/>
      <c r="C671" s="223"/>
      <c r="D671"/>
      <c r="E671"/>
      <c r="F671"/>
      <c r="G671"/>
      <c r="H671"/>
      <c r="I671"/>
      <c r="J671"/>
      <c r="K671"/>
      <c r="L671"/>
      <c r="M671"/>
      <c r="N671"/>
      <c r="O671"/>
      <c r="P671"/>
      <c r="Q671"/>
      <c r="R671"/>
      <c r="S671"/>
      <c r="T671"/>
      <c r="U671"/>
      <c r="V671"/>
    </row>
    <row r="672" spans="2:22" ht="15.75" customHeight="1" x14ac:dyDescent="0.2">
      <c r="B672" s="222"/>
      <c r="C672" s="223"/>
      <c r="D672"/>
      <c r="E672"/>
      <c r="F672"/>
      <c r="G672"/>
      <c r="H672"/>
      <c r="I672"/>
      <c r="J672"/>
      <c r="K672"/>
      <c r="L672"/>
      <c r="M672"/>
      <c r="N672"/>
      <c r="O672"/>
      <c r="P672"/>
      <c r="Q672"/>
      <c r="R672"/>
      <c r="S672"/>
      <c r="T672"/>
      <c r="U672"/>
      <c r="V672"/>
    </row>
    <row r="673" spans="2:22" ht="15.75" customHeight="1" x14ac:dyDescent="0.2">
      <c r="B673" s="222"/>
      <c r="C673" s="223"/>
      <c r="D673"/>
      <c r="E673"/>
      <c r="F673"/>
      <c r="G673"/>
      <c r="H673"/>
      <c r="I673"/>
      <c r="J673"/>
      <c r="K673"/>
      <c r="L673"/>
      <c r="M673"/>
      <c r="N673"/>
      <c r="O673"/>
      <c r="P673"/>
      <c r="Q673"/>
      <c r="R673"/>
      <c r="S673"/>
      <c r="T673"/>
      <c r="U673"/>
      <c r="V673"/>
    </row>
    <row r="674" spans="2:22" ht="15.75" customHeight="1" x14ac:dyDescent="0.2">
      <c r="B674" s="222"/>
      <c r="C674" s="223"/>
      <c r="D674"/>
      <c r="E674"/>
      <c r="F674"/>
      <c r="G674"/>
      <c r="H674"/>
      <c r="I674"/>
      <c r="J674"/>
      <c r="K674"/>
      <c r="L674"/>
      <c r="M674"/>
      <c r="N674"/>
      <c r="O674"/>
      <c r="P674"/>
      <c r="Q674"/>
      <c r="R674"/>
      <c r="S674"/>
      <c r="T674"/>
      <c r="U674"/>
      <c r="V674"/>
    </row>
    <row r="675" spans="2:22" ht="15.75" customHeight="1" x14ac:dyDescent="0.2">
      <c r="B675" s="222"/>
      <c r="C675" s="223"/>
      <c r="D675"/>
      <c r="E675"/>
      <c r="F675"/>
      <c r="G675"/>
      <c r="H675"/>
      <c r="I675"/>
      <c r="J675"/>
      <c r="K675"/>
      <c r="L675"/>
      <c r="M675"/>
      <c r="N675"/>
      <c r="O675"/>
      <c r="P675"/>
      <c r="Q675"/>
      <c r="R675"/>
      <c r="S675"/>
      <c r="T675"/>
      <c r="U675"/>
      <c r="V675"/>
    </row>
    <row r="676" spans="2:22" ht="15.75" customHeight="1" x14ac:dyDescent="0.2">
      <c r="B676" s="222"/>
      <c r="C676" s="223"/>
      <c r="D676"/>
      <c r="E676"/>
      <c r="F676"/>
      <c r="G676"/>
      <c r="H676"/>
      <c r="I676"/>
      <c r="J676"/>
      <c r="K676"/>
      <c r="L676"/>
      <c r="M676"/>
      <c r="N676"/>
      <c r="O676"/>
      <c r="P676"/>
      <c r="Q676"/>
      <c r="R676"/>
      <c r="S676"/>
      <c r="T676"/>
      <c r="U676"/>
      <c r="V676"/>
    </row>
    <row r="677" spans="2:22" ht="15.75" customHeight="1" x14ac:dyDescent="0.2">
      <c r="B677" s="222"/>
      <c r="C677" s="223"/>
      <c r="D677"/>
      <c r="E677"/>
      <c r="F677"/>
      <c r="G677"/>
      <c r="H677"/>
      <c r="I677"/>
      <c r="J677"/>
      <c r="K677"/>
      <c r="L677"/>
      <c r="M677"/>
      <c r="N677"/>
      <c r="O677"/>
      <c r="P677"/>
      <c r="Q677"/>
      <c r="R677"/>
      <c r="S677"/>
      <c r="T677"/>
      <c r="U677"/>
      <c r="V677"/>
    </row>
    <row r="678" spans="2:22" ht="15.75" customHeight="1" x14ac:dyDescent="0.2">
      <c r="B678" s="222"/>
      <c r="C678" s="223"/>
      <c r="D678"/>
      <c r="E678"/>
      <c r="F678"/>
      <c r="G678"/>
      <c r="H678"/>
      <c r="I678"/>
      <c r="J678"/>
      <c r="K678"/>
      <c r="L678"/>
      <c r="M678"/>
      <c r="N678"/>
      <c r="O678"/>
      <c r="P678"/>
      <c r="Q678"/>
      <c r="R678"/>
      <c r="S678"/>
      <c r="T678"/>
      <c r="U678"/>
      <c r="V678"/>
    </row>
    <row r="679" spans="2:22" ht="15.75" customHeight="1" x14ac:dyDescent="0.2">
      <c r="B679" s="222"/>
      <c r="C679" s="223"/>
      <c r="D679"/>
      <c r="E679"/>
      <c r="F679"/>
      <c r="G679"/>
      <c r="H679"/>
      <c r="I679"/>
      <c r="J679"/>
      <c r="K679"/>
      <c r="L679"/>
      <c r="M679"/>
      <c r="N679"/>
      <c r="O679"/>
      <c r="P679"/>
      <c r="Q679"/>
      <c r="R679"/>
      <c r="S679"/>
      <c r="T679"/>
      <c r="U679"/>
      <c r="V679"/>
    </row>
    <row r="680" spans="2:22" ht="15.75" customHeight="1" x14ac:dyDescent="0.2">
      <c r="B680" s="222"/>
      <c r="C680" s="223"/>
      <c r="D680"/>
      <c r="E680"/>
      <c r="F680"/>
      <c r="G680"/>
      <c r="H680"/>
      <c r="I680"/>
      <c r="J680"/>
      <c r="K680"/>
      <c r="L680"/>
      <c r="M680"/>
      <c r="N680"/>
      <c r="O680"/>
      <c r="P680"/>
      <c r="Q680"/>
      <c r="R680"/>
      <c r="S680"/>
      <c r="T680"/>
      <c r="U680"/>
      <c r="V680"/>
    </row>
    <row r="681" spans="2:22" ht="15.75" customHeight="1" x14ac:dyDescent="0.2">
      <c r="B681" s="222"/>
      <c r="C681" s="223"/>
      <c r="D681"/>
      <c r="E681"/>
      <c r="F681"/>
      <c r="G681"/>
      <c r="H681"/>
      <c r="I681"/>
      <c r="J681"/>
      <c r="K681"/>
      <c r="L681"/>
      <c r="M681"/>
      <c r="N681"/>
      <c r="O681"/>
      <c r="P681"/>
      <c r="Q681"/>
      <c r="R681"/>
      <c r="S681"/>
      <c r="T681"/>
      <c r="U681"/>
      <c r="V681"/>
    </row>
    <row r="682" spans="2:22" ht="15.75" customHeight="1" x14ac:dyDescent="0.2">
      <c r="B682" s="222"/>
      <c r="C682" s="223"/>
      <c r="D682"/>
      <c r="E682"/>
      <c r="F682"/>
      <c r="G682"/>
      <c r="H682"/>
      <c r="I682"/>
      <c r="J682"/>
      <c r="K682"/>
      <c r="L682"/>
      <c r="M682"/>
      <c r="N682"/>
      <c r="O682"/>
      <c r="P682"/>
      <c r="Q682"/>
      <c r="R682"/>
      <c r="S682"/>
      <c r="T682"/>
      <c r="U682"/>
      <c r="V682"/>
    </row>
    <row r="683" spans="2:22" ht="15.75" customHeight="1" x14ac:dyDescent="0.2">
      <c r="B683" s="222"/>
      <c r="C683" s="223"/>
      <c r="D683"/>
      <c r="E683"/>
      <c r="F683"/>
      <c r="G683"/>
      <c r="H683"/>
      <c r="I683"/>
      <c r="J683"/>
      <c r="K683"/>
      <c r="L683"/>
      <c r="M683"/>
      <c r="N683"/>
      <c r="O683"/>
      <c r="P683"/>
      <c r="Q683"/>
      <c r="R683"/>
      <c r="S683"/>
      <c r="T683"/>
      <c r="U683"/>
      <c r="V683"/>
    </row>
    <row r="684" spans="2:22" ht="15.75" customHeight="1" x14ac:dyDescent="0.2">
      <c r="B684" s="222"/>
      <c r="C684" s="223"/>
      <c r="D684"/>
      <c r="E684"/>
      <c r="F684"/>
      <c r="G684"/>
      <c r="H684"/>
      <c r="I684"/>
      <c r="J684"/>
      <c r="K684"/>
      <c r="L684"/>
      <c r="M684"/>
      <c r="N684"/>
      <c r="O684"/>
      <c r="P684"/>
      <c r="Q684"/>
      <c r="R684"/>
      <c r="S684"/>
      <c r="T684"/>
      <c r="U684"/>
      <c r="V684"/>
    </row>
    <row r="685" spans="2:22" ht="15.75" customHeight="1" x14ac:dyDescent="0.2">
      <c r="B685" s="222"/>
      <c r="C685" s="223"/>
      <c r="D685"/>
      <c r="E685"/>
      <c r="F685"/>
      <c r="G685"/>
      <c r="H685"/>
      <c r="I685"/>
      <c r="J685"/>
      <c r="K685"/>
      <c r="L685"/>
      <c r="M685"/>
      <c r="N685"/>
      <c r="O685"/>
      <c r="P685"/>
      <c r="Q685"/>
      <c r="R685"/>
      <c r="S685"/>
      <c r="T685"/>
      <c r="U685"/>
      <c r="V685"/>
    </row>
    <row r="686" spans="2:22" ht="15.75" customHeight="1" x14ac:dyDescent="0.2">
      <c r="B686" s="222"/>
      <c r="C686" s="223"/>
      <c r="D686"/>
      <c r="E686"/>
      <c r="F686"/>
      <c r="G686"/>
      <c r="H686"/>
      <c r="I686"/>
      <c r="J686"/>
      <c r="K686"/>
      <c r="L686"/>
      <c r="M686"/>
      <c r="N686"/>
      <c r="O686"/>
      <c r="P686"/>
      <c r="Q686"/>
      <c r="R686"/>
      <c r="S686"/>
      <c r="T686"/>
      <c r="U686"/>
      <c r="V686"/>
    </row>
    <row r="687" spans="2:22" ht="15.75" customHeight="1" x14ac:dyDescent="0.2">
      <c r="B687" s="222"/>
      <c r="C687" s="223"/>
      <c r="D687"/>
      <c r="E687"/>
      <c r="F687"/>
      <c r="G687"/>
      <c r="H687"/>
      <c r="I687"/>
      <c r="J687"/>
      <c r="K687"/>
      <c r="L687"/>
      <c r="M687"/>
      <c r="N687"/>
      <c r="O687"/>
      <c r="P687"/>
      <c r="Q687"/>
      <c r="R687"/>
      <c r="S687"/>
      <c r="T687"/>
      <c r="U687"/>
      <c r="V687"/>
    </row>
    <row r="688" spans="2:22" ht="15.75" customHeight="1" x14ac:dyDescent="0.2">
      <c r="B688" s="222"/>
      <c r="C688" s="223"/>
      <c r="D688"/>
      <c r="E688"/>
      <c r="F688"/>
      <c r="G688"/>
      <c r="H688"/>
      <c r="I688"/>
      <c r="J688"/>
      <c r="K688"/>
      <c r="L688"/>
      <c r="M688"/>
      <c r="N688"/>
      <c r="O688"/>
      <c r="P688"/>
      <c r="Q688"/>
      <c r="R688"/>
      <c r="S688"/>
      <c r="T688"/>
      <c r="U688"/>
      <c r="V688"/>
    </row>
    <row r="689" spans="2:22" ht="15.75" customHeight="1" x14ac:dyDescent="0.2">
      <c r="B689" s="222"/>
      <c r="C689" s="223"/>
      <c r="D689"/>
      <c r="E689"/>
      <c r="F689"/>
      <c r="G689"/>
      <c r="H689"/>
      <c r="I689"/>
      <c r="J689"/>
      <c r="K689"/>
      <c r="L689"/>
      <c r="M689"/>
      <c r="N689"/>
      <c r="O689"/>
      <c r="P689"/>
      <c r="Q689"/>
      <c r="R689"/>
      <c r="S689"/>
      <c r="T689"/>
      <c r="U689"/>
      <c r="V689"/>
    </row>
    <row r="690" spans="2:22" ht="15.75" customHeight="1" x14ac:dyDescent="0.2">
      <c r="B690" s="222"/>
      <c r="C690" s="223"/>
      <c r="D690"/>
      <c r="E690"/>
      <c r="F690"/>
      <c r="G690"/>
      <c r="H690"/>
      <c r="I690"/>
      <c r="J690"/>
      <c r="K690"/>
      <c r="L690"/>
      <c r="M690"/>
      <c r="N690"/>
      <c r="O690"/>
      <c r="P690"/>
      <c r="Q690"/>
      <c r="R690"/>
      <c r="S690"/>
      <c r="T690"/>
      <c r="U690"/>
      <c r="V690"/>
    </row>
    <row r="691" spans="2:22" ht="15.75" customHeight="1" x14ac:dyDescent="0.2">
      <c r="B691" s="222"/>
      <c r="C691" s="223"/>
      <c r="D691"/>
      <c r="E691"/>
      <c r="F691"/>
      <c r="G691"/>
      <c r="H691"/>
      <c r="I691"/>
      <c r="J691"/>
      <c r="K691"/>
      <c r="L691"/>
      <c r="M691"/>
      <c r="N691"/>
      <c r="O691"/>
      <c r="P691"/>
      <c r="Q691"/>
      <c r="R691"/>
      <c r="S691"/>
      <c r="T691"/>
      <c r="U691"/>
      <c r="V691"/>
    </row>
    <row r="692" spans="2:22" ht="15.75" customHeight="1" x14ac:dyDescent="0.2">
      <c r="B692" s="222"/>
      <c r="C692" s="223"/>
      <c r="D692"/>
      <c r="E692"/>
      <c r="F692"/>
      <c r="G692"/>
      <c r="H692"/>
      <c r="I692"/>
      <c r="J692"/>
      <c r="K692"/>
      <c r="L692"/>
      <c r="M692"/>
      <c r="N692"/>
      <c r="O692"/>
      <c r="P692"/>
      <c r="Q692"/>
      <c r="R692"/>
      <c r="S692"/>
      <c r="T692"/>
      <c r="U692"/>
      <c r="V692"/>
    </row>
    <row r="693" spans="2:22" ht="15.75" customHeight="1" x14ac:dyDescent="0.2">
      <c r="B693" s="222"/>
      <c r="C693" s="223"/>
      <c r="D693"/>
      <c r="E693"/>
      <c r="F693"/>
      <c r="G693"/>
      <c r="H693"/>
      <c r="I693"/>
      <c r="J693"/>
      <c r="K693"/>
      <c r="L693"/>
      <c r="M693"/>
      <c r="N693"/>
      <c r="O693"/>
      <c r="P693"/>
      <c r="Q693"/>
      <c r="R693"/>
      <c r="S693"/>
      <c r="T693"/>
      <c r="U693"/>
      <c r="V693"/>
    </row>
    <row r="694" spans="2:22" ht="15.75" customHeight="1" x14ac:dyDescent="0.2">
      <c r="B694" s="222"/>
      <c r="C694" s="223"/>
      <c r="D694"/>
      <c r="E694"/>
      <c r="F694"/>
      <c r="G694"/>
      <c r="H694"/>
      <c r="I694"/>
      <c r="J694"/>
      <c r="K694"/>
      <c r="L694"/>
      <c r="M694"/>
      <c r="N694"/>
      <c r="O694"/>
      <c r="P694"/>
      <c r="Q694"/>
      <c r="R694"/>
      <c r="S694"/>
      <c r="T694"/>
      <c r="U694"/>
      <c r="V694"/>
    </row>
    <row r="695" spans="2:22" ht="15.75" customHeight="1" x14ac:dyDescent="0.2">
      <c r="B695" s="222"/>
      <c r="C695" s="223"/>
      <c r="D695"/>
      <c r="E695"/>
      <c r="F695"/>
      <c r="G695"/>
      <c r="H695"/>
      <c r="I695"/>
      <c r="J695"/>
      <c r="K695"/>
      <c r="L695"/>
      <c r="M695"/>
      <c r="N695"/>
      <c r="O695"/>
      <c r="P695"/>
      <c r="Q695"/>
      <c r="R695"/>
      <c r="S695"/>
      <c r="T695"/>
      <c r="U695"/>
      <c r="V695"/>
    </row>
    <row r="696" spans="2:22" ht="15.75" customHeight="1" x14ac:dyDescent="0.2">
      <c r="B696" s="222"/>
      <c r="C696" s="223"/>
      <c r="D696"/>
      <c r="E696"/>
      <c r="F696"/>
      <c r="G696"/>
      <c r="H696"/>
      <c r="I696"/>
      <c r="J696"/>
      <c r="K696"/>
      <c r="L696"/>
      <c r="M696"/>
      <c r="N696"/>
      <c r="O696"/>
      <c r="P696"/>
      <c r="Q696"/>
      <c r="R696"/>
      <c r="S696"/>
      <c r="T696"/>
      <c r="U696"/>
      <c r="V696"/>
    </row>
    <row r="697" spans="2:22" ht="15.75" customHeight="1" x14ac:dyDescent="0.2">
      <c r="B697" s="222"/>
      <c r="C697" s="223"/>
      <c r="D697"/>
      <c r="E697"/>
      <c r="F697"/>
      <c r="G697"/>
      <c r="H697"/>
      <c r="I697"/>
      <c r="J697"/>
      <c r="K697"/>
      <c r="L697"/>
      <c r="M697"/>
      <c r="N697"/>
      <c r="O697"/>
      <c r="P697"/>
      <c r="Q697"/>
      <c r="R697"/>
      <c r="S697"/>
      <c r="T697"/>
      <c r="U697"/>
      <c r="V697"/>
    </row>
    <row r="698" spans="2:22" ht="15.75" customHeight="1" x14ac:dyDescent="0.2">
      <c r="B698" s="222"/>
      <c r="C698" s="223"/>
      <c r="D698"/>
      <c r="E698"/>
      <c r="F698"/>
      <c r="G698"/>
      <c r="H698"/>
      <c r="I698"/>
      <c r="J698"/>
      <c r="K698"/>
      <c r="L698"/>
      <c r="M698"/>
      <c r="N698"/>
      <c r="O698"/>
      <c r="P698"/>
      <c r="Q698"/>
      <c r="R698"/>
      <c r="S698"/>
      <c r="T698"/>
      <c r="U698"/>
      <c r="V698"/>
    </row>
    <row r="699" spans="2:22" ht="15.75" customHeight="1" x14ac:dyDescent="0.2">
      <c r="B699" s="222"/>
      <c r="C699" s="223"/>
      <c r="D699"/>
      <c r="E699"/>
      <c r="F699"/>
      <c r="G699"/>
      <c r="H699"/>
      <c r="I699"/>
      <c r="J699"/>
      <c r="K699"/>
      <c r="L699"/>
      <c r="M699"/>
      <c r="N699"/>
      <c r="O699"/>
      <c r="P699"/>
      <c r="Q699"/>
      <c r="R699"/>
      <c r="S699"/>
      <c r="T699"/>
      <c r="U699"/>
      <c r="V699"/>
    </row>
    <row r="700" spans="2:22" ht="15.75" customHeight="1" x14ac:dyDescent="0.2">
      <c r="B700" s="222"/>
      <c r="C700" s="223"/>
      <c r="D700"/>
      <c r="E700"/>
      <c r="F700"/>
      <c r="G700"/>
      <c r="H700"/>
      <c r="I700"/>
      <c r="J700"/>
      <c r="K700"/>
      <c r="L700"/>
      <c r="M700"/>
      <c r="N700"/>
      <c r="O700"/>
      <c r="P700"/>
      <c r="Q700"/>
      <c r="R700"/>
      <c r="S700"/>
      <c r="T700"/>
      <c r="U700"/>
      <c r="V700"/>
    </row>
    <row r="701" spans="2:22" ht="15.75" customHeight="1" x14ac:dyDescent="0.2">
      <c r="B701" s="222"/>
      <c r="C701" s="223"/>
      <c r="D701"/>
      <c r="E701"/>
      <c r="F701"/>
      <c r="G701"/>
      <c r="H701"/>
      <c r="I701"/>
      <c r="J701"/>
      <c r="K701"/>
      <c r="L701"/>
      <c r="M701"/>
      <c r="N701"/>
      <c r="O701"/>
      <c r="P701"/>
      <c r="Q701"/>
      <c r="R701"/>
      <c r="S701"/>
      <c r="T701"/>
      <c r="U701"/>
      <c r="V701"/>
    </row>
    <row r="702" spans="2:22" ht="15.75" customHeight="1" x14ac:dyDescent="0.2">
      <c r="B702" s="222"/>
      <c r="C702" s="223"/>
      <c r="D702"/>
      <c r="E702"/>
      <c r="F702"/>
      <c r="G702"/>
      <c r="H702"/>
      <c r="I702"/>
      <c r="J702"/>
      <c r="K702"/>
      <c r="L702"/>
      <c r="M702"/>
      <c r="N702"/>
      <c r="O702"/>
      <c r="P702"/>
      <c r="Q702"/>
      <c r="R702"/>
      <c r="S702"/>
      <c r="T702"/>
      <c r="U702"/>
      <c r="V702"/>
    </row>
    <row r="703" spans="2:22" ht="15.75" customHeight="1" x14ac:dyDescent="0.2">
      <c r="B703" s="222"/>
      <c r="C703" s="223"/>
      <c r="D703"/>
      <c r="E703"/>
      <c r="F703"/>
      <c r="G703"/>
      <c r="H703"/>
      <c r="I703"/>
      <c r="J703"/>
      <c r="K703"/>
      <c r="L703"/>
      <c r="M703"/>
      <c r="N703"/>
      <c r="O703"/>
      <c r="P703"/>
      <c r="Q703"/>
      <c r="R703"/>
      <c r="S703"/>
      <c r="T703"/>
      <c r="U703"/>
      <c r="V703"/>
    </row>
    <row r="704" spans="2:22" ht="15.75" customHeight="1" x14ac:dyDescent="0.2">
      <c r="B704" s="222"/>
      <c r="C704" s="223"/>
      <c r="D704"/>
      <c r="E704"/>
      <c r="F704"/>
      <c r="G704"/>
      <c r="H704"/>
      <c r="I704"/>
      <c r="J704"/>
      <c r="K704"/>
      <c r="L704"/>
      <c r="M704"/>
      <c r="N704"/>
      <c r="O704"/>
      <c r="P704"/>
      <c r="Q704"/>
      <c r="R704"/>
      <c r="S704"/>
      <c r="T704"/>
      <c r="U704"/>
      <c r="V704"/>
    </row>
    <row r="705" spans="2:22" ht="15.75" customHeight="1" x14ac:dyDescent="0.2">
      <c r="B705" s="222"/>
      <c r="C705" s="223"/>
      <c r="D705"/>
      <c r="E705"/>
      <c r="F705"/>
      <c r="G705"/>
      <c r="H705"/>
      <c r="I705"/>
      <c r="J705"/>
      <c r="K705"/>
      <c r="L705"/>
      <c r="M705"/>
      <c r="N705"/>
      <c r="O705"/>
      <c r="P705"/>
      <c r="Q705"/>
      <c r="R705"/>
      <c r="S705"/>
      <c r="T705"/>
      <c r="U705"/>
      <c r="V705"/>
    </row>
    <row r="706" spans="2:22" ht="15.75" customHeight="1" x14ac:dyDescent="0.2">
      <c r="B706" s="222"/>
      <c r="C706" s="223"/>
      <c r="D706"/>
      <c r="E706"/>
      <c r="F706"/>
      <c r="G706"/>
      <c r="H706"/>
      <c r="I706"/>
      <c r="J706"/>
      <c r="K706"/>
      <c r="L706"/>
      <c r="M706"/>
      <c r="N706"/>
      <c r="O706"/>
      <c r="P706"/>
      <c r="Q706"/>
      <c r="R706"/>
      <c r="S706"/>
      <c r="T706"/>
      <c r="U706"/>
      <c r="V706"/>
    </row>
    <row r="707" spans="2:22" ht="15.75" customHeight="1" x14ac:dyDescent="0.2">
      <c r="B707" s="222"/>
      <c r="C707" s="223"/>
      <c r="D707"/>
      <c r="E707"/>
      <c r="F707"/>
      <c r="G707"/>
      <c r="H707"/>
      <c r="I707"/>
      <c r="J707"/>
      <c r="K707"/>
      <c r="L707"/>
      <c r="M707"/>
      <c r="N707"/>
      <c r="O707"/>
      <c r="P707"/>
      <c r="Q707"/>
      <c r="R707"/>
      <c r="S707"/>
      <c r="T707"/>
      <c r="U707"/>
      <c r="V707"/>
    </row>
    <row r="708" spans="2:22" ht="15.75" customHeight="1" x14ac:dyDescent="0.2">
      <c r="B708" s="222"/>
      <c r="C708" s="223"/>
      <c r="D708"/>
      <c r="E708"/>
      <c r="F708"/>
      <c r="G708"/>
      <c r="H708"/>
      <c r="I708"/>
      <c r="J708"/>
      <c r="K708"/>
      <c r="L708"/>
      <c r="M708"/>
      <c r="N708"/>
      <c r="O708"/>
      <c r="P708"/>
      <c r="Q708"/>
      <c r="R708"/>
      <c r="S708"/>
      <c r="T708"/>
      <c r="U708"/>
      <c r="V708"/>
    </row>
    <row r="709" spans="2:22" ht="15.75" customHeight="1" x14ac:dyDescent="0.2">
      <c r="B709" s="222"/>
      <c r="C709" s="223"/>
      <c r="D709"/>
      <c r="E709"/>
      <c r="F709"/>
      <c r="G709"/>
      <c r="H709"/>
      <c r="I709"/>
      <c r="J709"/>
      <c r="K709"/>
      <c r="L709"/>
      <c r="M709"/>
      <c r="N709"/>
      <c r="O709"/>
      <c r="P709"/>
      <c r="Q709"/>
      <c r="R709"/>
      <c r="S709"/>
      <c r="T709"/>
      <c r="U709"/>
      <c r="V709"/>
    </row>
    <row r="710" spans="2:22" ht="15.75" customHeight="1" x14ac:dyDescent="0.2">
      <c r="B710" s="222"/>
      <c r="C710" s="223"/>
      <c r="D710"/>
      <c r="E710"/>
      <c r="F710"/>
      <c r="G710"/>
      <c r="H710"/>
      <c r="I710"/>
      <c r="J710"/>
      <c r="K710"/>
      <c r="L710"/>
      <c r="M710"/>
      <c r="N710"/>
      <c r="O710"/>
      <c r="P710"/>
      <c r="Q710"/>
      <c r="R710"/>
      <c r="S710"/>
      <c r="T710"/>
      <c r="U710"/>
      <c r="V710"/>
    </row>
    <row r="711" spans="2:22" ht="15.75" customHeight="1" x14ac:dyDescent="0.2">
      <c r="B711" s="222"/>
      <c r="C711" s="223"/>
      <c r="D711"/>
      <c r="E711"/>
      <c r="F711"/>
      <c r="G711"/>
      <c r="H711"/>
      <c r="I711"/>
      <c r="J711"/>
      <c r="K711"/>
      <c r="L711"/>
      <c r="M711"/>
      <c r="N711"/>
      <c r="O711"/>
      <c r="P711"/>
      <c r="Q711"/>
      <c r="R711"/>
      <c r="S711"/>
      <c r="T711"/>
      <c r="U711"/>
      <c r="V711"/>
    </row>
    <row r="712" spans="2:22" ht="15.75" customHeight="1" x14ac:dyDescent="0.2">
      <c r="B712" s="222"/>
      <c r="C712" s="223"/>
      <c r="D712"/>
      <c r="E712"/>
      <c r="F712"/>
      <c r="G712"/>
      <c r="H712"/>
      <c r="I712"/>
      <c r="J712"/>
      <c r="K712"/>
      <c r="L712"/>
      <c r="M712"/>
      <c r="N712"/>
      <c r="O712"/>
      <c r="P712"/>
      <c r="Q712"/>
      <c r="R712"/>
      <c r="S712"/>
      <c r="T712"/>
      <c r="U712"/>
      <c r="V712"/>
    </row>
    <row r="713" spans="2:22" ht="15.75" customHeight="1" x14ac:dyDescent="0.2">
      <c r="B713" s="222"/>
      <c r="C713" s="223"/>
      <c r="D713"/>
      <c r="E713"/>
      <c r="F713"/>
      <c r="G713"/>
      <c r="H713"/>
      <c r="I713"/>
      <c r="J713"/>
      <c r="K713"/>
      <c r="L713"/>
      <c r="M713"/>
      <c r="N713"/>
      <c r="O713"/>
      <c r="P713"/>
      <c r="Q713"/>
      <c r="R713"/>
      <c r="S713"/>
      <c r="T713"/>
      <c r="U713"/>
      <c r="V713"/>
    </row>
    <row r="714" spans="2:22" ht="15.75" customHeight="1" x14ac:dyDescent="0.2">
      <c r="B714" s="222"/>
      <c r="C714" s="223"/>
      <c r="D714"/>
      <c r="E714"/>
      <c r="F714"/>
      <c r="G714"/>
      <c r="H714"/>
      <c r="I714"/>
      <c r="J714"/>
      <c r="K714"/>
      <c r="L714"/>
      <c r="M714"/>
      <c r="N714"/>
      <c r="O714"/>
      <c r="P714"/>
      <c r="Q714"/>
      <c r="R714"/>
      <c r="S714"/>
      <c r="T714"/>
      <c r="U714"/>
      <c r="V714"/>
    </row>
    <row r="715" spans="2:22" ht="15.75" customHeight="1" x14ac:dyDescent="0.2">
      <c r="B715" s="222"/>
      <c r="C715" s="223"/>
      <c r="D715"/>
      <c r="E715"/>
      <c r="F715"/>
      <c r="G715"/>
      <c r="H715"/>
      <c r="I715"/>
      <c r="J715"/>
      <c r="K715"/>
      <c r="L715"/>
      <c r="M715"/>
      <c r="N715"/>
      <c r="O715"/>
      <c r="P715"/>
      <c r="Q715"/>
      <c r="R715"/>
      <c r="S715"/>
      <c r="T715"/>
      <c r="U715"/>
      <c r="V715"/>
    </row>
    <row r="716" spans="2:22" ht="15.75" customHeight="1" x14ac:dyDescent="0.2">
      <c r="B716" s="222"/>
      <c r="C716" s="223"/>
      <c r="D716"/>
      <c r="E716"/>
      <c r="F716"/>
      <c r="G716"/>
      <c r="H716"/>
      <c r="I716"/>
      <c r="J716"/>
      <c r="K716"/>
      <c r="L716"/>
      <c r="M716"/>
      <c r="N716"/>
      <c r="O716"/>
      <c r="P716"/>
      <c r="Q716"/>
      <c r="R716"/>
      <c r="S716"/>
      <c r="T716"/>
      <c r="U716"/>
      <c r="V716"/>
    </row>
    <row r="717" spans="2:22" ht="15.75" customHeight="1" x14ac:dyDescent="0.2">
      <c r="B717" s="222"/>
      <c r="C717" s="223"/>
      <c r="D717"/>
      <c r="E717"/>
      <c r="F717"/>
      <c r="G717"/>
      <c r="H717"/>
      <c r="I717"/>
      <c r="J717"/>
      <c r="K717"/>
      <c r="L717"/>
      <c r="M717"/>
      <c r="N717"/>
      <c r="O717"/>
      <c r="P717"/>
      <c r="Q717"/>
      <c r="R717"/>
      <c r="S717"/>
      <c r="T717"/>
      <c r="U717"/>
      <c r="V717"/>
    </row>
    <row r="718" spans="2:22" ht="15.75" customHeight="1" x14ac:dyDescent="0.2">
      <c r="B718" s="222"/>
      <c r="C718" s="223"/>
      <c r="D718"/>
      <c r="E718"/>
      <c r="F718"/>
      <c r="G718"/>
      <c r="H718"/>
      <c r="I718"/>
      <c r="J718"/>
      <c r="K718"/>
      <c r="L718"/>
      <c r="M718"/>
      <c r="N718"/>
      <c r="O718"/>
      <c r="P718"/>
      <c r="Q718"/>
      <c r="R718"/>
      <c r="S718"/>
      <c r="T718"/>
      <c r="U718"/>
      <c r="V718"/>
    </row>
    <row r="719" spans="2:22" ht="15.75" customHeight="1" x14ac:dyDescent="0.2">
      <c r="B719" s="222"/>
      <c r="C719" s="223"/>
      <c r="D719"/>
      <c r="E719"/>
      <c r="F719"/>
      <c r="G719"/>
      <c r="H719"/>
      <c r="I719"/>
      <c r="J719"/>
      <c r="K719"/>
      <c r="L719"/>
      <c r="M719"/>
      <c r="N719"/>
      <c r="O719"/>
      <c r="P719"/>
      <c r="Q719"/>
      <c r="R719"/>
      <c r="S719"/>
      <c r="T719"/>
      <c r="U719"/>
      <c r="V719"/>
    </row>
    <row r="720" spans="2:22" ht="15.75" customHeight="1" x14ac:dyDescent="0.2">
      <c r="B720" s="222"/>
      <c r="C720" s="223"/>
      <c r="D720"/>
      <c r="E720"/>
      <c r="F720"/>
      <c r="G720"/>
      <c r="H720"/>
      <c r="I720"/>
      <c r="J720"/>
      <c r="K720"/>
      <c r="L720"/>
      <c r="M720"/>
      <c r="N720"/>
      <c r="O720"/>
      <c r="P720"/>
      <c r="Q720"/>
      <c r="R720"/>
      <c r="S720"/>
      <c r="T720"/>
      <c r="U720"/>
      <c r="V720"/>
    </row>
    <row r="721" spans="2:22" ht="15.75" customHeight="1" x14ac:dyDescent="0.2">
      <c r="B721" s="222"/>
      <c r="C721" s="223"/>
      <c r="D721"/>
      <c r="E721"/>
      <c r="F721"/>
      <c r="G721"/>
      <c r="H721"/>
      <c r="I721"/>
      <c r="J721"/>
      <c r="K721"/>
      <c r="L721"/>
      <c r="M721"/>
      <c r="N721"/>
      <c r="O721"/>
      <c r="P721"/>
      <c r="Q721"/>
      <c r="R721"/>
      <c r="S721"/>
      <c r="T721"/>
      <c r="U721"/>
      <c r="V721"/>
    </row>
    <row r="722" spans="2:22" ht="15.75" customHeight="1" x14ac:dyDescent="0.2">
      <c r="B722" s="222"/>
      <c r="C722" s="223"/>
      <c r="D722"/>
      <c r="E722"/>
      <c r="F722"/>
      <c r="G722"/>
      <c r="H722"/>
      <c r="I722"/>
      <c r="J722"/>
      <c r="K722"/>
      <c r="L722"/>
      <c r="M722"/>
      <c r="N722"/>
      <c r="O722"/>
      <c r="P722"/>
      <c r="Q722"/>
      <c r="R722"/>
      <c r="S722"/>
      <c r="T722"/>
      <c r="U722"/>
      <c r="V722"/>
    </row>
    <row r="723" spans="2:22" ht="15.75" customHeight="1" x14ac:dyDescent="0.2">
      <c r="B723" s="222"/>
      <c r="C723" s="223"/>
      <c r="D723"/>
      <c r="E723"/>
      <c r="F723"/>
      <c r="G723"/>
      <c r="H723"/>
      <c r="I723"/>
      <c r="J723"/>
      <c r="K723"/>
      <c r="L723"/>
      <c r="M723"/>
      <c r="N723"/>
      <c r="O723"/>
      <c r="P723"/>
      <c r="Q723"/>
      <c r="R723"/>
      <c r="S723"/>
      <c r="T723"/>
      <c r="U723"/>
      <c r="V723"/>
    </row>
    <row r="724" spans="2:22" ht="15.75" customHeight="1" x14ac:dyDescent="0.2">
      <c r="B724" s="222"/>
      <c r="C724" s="223"/>
      <c r="D724"/>
      <c r="E724"/>
      <c r="F724"/>
      <c r="G724"/>
      <c r="H724"/>
      <c r="I724"/>
      <c r="J724"/>
      <c r="K724"/>
      <c r="L724"/>
      <c r="M724"/>
      <c r="N724"/>
      <c r="O724"/>
      <c r="P724"/>
      <c r="Q724"/>
      <c r="R724"/>
      <c r="S724"/>
      <c r="T724"/>
      <c r="U724"/>
      <c r="V724"/>
    </row>
    <row r="725" spans="2:22" ht="15.75" customHeight="1" x14ac:dyDescent="0.2">
      <c r="B725" s="222"/>
      <c r="C725" s="223"/>
      <c r="D725"/>
      <c r="E725"/>
      <c r="F725"/>
      <c r="G725"/>
      <c r="H725"/>
      <c r="I725"/>
      <c r="J725"/>
      <c r="K725"/>
      <c r="L725"/>
      <c r="M725"/>
      <c r="N725"/>
      <c r="O725"/>
      <c r="P725"/>
      <c r="Q725"/>
      <c r="R725"/>
      <c r="S725"/>
      <c r="T725"/>
      <c r="U725"/>
      <c r="V725"/>
    </row>
    <row r="726" spans="2:22" ht="15.75" customHeight="1" x14ac:dyDescent="0.2">
      <c r="B726" s="222"/>
      <c r="C726" s="223"/>
      <c r="D726"/>
      <c r="E726"/>
      <c r="F726"/>
      <c r="G726"/>
      <c r="H726"/>
      <c r="I726"/>
      <c r="J726"/>
      <c r="K726"/>
      <c r="L726"/>
      <c r="M726"/>
      <c r="N726"/>
      <c r="O726"/>
      <c r="P726"/>
      <c r="Q726"/>
      <c r="R726"/>
      <c r="S726"/>
      <c r="T726"/>
      <c r="U726"/>
      <c r="V726"/>
    </row>
    <row r="727" spans="2:22" ht="15.75" customHeight="1" x14ac:dyDescent="0.2">
      <c r="B727" s="222"/>
      <c r="C727" s="223"/>
      <c r="D727"/>
      <c r="E727"/>
      <c r="F727"/>
      <c r="G727"/>
      <c r="H727"/>
      <c r="I727"/>
      <c r="J727"/>
      <c r="K727"/>
      <c r="L727"/>
      <c r="M727"/>
      <c r="N727"/>
      <c r="O727"/>
      <c r="P727"/>
      <c r="Q727"/>
      <c r="R727"/>
      <c r="S727"/>
      <c r="T727"/>
      <c r="U727"/>
      <c r="V727"/>
    </row>
    <row r="728" spans="2:22" ht="15.75" customHeight="1" x14ac:dyDescent="0.2">
      <c r="B728" s="222"/>
      <c r="C728" s="223"/>
      <c r="D728"/>
      <c r="E728"/>
      <c r="F728"/>
      <c r="G728"/>
      <c r="H728"/>
      <c r="I728"/>
      <c r="J728"/>
      <c r="K728"/>
      <c r="L728"/>
      <c r="M728"/>
      <c r="N728"/>
      <c r="O728"/>
      <c r="P728"/>
      <c r="Q728"/>
      <c r="R728"/>
      <c r="S728"/>
      <c r="T728"/>
      <c r="U728"/>
      <c r="V728"/>
    </row>
    <row r="729" spans="2:22" ht="15.75" customHeight="1" x14ac:dyDescent="0.2">
      <c r="B729" s="222"/>
      <c r="C729" s="223"/>
      <c r="D729"/>
      <c r="E729"/>
      <c r="F729"/>
      <c r="G729"/>
      <c r="H729"/>
      <c r="I729"/>
      <c r="J729"/>
      <c r="K729"/>
      <c r="L729"/>
      <c r="M729"/>
      <c r="N729"/>
      <c r="O729"/>
      <c r="P729"/>
      <c r="Q729"/>
      <c r="R729"/>
      <c r="S729"/>
      <c r="T729"/>
      <c r="U729"/>
      <c r="V729"/>
    </row>
    <row r="730" spans="2:22" ht="15.75" customHeight="1" x14ac:dyDescent="0.2">
      <c r="B730" s="222"/>
      <c r="C730" s="223"/>
      <c r="D730"/>
      <c r="E730"/>
      <c r="F730"/>
      <c r="G730"/>
      <c r="H730"/>
      <c r="I730"/>
      <c r="J730"/>
      <c r="K730"/>
      <c r="L730"/>
      <c r="M730"/>
      <c r="N730"/>
      <c r="O730"/>
      <c r="P730"/>
      <c r="Q730"/>
      <c r="R730"/>
      <c r="S730"/>
      <c r="T730"/>
      <c r="U730"/>
      <c r="V730"/>
    </row>
    <row r="731" spans="2:22" ht="15.75" customHeight="1" x14ac:dyDescent="0.2">
      <c r="B731" s="222"/>
      <c r="C731" s="223"/>
      <c r="D731"/>
      <c r="E731"/>
      <c r="F731"/>
      <c r="G731"/>
      <c r="H731"/>
      <c r="I731"/>
      <c r="J731"/>
      <c r="K731"/>
      <c r="L731"/>
      <c r="M731"/>
      <c r="N731"/>
      <c r="O731"/>
      <c r="P731"/>
      <c r="Q731"/>
      <c r="R731"/>
      <c r="S731"/>
      <c r="T731"/>
      <c r="U731"/>
      <c r="V731"/>
    </row>
    <row r="732" spans="2:22" ht="15.75" customHeight="1" x14ac:dyDescent="0.2">
      <c r="B732" s="222"/>
      <c r="C732" s="223"/>
      <c r="D732"/>
      <c r="E732"/>
      <c r="F732"/>
      <c r="G732"/>
      <c r="H732"/>
      <c r="I732"/>
      <c r="J732"/>
      <c r="K732"/>
      <c r="L732"/>
      <c r="M732"/>
      <c r="N732"/>
      <c r="O732"/>
      <c r="P732"/>
      <c r="Q732"/>
      <c r="R732"/>
      <c r="S732"/>
      <c r="T732"/>
      <c r="U732"/>
      <c r="V732"/>
    </row>
    <row r="733" spans="2:22" ht="15.75" customHeight="1" x14ac:dyDescent="0.2">
      <c r="B733" s="222"/>
      <c r="C733" s="223"/>
      <c r="D733"/>
      <c r="E733"/>
      <c r="F733"/>
      <c r="G733"/>
      <c r="H733"/>
      <c r="I733"/>
      <c r="J733"/>
      <c r="K733"/>
      <c r="L733"/>
      <c r="M733"/>
      <c r="N733"/>
      <c r="O733"/>
      <c r="P733"/>
      <c r="Q733"/>
      <c r="R733"/>
      <c r="S733"/>
      <c r="T733"/>
      <c r="U733"/>
      <c r="V733"/>
    </row>
    <row r="734" spans="2:22" ht="15.75" customHeight="1" x14ac:dyDescent="0.2">
      <c r="B734" s="222"/>
      <c r="C734" s="223"/>
      <c r="D734"/>
      <c r="E734"/>
      <c r="F734"/>
      <c r="G734"/>
      <c r="H734"/>
      <c r="I734"/>
      <c r="J734"/>
      <c r="K734"/>
      <c r="L734"/>
      <c r="M734"/>
      <c r="N734"/>
      <c r="O734"/>
      <c r="P734"/>
      <c r="Q734"/>
      <c r="R734"/>
      <c r="S734"/>
      <c r="T734"/>
      <c r="U734"/>
      <c r="V734"/>
    </row>
    <row r="735" spans="2:22" ht="15.75" customHeight="1" x14ac:dyDescent="0.2">
      <c r="B735" s="222"/>
      <c r="C735" s="223"/>
      <c r="D735"/>
      <c r="E735"/>
      <c r="F735"/>
      <c r="G735"/>
      <c r="H735"/>
      <c r="I735"/>
      <c r="J735"/>
      <c r="K735"/>
      <c r="L735"/>
      <c r="M735"/>
      <c r="N735"/>
      <c r="O735"/>
      <c r="P735"/>
      <c r="Q735"/>
      <c r="R735"/>
      <c r="S735"/>
      <c r="T735"/>
      <c r="U735"/>
      <c r="V735"/>
    </row>
    <row r="736" spans="2:22" ht="15.75" customHeight="1" x14ac:dyDescent="0.2">
      <c r="B736" s="222"/>
      <c r="C736" s="223"/>
      <c r="D736"/>
      <c r="E736"/>
      <c r="F736"/>
      <c r="G736"/>
      <c r="H736"/>
      <c r="I736"/>
      <c r="J736"/>
      <c r="K736"/>
      <c r="L736"/>
      <c r="M736"/>
      <c r="N736"/>
      <c r="O736"/>
      <c r="P736"/>
      <c r="Q736"/>
      <c r="R736"/>
      <c r="S736"/>
      <c r="T736"/>
      <c r="U736"/>
      <c r="V736"/>
    </row>
    <row r="737" spans="2:22" ht="15.75" customHeight="1" x14ac:dyDescent="0.2">
      <c r="B737" s="222"/>
      <c r="C737" s="223"/>
      <c r="D737"/>
      <c r="E737"/>
      <c r="F737"/>
      <c r="G737"/>
      <c r="H737"/>
      <c r="I737"/>
      <c r="J737"/>
      <c r="K737"/>
      <c r="L737"/>
      <c r="M737"/>
      <c r="N737"/>
      <c r="O737"/>
      <c r="P737"/>
      <c r="Q737"/>
      <c r="R737"/>
      <c r="S737"/>
      <c r="T737"/>
      <c r="U737"/>
      <c r="V737"/>
    </row>
    <row r="738" spans="2:22" ht="15.75" customHeight="1" x14ac:dyDescent="0.2">
      <c r="B738" s="222"/>
      <c r="C738" s="223"/>
      <c r="D738"/>
      <c r="E738"/>
      <c r="F738"/>
      <c r="G738"/>
      <c r="H738"/>
      <c r="I738"/>
      <c r="J738"/>
      <c r="K738"/>
      <c r="L738"/>
      <c r="M738"/>
      <c r="N738"/>
      <c r="O738"/>
      <c r="P738"/>
      <c r="Q738"/>
      <c r="R738"/>
      <c r="S738"/>
      <c r="T738"/>
      <c r="U738"/>
      <c r="V738"/>
    </row>
    <row r="739" spans="2:22" ht="15.75" customHeight="1" x14ac:dyDescent="0.2">
      <c r="B739" s="222"/>
      <c r="C739" s="223"/>
      <c r="D739"/>
      <c r="E739"/>
      <c r="F739"/>
      <c r="G739"/>
      <c r="H739"/>
      <c r="I739"/>
      <c r="J739"/>
      <c r="K739"/>
      <c r="L739"/>
      <c r="M739"/>
      <c r="N739"/>
      <c r="O739"/>
      <c r="P739"/>
      <c r="Q739"/>
      <c r="R739"/>
      <c r="S739"/>
      <c r="T739"/>
      <c r="U739"/>
      <c r="V739"/>
    </row>
    <row r="740" spans="2:22" ht="15.75" customHeight="1" x14ac:dyDescent="0.2">
      <c r="B740" s="222"/>
      <c r="C740" s="223"/>
      <c r="D740"/>
      <c r="E740"/>
      <c r="F740"/>
      <c r="G740"/>
      <c r="H740"/>
      <c r="I740"/>
      <c r="J740"/>
      <c r="K740"/>
      <c r="L740"/>
      <c r="M740"/>
      <c r="N740"/>
      <c r="O740"/>
      <c r="P740"/>
      <c r="Q740"/>
      <c r="R740"/>
      <c r="S740"/>
      <c r="T740"/>
      <c r="U740"/>
      <c r="V740"/>
    </row>
    <row r="741" spans="2:22" ht="15.75" customHeight="1" x14ac:dyDescent="0.2">
      <c r="B741" s="222"/>
      <c r="C741" s="223"/>
      <c r="D741"/>
      <c r="E741"/>
      <c r="F741"/>
      <c r="G741"/>
      <c r="H741"/>
      <c r="I741"/>
      <c r="J741"/>
      <c r="K741"/>
      <c r="L741"/>
      <c r="M741"/>
      <c r="N741"/>
      <c r="O741"/>
      <c r="P741"/>
      <c r="Q741"/>
      <c r="R741"/>
      <c r="S741"/>
      <c r="T741"/>
      <c r="U741"/>
      <c r="V741"/>
    </row>
    <row r="742" spans="2:22" ht="15.75" customHeight="1" x14ac:dyDescent="0.2">
      <c r="B742" s="222"/>
      <c r="C742" s="223"/>
      <c r="D742"/>
      <c r="E742"/>
      <c r="F742"/>
      <c r="G742"/>
      <c r="H742"/>
      <c r="I742"/>
      <c r="J742"/>
      <c r="K742"/>
      <c r="L742"/>
      <c r="M742"/>
      <c r="N742"/>
      <c r="O742"/>
      <c r="P742"/>
      <c r="Q742"/>
      <c r="R742"/>
      <c r="S742"/>
      <c r="T742"/>
      <c r="U742"/>
      <c r="V742"/>
    </row>
    <row r="743" spans="2:22" ht="15.75" customHeight="1" x14ac:dyDescent="0.2">
      <c r="B743" s="222"/>
      <c r="C743" s="223"/>
      <c r="D743"/>
      <c r="E743"/>
      <c r="F743"/>
      <c r="G743"/>
      <c r="H743"/>
      <c r="I743"/>
      <c r="J743"/>
      <c r="K743"/>
      <c r="L743"/>
      <c r="M743"/>
      <c r="N743"/>
      <c r="O743"/>
      <c r="P743"/>
      <c r="Q743"/>
      <c r="R743"/>
      <c r="S743"/>
      <c r="T743"/>
      <c r="U743"/>
      <c r="V743"/>
    </row>
    <row r="744" spans="2:22" ht="15.75" customHeight="1" x14ac:dyDescent="0.2">
      <c r="B744" s="222"/>
      <c r="C744" s="223"/>
      <c r="D744"/>
      <c r="E744"/>
      <c r="F744"/>
      <c r="G744"/>
      <c r="H744"/>
      <c r="I744"/>
      <c r="J744"/>
      <c r="K744"/>
      <c r="L744"/>
      <c r="M744"/>
      <c r="N744"/>
      <c r="O744"/>
      <c r="P744"/>
      <c r="Q744"/>
      <c r="R744"/>
      <c r="S744"/>
      <c r="T744"/>
      <c r="U744"/>
      <c r="V744"/>
    </row>
    <row r="745" spans="2:22" ht="15.75" customHeight="1" x14ac:dyDescent="0.2">
      <c r="B745" s="222"/>
      <c r="C745" s="223"/>
      <c r="D745"/>
      <c r="E745"/>
      <c r="F745"/>
      <c r="G745"/>
      <c r="H745"/>
      <c r="I745"/>
      <c r="J745"/>
      <c r="K745"/>
      <c r="L745"/>
      <c r="M745"/>
      <c r="N745"/>
      <c r="O745"/>
      <c r="P745"/>
      <c r="Q745"/>
      <c r="R745"/>
      <c r="S745"/>
      <c r="T745"/>
      <c r="U745"/>
      <c r="V745"/>
    </row>
    <row r="746" spans="2:22" ht="15.75" customHeight="1" x14ac:dyDescent="0.2">
      <c r="B746" s="222"/>
      <c r="C746" s="223"/>
      <c r="D746"/>
      <c r="E746"/>
      <c r="F746"/>
      <c r="G746"/>
      <c r="H746"/>
      <c r="I746"/>
      <c r="J746"/>
      <c r="K746"/>
      <c r="L746"/>
      <c r="M746"/>
      <c r="N746"/>
      <c r="O746"/>
      <c r="P746"/>
      <c r="Q746"/>
      <c r="R746"/>
      <c r="S746"/>
      <c r="T746"/>
      <c r="U746"/>
      <c r="V746"/>
    </row>
    <row r="747" spans="2:22" ht="15.75" customHeight="1" x14ac:dyDescent="0.2">
      <c r="B747" s="222"/>
      <c r="C747" s="223"/>
      <c r="D747"/>
      <c r="E747"/>
      <c r="F747"/>
      <c r="G747"/>
      <c r="H747"/>
      <c r="I747"/>
      <c r="J747"/>
      <c r="K747"/>
      <c r="L747"/>
      <c r="M747"/>
      <c r="N747"/>
      <c r="O747"/>
      <c r="P747"/>
      <c r="Q747"/>
      <c r="R747"/>
      <c r="S747"/>
      <c r="T747"/>
      <c r="U747"/>
      <c r="V747"/>
    </row>
    <row r="748" spans="2:22" ht="15.75" customHeight="1" x14ac:dyDescent="0.2">
      <c r="B748" s="222"/>
      <c r="C748" s="223"/>
      <c r="D748"/>
      <c r="E748"/>
      <c r="F748"/>
      <c r="G748"/>
      <c r="H748"/>
      <c r="I748"/>
      <c r="J748"/>
      <c r="K748"/>
      <c r="L748"/>
      <c r="M748"/>
      <c r="N748"/>
      <c r="O748"/>
      <c r="P748"/>
      <c r="Q748"/>
      <c r="R748"/>
      <c r="S748"/>
      <c r="T748"/>
      <c r="U748"/>
      <c r="V748"/>
    </row>
    <row r="749" spans="2:22" ht="15.75" customHeight="1" x14ac:dyDescent="0.2">
      <c r="B749" s="222"/>
      <c r="C749" s="223"/>
      <c r="D749"/>
      <c r="E749"/>
      <c r="F749"/>
      <c r="G749"/>
      <c r="H749"/>
      <c r="I749"/>
      <c r="J749"/>
      <c r="K749"/>
      <c r="L749"/>
      <c r="M749"/>
      <c r="N749"/>
      <c r="O749"/>
      <c r="P749"/>
      <c r="Q749"/>
      <c r="R749"/>
      <c r="S749"/>
      <c r="T749"/>
      <c r="U749"/>
      <c r="V749"/>
    </row>
    <row r="750" spans="2:22" ht="15.75" customHeight="1" x14ac:dyDescent="0.2">
      <c r="B750" s="222"/>
      <c r="C750" s="223"/>
      <c r="D750"/>
      <c r="E750"/>
      <c r="F750"/>
      <c r="G750"/>
      <c r="H750"/>
      <c r="I750"/>
      <c r="J750"/>
      <c r="K750"/>
      <c r="L750"/>
      <c r="M750"/>
      <c r="N750"/>
      <c r="O750"/>
      <c r="P750"/>
      <c r="Q750"/>
      <c r="R750"/>
      <c r="S750"/>
      <c r="T750"/>
      <c r="U750"/>
      <c r="V750"/>
    </row>
    <row r="751" spans="2:22" ht="15.75" customHeight="1" x14ac:dyDescent="0.2">
      <c r="B751" s="222"/>
      <c r="C751" s="223"/>
      <c r="D751"/>
      <c r="E751"/>
      <c r="F751"/>
      <c r="G751"/>
      <c r="H751"/>
      <c r="I751"/>
      <c r="J751"/>
      <c r="K751"/>
      <c r="L751"/>
      <c r="M751"/>
      <c r="N751"/>
      <c r="O751"/>
      <c r="P751"/>
      <c r="Q751"/>
      <c r="R751"/>
      <c r="S751"/>
      <c r="T751"/>
      <c r="U751"/>
      <c r="V751"/>
    </row>
    <row r="752" spans="2:22" ht="15.75" customHeight="1" x14ac:dyDescent="0.2">
      <c r="B752" s="222"/>
      <c r="C752" s="223"/>
      <c r="D752"/>
      <c r="E752"/>
      <c r="F752"/>
      <c r="G752"/>
      <c r="H752"/>
      <c r="I752"/>
      <c r="J752"/>
      <c r="K752"/>
      <c r="L752"/>
      <c r="M752"/>
      <c r="N752"/>
      <c r="O752"/>
      <c r="P752"/>
      <c r="Q752"/>
      <c r="R752"/>
      <c r="S752"/>
      <c r="T752"/>
      <c r="U752"/>
      <c r="V752"/>
    </row>
    <row r="753" spans="2:22" ht="15.75" customHeight="1" x14ac:dyDescent="0.2">
      <c r="B753" s="222"/>
      <c r="C753" s="223"/>
      <c r="D753"/>
      <c r="E753"/>
      <c r="F753"/>
      <c r="G753"/>
      <c r="H753"/>
      <c r="I753"/>
      <c r="J753"/>
      <c r="K753"/>
      <c r="L753"/>
      <c r="M753"/>
      <c r="N753"/>
      <c r="O753"/>
      <c r="P753"/>
      <c r="Q753"/>
      <c r="R753"/>
      <c r="S753"/>
      <c r="T753"/>
      <c r="U753"/>
      <c r="V753"/>
    </row>
    <row r="754" spans="2:22" ht="15.75" customHeight="1" x14ac:dyDescent="0.2">
      <c r="B754" s="222"/>
      <c r="C754" s="223"/>
      <c r="D754"/>
      <c r="E754"/>
      <c r="F754"/>
      <c r="G754"/>
      <c r="H754"/>
      <c r="I754"/>
      <c r="J754"/>
      <c r="K754"/>
      <c r="L754"/>
      <c r="M754"/>
      <c r="N754"/>
      <c r="O754"/>
      <c r="P754"/>
      <c r="Q754"/>
      <c r="R754"/>
      <c r="S754"/>
      <c r="T754"/>
      <c r="U754"/>
      <c r="V754"/>
    </row>
    <row r="755" spans="2:22" ht="15.75" customHeight="1" x14ac:dyDescent="0.2">
      <c r="B755" s="222"/>
      <c r="C755" s="223"/>
      <c r="D755"/>
      <c r="E755"/>
      <c r="F755"/>
      <c r="G755"/>
      <c r="H755"/>
      <c r="I755"/>
      <c r="J755"/>
      <c r="K755"/>
      <c r="L755"/>
      <c r="M755"/>
      <c r="N755"/>
      <c r="O755"/>
      <c r="P755"/>
      <c r="Q755"/>
      <c r="R755"/>
      <c r="S755"/>
      <c r="T755"/>
      <c r="U755"/>
      <c r="V755"/>
    </row>
    <row r="756" spans="2:22" ht="15.75" customHeight="1" x14ac:dyDescent="0.2">
      <c r="B756" s="222"/>
      <c r="C756" s="223"/>
      <c r="D756"/>
      <c r="E756"/>
      <c r="F756"/>
      <c r="G756"/>
      <c r="H756"/>
      <c r="I756"/>
      <c r="J756"/>
      <c r="K756"/>
      <c r="L756"/>
      <c r="M756"/>
      <c r="N756"/>
      <c r="O756"/>
      <c r="P756"/>
      <c r="Q756"/>
      <c r="R756"/>
      <c r="S756"/>
      <c r="T756"/>
      <c r="U756"/>
      <c r="V756"/>
    </row>
    <row r="757" spans="2:22" ht="15.75" customHeight="1" x14ac:dyDescent="0.2">
      <c r="B757" s="222"/>
      <c r="C757" s="223"/>
      <c r="D757"/>
      <c r="E757"/>
      <c r="F757"/>
      <c r="G757"/>
      <c r="H757"/>
      <c r="I757"/>
      <c r="J757"/>
      <c r="K757"/>
      <c r="L757"/>
      <c r="M757"/>
      <c r="N757"/>
      <c r="O757"/>
      <c r="P757"/>
      <c r="Q757"/>
      <c r="R757"/>
      <c r="S757"/>
      <c r="T757"/>
      <c r="U757"/>
      <c r="V757"/>
    </row>
    <row r="758" spans="2:22" ht="15.75" customHeight="1" x14ac:dyDescent="0.2">
      <c r="B758" s="222"/>
      <c r="C758" s="223"/>
      <c r="D758"/>
      <c r="E758"/>
      <c r="F758"/>
      <c r="G758"/>
      <c r="H758"/>
      <c r="I758"/>
      <c r="J758"/>
      <c r="K758"/>
      <c r="L758"/>
      <c r="M758"/>
      <c r="N758"/>
      <c r="O758"/>
      <c r="P758"/>
      <c r="Q758"/>
      <c r="R758"/>
      <c r="S758"/>
      <c r="T758"/>
      <c r="U758"/>
      <c r="V758"/>
    </row>
    <row r="759" spans="2:22" ht="15.75" customHeight="1" x14ac:dyDescent="0.2">
      <c r="B759" s="222"/>
      <c r="C759" s="223"/>
      <c r="D759"/>
      <c r="E759"/>
      <c r="F759"/>
      <c r="G759"/>
      <c r="H759"/>
      <c r="I759"/>
      <c r="J759"/>
      <c r="K759"/>
      <c r="L759"/>
      <c r="M759"/>
      <c r="N759"/>
      <c r="O759"/>
      <c r="P759"/>
      <c r="Q759"/>
      <c r="R759"/>
      <c r="S759"/>
      <c r="T759"/>
      <c r="U759"/>
      <c r="V759"/>
    </row>
    <row r="760" spans="2:22" ht="15.75" customHeight="1" x14ac:dyDescent="0.2">
      <c r="B760" s="222"/>
      <c r="C760" s="223"/>
      <c r="D760"/>
      <c r="E760"/>
      <c r="F760"/>
      <c r="G760"/>
      <c r="H760"/>
      <c r="I760"/>
      <c r="J760"/>
      <c r="K760"/>
      <c r="L760"/>
      <c r="M760"/>
      <c r="N760"/>
      <c r="O760"/>
      <c r="P760"/>
      <c r="Q760"/>
      <c r="R760"/>
      <c r="S760"/>
      <c r="T760"/>
      <c r="U760"/>
      <c r="V760"/>
    </row>
    <row r="761" spans="2:22" ht="15.75" customHeight="1" x14ac:dyDescent="0.2">
      <c r="B761" s="222"/>
      <c r="C761" s="223"/>
      <c r="D761"/>
      <c r="E761"/>
      <c r="F761"/>
      <c r="G761"/>
      <c r="H761"/>
      <c r="I761"/>
      <c r="J761"/>
      <c r="K761"/>
      <c r="L761"/>
      <c r="M761"/>
      <c r="N761"/>
      <c r="O761"/>
      <c r="P761"/>
      <c r="Q761"/>
      <c r="R761"/>
      <c r="S761"/>
      <c r="T761"/>
      <c r="U761"/>
      <c r="V761"/>
    </row>
    <row r="762" spans="2:22" ht="15.75" customHeight="1" x14ac:dyDescent="0.2">
      <c r="B762" s="222"/>
      <c r="C762" s="223"/>
      <c r="D762"/>
      <c r="E762"/>
      <c r="F762"/>
      <c r="G762"/>
      <c r="H762"/>
      <c r="I762"/>
      <c r="J762"/>
      <c r="K762"/>
      <c r="L762"/>
      <c r="M762"/>
      <c r="N762"/>
      <c r="O762"/>
      <c r="P762"/>
      <c r="Q762"/>
      <c r="R762"/>
      <c r="S762"/>
      <c r="T762"/>
      <c r="U762"/>
      <c r="V762"/>
    </row>
    <row r="763" spans="2:22" ht="15.75" customHeight="1" x14ac:dyDescent="0.2">
      <c r="B763" s="222"/>
      <c r="C763" s="223"/>
      <c r="D763"/>
      <c r="E763"/>
      <c r="F763"/>
      <c r="G763"/>
      <c r="H763"/>
      <c r="I763"/>
      <c r="J763"/>
      <c r="K763"/>
      <c r="L763"/>
      <c r="M763"/>
      <c r="N763"/>
      <c r="O763"/>
      <c r="P763"/>
      <c r="Q763"/>
      <c r="R763"/>
      <c r="S763"/>
      <c r="T763"/>
      <c r="U763"/>
      <c r="V763"/>
    </row>
    <row r="764" spans="2:22" ht="15.75" customHeight="1" x14ac:dyDescent="0.2">
      <c r="B764" s="222"/>
      <c r="C764" s="223"/>
      <c r="D764"/>
      <c r="E764"/>
      <c r="F764"/>
      <c r="G764"/>
      <c r="H764"/>
      <c r="I764"/>
      <c r="J764"/>
      <c r="K764"/>
      <c r="L764"/>
      <c r="M764"/>
      <c r="N764"/>
      <c r="O764"/>
      <c r="P764"/>
      <c r="Q764"/>
      <c r="R764"/>
      <c r="S764"/>
      <c r="T764"/>
      <c r="U764"/>
      <c r="V764"/>
    </row>
    <row r="765" spans="2:22" ht="15.75" customHeight="1" x14ac:dyDescent="0.2">
      <c r="B765" s="222"/>
      <c r="C765" s="223"/>
      <c r="D765"/>
      <c r="E765"/>
      <c r="F765"/>
      <c r="G765"/>
      <c r="H765"/>
      <c r="I765"/>
      <c r="J765"/>
      <c r="K765"/>
      <c r="L765"/>
      <c r="M765"/>
      <c r="N765"/>
      <c r="O765"/>
      <c r="P765"/>
      <c r="Q765"/>
      <c r="R765"/>
      <c r="S765"/>
      <c r="T765"/>
      <c r="U765"/>
      <c r="V765"/>
    </row>
    <row r="766" spans="2:22" ht="15.75" customHeight="1" x14ac:dyDescent="0.2">
      <c r="B766" s="222"/>
      <c r="C766" s="223"/>
      <c r="D766"/>
      <c r="E766"/>
      <c r="F766"/>
      <c r="G766"/>
      <c r="H766"/>
      <c r="I766"/>
      <c r="J766"/>
      <c r="K766"/>
      <c r="L766"/>
      <c r="M766"/>
      <c r="N766"/>
      <c r="O766"/>
      <c r="P766"/>
      <c r="Q766"/>
      <c r="R766"/>
      <c r="S766"/>
      <c r="T766"/>
      <c r="U766"/>
      <c r="V766"/>
    </row>
    <row r="767" spans="2:22" ht="15.75" customHeight="1" x14ac:dyDescent="0.2">
      <c r="B767" s="222"/>
      <c r="C767" s="223"/>
      <c r="D767"/>
      <c r="E767"/>
      <c r="F767"/>
      <c r="G767"/>
      <c r="H767"/>
      <c r="I767"/>
      <c r="J767"/>
      <c r="K767"/>
      <c r="L767"/>
      <c r="M767"/>
      <c r="N767"/>
      <c r="O767"/>
      <c r="P767"/>
      <c r="Q767"/>
      <c r="R767"/>
      <c r="S767"/>
      <c r="T767"/>
      <c r="U767"/>
      <c r="V767"/>
    </row>
    <row r="768" spans="2:22" ht="15.75" customHeight="1" x14ac:dyDescent="0.2">
      <c r="B768" s="222"/>
      <c r="C768" s="223"/>
      <c r="D768"/>
      <c r="E768"/>
      <c r="F768"/>
      <c r="G768"/>
      <c r="H768"/>
      <c r="I768"/>
      <c r="J768"/>
      <c r="K768"/>
      <c r="L768"/>
      <c r="M768"/>
      <c r="N768"/>
      <c r="O768"/>
      <c r="P768"/>
      <c r="Q768"/>
      <c r="R768"/>
      <c r="S768"/>
      <c r="T768"/>
      <c r="U768"/>
      <c r="V768"/>
    </row>
    <row r="769" spans="2:22" ht="15.75" customHeight="1" x14ac:dyDescent="0.2">
      <c r="B769" s="222"/>
      <c r="C769" s="223"/>
      <c r="D769"/>
      <c r="E769"/>
      <c r="F769"/>
      <c r="G769"/>
      <c r="H769"/>
      <c r="I769"/>
      <c r="J769"/>
      <c r="K769"/>
      <c r="L769"/>
      <c r="M769"/>
      <c r="N769"/>
      <c r="O769"/>
      <c r="P769"/>
      <c r="Q769"/>
      <c r="R769"/>
      <c r="S769"/>
      <c r="T769"/>
      <c r="U769"/>
      <c r="V769"/>
    </row>
    <row r="770" spans="2:22" ht="15.75" customHeight="1" x14ac:dyDescent="0.2">
      <c r="B770" s="222"/>
      <c r="C770" s="223"/>
      <c r="D770"/>
      <c r="E770"/>
      <c r="F770"/>
      <c r="G770"/>
      <c r="H770"/>
      <c r="I770"/>
      <c r="J770"/>
      <c r="K770"/>
      <c r="L770"/>
      <c r="M770"/>
      <c r="N770"/>
      <c r="O770"/>
      <c r="P770"/>
      <c r="Q770"/>
      <c r="R770"/>
      <c r="S770"/>
      <c r="T770"/>
      <c r="U770"/>
      <c r="V770"/>
    </row>
    <row r="771" spans="2:22" ht="15.75" customHeight="1" x14ac:dyDescent="0.2">
      <c r="B771" s="222"/>
      <c r="C771" s="223"/>
      <c r="D771"/>
      <c r="E771"/>
      <c r="F771"/>
      <c r="G771"/>
      <c r="H771"/>
      <c r="I771"/>
      <c r="J771"/>
      <c r="K771"/>
      <c r="L771"/>
      <c r="M771"/>
      <c r="N771"/>
      <c r="O771"/>
      <c r="P771"/>
      <c r="Q771"/>
      <c r="R771"/>
      <c r="S771"/>
      <c r="T771"/>
      <c r="U771"/>
      <c r="V771"/>
    </row>
    <row r="772" spans="2:22" ht="15.75" customHeight="1" x14ac:dyDescent="0.2">
      <c r="B772" s="222"/>
      <c r="C772" s="223"/>
      <c r="D772"/>
      <c r="E772"/>
      <c r="F772"/>
      <c r="G772"/>
      <c r="H772"/>
      <c r="I772"/>
      <c r="J772"/>
      <c r="K772"/>
      <c r="L772"/>
      <c r="M772"/>
      <c r="N772"/>
      <c r="O772"/>
      <c r="P772"/>
      <c r="Q772"/>
      <c r="R772"/>
      <c r="S772"/>
      <c r="T772"/>
      <c r="U772"/>
      <c r="V772"/>
    </row>
    <row r="773" spans="2:22" ht="15.75" customHeight="1" x14ac:dyDescent="0.2">
      <c r="B773" s="222"/>
      <c r="C773" s="223"/>
      <c r="D773"/>
      <c r="E773"/>
      <c r="F773"/>
      <c r="G773"/>
      <c r="H773"/>
      <c r="I773"/>
      <c r="J773"/>
      <c r="K773"/>
      <c r="L773"/>
      <c r="M773"/>
      <c r="N773"/>
      <c r="O773"/>
      <c r="P773"/>
      <c r="Q773"/>
      <c r="R773"/>
      <c r="S773"/>
      <c r="T773"/>
      <c r="U773"/>
      <c r="V773"/>
    </row>
    <row r="774" spans="2:22" ht="15.75" customHeight="1" x14ac:dyDescent="0.2">
      <c r="B774" s="222"/>
      <c r="C774" s="223"/>
      <c r="D774"/>
      <c r="E774"/>
      <c r="F774"/>
      <c r="G774"/>
      <c r="H774"/>
      <c r="I774"/>
      <c r="J774"/>
      <c r="K774"/>
      <c r="L774"/>
      <c r="M774"/>
      <c r="N774"/>
      <c r="O774"/>
      <c r="P774"/>
      <c r="Q774"/>
      <c r="R774"/>
      <c r="S774"/>
      <c r="T774"/>
      <c r="U774"/>
      <c r="V774"/>
    </row>
    <row r="775" spans="2:22" ht="15.75" customHeight="1" x14ac:dyDescent="0.2">
      <c r="B775" s="222"/>
      <c r="C775" s="223"/>
      <c r="D775"/>
      <c r="E775"/>
      <c r="F775"/>
      <c r="G775"/>
      <c r="H775"/>
      <c r="I775"/>
      <c r="J775"/>
      <c r="K775"/>
      <c r="L775"/>
      <c r="M775"/>
      <c r="N775"/>
      <c r="O775"/>
      <c r="P775"/>
      <c r="Q775"/>
      <c r="R775"/>
      <c r="S775"/>
      <c r="T775"/>
      <c r="U775"/>
      <c r="V775"/>
    </row>
    <row r="776" spans="2:22" ht="15.75" customHeight="1" x14ac:dyDescent="0.2">
      <c r="B776" s="222"/>
      <c r="C776" s="223"/>
      <c r="D776"/>
      <c r="E776"/>
      <c r="F776"/>
      <c r="G776"/>
      <c r="H776"/>
      <c r="I776"/>
      <c r="J776"/>
      <c r="K776"/>
      <c r="L776"/>
      <c r="M776"/>
      <c r="N776"/>
      <c r="O776"/>
      <c r="P776"/>
      <c r="Q776"/>
      <c r="R776"/>
      <c r="S776"/>
      <c r="T776"/>
      <c r="U776"/>
      <c r="V776"/>
    </row>
    <row r="777" spans="2:22" ht="15.75" customHeight="1" x14ac:dyDescent="0.2">
      <c r="B777" s="222"/>
      <c r="C777" s="223"/>
      <c r="D777"/>
      <c r="E777"/>
      <c r="F777"/>
      <c r="G777"/>
      <c r="H777"/>
      <c r="I777"/>
      <c r="J777"/>
      <c r="K777"/>
      <c r="L777"/>
      <c r="M777"/>
      <c r="N777"/>
      <c r="O777"/>
      <c r="P777"/>
      <c r="Q777"/>
      <c r="R777"/>
      <c r="S777"/>
      <c r="T777"/>
      <c r="U777"/>
      <c r="V777"/>
    </row>
    <row r="778" spans="2:22" ht="15.75" customHeight="1" x14ac:dyDescent="0.2">
      <c r="B778" s="222"/>
      <c r="C778" s="223"/>
      <c r="D778"/>
      <c r="E778"/>
      <c r="F778"/>
      <c r="G778"/>
      <c r="H778"/>
      <c r="I778"/>
      <c r="J778"/>
      <c r="K778"/>
      <c r="L778"/>
      <c r="M778"/>
      <c r="N778"/>
      <c r="O778"/>
      <c r="P778"/>
      <c r="Q778"/>
      <c r="R778"/>
      <c r="S778"/>
      <c r="T778"/>
      <c r="U778"/>
      <c r="V778"/>
    </row>
    <row r="779" spans="2:22" ht="15.75" customHeight="1" x14ac:dyDescent="0.2">
      <c r="B779" s="222"/>
      <c r="C779" s="223"/>
      <c r="D779"/>
      <c r="E779"/>
      <c r="F779"/>
      <c r="G779"/>
      <c r="H779"/>
      <c r="I779"/>
      <c r="J779"/>
      <c r="K779"/>
      <c r="L779"/>
      <c r="M779"/>
      <c r="N779"/>
      <c r="O779"/>
      <c r="P779"/>
      <c r="Q779"/>
      <c r="R779"/>
      <c r="S779"/>
      <c r="T779"/>
      <c r="U779"/>
      <c r="V779"/>
    </row>
    <row r="780" spans="2:22" ht="15.75" customHeight="1" x14ac:dyDescent="0.2">
      <c r="B780" s="222"/>
      <c r="C780" s="223"/>
      <c r="D780"/>
      <c r="E780"/>
      <c r="F780"/>
      <c r="G780"/>
      <c r="H780"/>
      <c r="I780"/>
      <c r="J780"/>
      <c r="K780"/>
      <c r="L780"/>
      <c r="M780"/>
      <c r="N780"/>
      <c r="O780"/>
      <c r="P780"/>
      <c r="Q780"/>
      <c r="R780"/>
      <c r="S780"/>
      <c r="T780"/>
      <c r="U780"/>
      <c r="V780"/>
    </row>
    <row r="781" spans="2:22" ht="15.75" customHeight="1" x14ac:dyDescent="0.2">
      <c r="B781" s="222"/>
      <c r="C781" s="223"/>
      <c r="D781"/>
      <c r="E781"/>
      <c r="F781"/>
      <c r="G781"/>
      <c r="H781"/>
      <c r="I781"/>
      <c r="J781"/>
      <c r="K781"/>
      <c r="L781"/>
      <c r="M781"/>
      <c r="N781"/>
      <c r="O781"/>
      <c r="P781"/>
      <c r="Q781"/>
      <c r="R781"/>
      <c r="S781"/>
      <c r="T781"/>
      <c r="U781"/>
      <c r="V781"/>
    </row>
    <row r="782" spans="2:22" ht="15.75" customHeight="1" x14ac:dyDescent="0.2">
      <c r="B782" s="222"/>
      <c r="C782" s="223"/>
      <c r="D782"/>
      <c r="E782"/>
      <c r="F782"/>
      <c r="G782"/>
      <c r="H782"/>
      <c r="I782"/>
      <c r="J782"/>
      <c r="K782"/>
      <c r="L782"/>
      <c r="M782"/>
      <c r="N782"/>
      <c r="O782"/>
      <c r="P782"/>
      <c r="Q782"/>
      <c r="R782"/>
      <c r="S782"/>
      <c r="T782"/>
      <c r="U782"/>
      <c r="V782"/>
    </row>
    <row r="783" spans="2:22" ht="15.75" customHeight="1" x14ac:dyDescent="0.2">
      <c r="B783" s="222"/>
      <c r="C783" s="223"/>
      <c r="D783"/>
      <c r="E783"/>
      <c r="F783"/>
      <c r="G783"/>
      <c r="H783"/>
      <c r="I783"/>
      <c r="J783"/>
      <c r="K783"/>
      <c r="L783"/>
      <c r="M783"/>
      <c r="N783"/>
      <c r="O783"/>
      <c r="P783"/>
      <c r="Q783"/>
      <c r="R783"/>
      <c r="S783"/>
      <c r="T783"/>
      <c r="U783"/>
      <c r="V783"/>
    </row>
    <row r="784" spans="2:22" ht="15.75" customHeight="1" x14ac:dyDescent="0.2">
      <c r="B784" s="222"/>
      <c r="C784" s="223"/>
      <c r="D784"/>
      <c r="E784"/>
      <c r="F784"/>
      <c r="G784"/>
      <c r="H784"/>
      <c r="I784"/>
      <c r="J784"/>
      <c r="K784"/>
      <c r="L784"/>
      <c r="M784"/>
      <c r="N784"/>
      <c r="O784"/>
      <c r="P784"/>
      <c r="Q784"/>
      <c r="R784"/>
      <c r="S784"/>
      <c r="T784"/>
      <c r="U784"/>
      <c r="V784"/>
    </row>
    <row r="785" spans="2:22" ht="15.75" customHeight="1" x14ac:dyDescent="0.2">
      <c r="B785" s="222"/>
      <c r="C785" s="223"/>
      <c r="D785"/>
      <c r="E785"/>
      <c r="F785"/>
      <c r="G785"/>
      <c r="H785"/>
      <c r="I785"/>
      <c r="J785"/>
      <c r="K785"/>
      <c r="L785"/>
      <c r="M785"/>
      <c r="N785"/>
      <c r="O785"/>
      <c r="P785"/>
      <c r="Q785"/>
      <c r="R785"/>
      <c r="S785"/>
      <c r="T785"/>
      <c r="U785"/>
      <c r="V785"/>
    </row>
    <row r="786" spans="2:22" ht="15.75" customHeight="1" x14ac:dyDescent="0.2">
      <c r="B786" s="222"/>
      <c r="C786" s="223"/>
      <c r="D786"/>
      <c r="E786"/>
      <c r="F786"/>
      <c r="G786"/>
      <c r="H786"/>
      <c r="I786"/>
      <c r="J786"/>
      <c r="K786"/>
      <c r="L786"/>
      <c r="M786"/>
      <c r="N786"/>
      <c r="O786"/>
      <c r="P786"/>
      <c r="Q786"/>
      <c r="R786"/>
      <c r="S786"/>
      <c r="T786"/>
      <c r="U786"/>
      <c r="V786"/>
    </row>
    <row r="787" spans="2:22" ht="15.75" customHeight="1" x14ac:dyDescent="0.2">
      <c r="B787" s="222"/>
      <c r="C787" s="223"/>
      <c r="D787"/>
      <c r="E787"/>
      <c r="F787"/>
      <c r="G787"/>
      <c r="H787"/>
      <c r="I787"/>
      <c r="J787"/>
      <c r="K787"/>
      <c r="L787"/>
      <c r="M787"/>
      <c r="N787"/>
      <c r="O787"/>
      <c r="P787"/>
      <c r="Q787"/>
      <c r="R787"/>
      <c r="S787"/>
      <c r="T787"/>
      <c r="U787"/>
      <c r="V787"/>
    </row>
    <row r="788" spans="2:22" ht="15.75" customHeight="1" x14ac:dyDescent="0.2">
      <c r="B788" s="222"/>
      <c r="C788" s="223"/>
      <c r="D788"/>
      <c r="E788"/>
      <c r="F788"/>
      <c r="G788"/>
      <c r="H788"/>
      <c r="I788"/>
      <c r="J788"/>
      <c r="K788"/>
      <c r="L788"/>
      <c r="M788"/>
      <c r="N788"/>
      <c r="O788"/>
      <c r="P788"/>
      <c r="Q788"/>
      <c r="R788"/>
      <c r="S788"/>
      <c r="T788"/>
      <c r="U788"/>
      <c r="V788"/>
    </row>
    <row r="789" spans="2:22" ht="15.75" customHeight="1" x14ac:dyDescent="0.2">
      <c r="B789" s="222"/>
      <c r="C789" s="223"/>
      <c r="D789"/>
      <c r="E789"/>
      <c r="F789"/>
      <c r="G789"/>
      <c r="H789"/>
      <c r="I789"/>
      <c r="J789"/>
      <c r="K789"/>
      <c r="L789"/>
      <c r="M789"/>
      <c r="N789"/>
      <c r="O789"/>
      <c r="P789"/>
      <c r="Q789"/>
      <c r="R789"/>
      <c r="S789"/>
      <c r="T789"/>
      <c r="U789"/>
      <c r="V789"/>
    </row>
    <row r="790" spans="2:22" ht="15.75" customHeight="1" x14ac:dyDescent="0.2">
      <c r="B790" s="222"/>
      <c r="C790" s="223"/>
      <c r="D790"/>
      <c r="E790"/>
      <c r="F790"/>
      <c r="G790"/>
      <c r="H790"/>
      <c r="I790"/>
      <c r="J790"/>
      <c r="K790"/>
      <c r="L790"/>
      <c r="M790"/>
      <c r="N790"/>
      <c r="O790"/>
      <c r="P790"/>
      <c r="Q790"/>
      <c r="R790"/>
      <c r="S790"/>
      <c r="T790"/>
      <c r="U790"/>
      <c r="V790"/>
    </row>
    <row r="791" spans="2:22" ht="15.75" customHeight="1" x14ac:dyDescent="0.2">
      <c r="B791" s="222"/>
      <c r="C791" s="223"/>
      <c r="D791"/>
      <c r="E791"/>
      <c r="F791"/>
      <c r="G791"/>
      <c r="H791"/>
      <c r="I791"/>
      <c r="J791"/>
      <c r="K791"/>
      <c r="L791"/>
      <c r="M791"/>
      <c r="N791"/>
      <c r="O791"/>
      <c r="P791"/>
      <c r="Q791"/>
      <c r="R791"/>
      <c r="S791"/>
      <c r="T791"/>
      <c r="U791"/>
      <c r="V791"/>
    </row>
    <row r="792" spans="2:22" ht="15.75" customHeight="1" x14ac:dyDescent="0.2">
      <c r="B792" s="222"/>
      <c r="C792" s="223"/>
      <c r="D792"/>
      <c r="E792"/>
      <c r="F792"/>
      <c r="G792"/>
      <c r="H792"/>
      <c r="I792"/>
      <c r="J792"/>
      <c r="K792"/>
      <c r="L792"/>
      <c r="M792"/>
      <c r="N792"/>
      <c r="O792"/>
      <c r="P792"/>
      <c r="Q792"/>
      <c r="R792"/>
      <c r="S792"/>
      <c r="T792"/>
      <c r="U792"/>
      <c r="V792"/>
    </row>
    <row r="793" spans="2:22" ht="15.75" customHeight="1" x14ac:dyDescent="0.2">
      <c r="B793" s="222"/>
      <c r="C793" s="223"/>
      <c r="D793"/>
      <c r="E793"/>
      <c r="F793"/>
      <c r="G793"/>
      <c r="H793"/>
      <c r="I793"/>
      <c r="J793"/>
      <c r="K793"/>
      <c r="L793"/>
      <c r="M793"/>
      <c r="N793"/>
      <c r="O793"/>
      <c r="P793"/>
      <c r="Q793"/>
      <c r="R793"/>
      <c r="S793"/>
      <c r="T793"/>
      <c r="U793"/>
      <c r="V793"/>
    </row>
    <row r="794" spans="2:22" ht="15.75" customHeight="1" x14ac:dyDescent="0.2">
      <c r="B794" s="222"/>
      <c r="C794" s="223"/>
      <c r="D794"/>
      <c r="E794"/>
      <c r="F794"/>
      <c r="G794"/>
      <c r="H794"/>
      <c r="I794"/>
      <c r="J794"/>
      <c r="K794"/>
      <c r="L794"/>
      <c r="M794"/>
      <c r="N794"/>
      <c r="O794"/>
      <c r="P794"/>
      <c r="Q794"/>
      <c r="R794"/>
      <c r="S794"/>
      <c r="T794"/>
      <c r="U794"/>
      <c r="V794"/>
    </row>
    <row r="795" spans="2:22" ht="15.75" customHeight="1" x14ac:dyDescent="0.2">
      <c r="B795" s="222"/>
      <c r="C795" s="223"/>
      <c r="D795"/>
      <c r="E795"/>
      <c r="F795"/>
      <c r="G795"/>
      <c r="H795"/>
      <c r="I795"/>
      <c r="J795"/>
      <c r="K795"/>
      <c r="L795"/>
      <c r="M795"/>
      <c r="N795"/>
      <c r="O795"/>
      <c r="P795"/>
      <c r="Q795"/>
      <c r="R795"/>
      <c r="S795"/>
      <c r="T795"/>
      <c r="U795"/>
      <c r="V795"/>
    </row>
    <row r="796" spans="2:22" ht="15.75" customHeight="1" x14ac:dyDescent="0.2">
      <c r="B796" s="222"/>
      <c r="C796" s="223"/>
      <c r="D796"/>
      <c r="E796"/>
      <c r="F796"/>
      <c r="G796"/>
      <c r="H796"/>
      <c r="I796"/>
      <c r="J796"/>
      <c r="K796"/>
      <c r="L796"/>
      <c r="M796"/>
      <c r="N796"/>
      <c r="O796"/>
      <c r="P796"/>
      <c r="Q796"/>
      <c r="R796"/>
      <c r="S796"/>
      <c r="T796"/>
      <c r="U796"/>
      <c r="V796"/>
    </row>
    <row r="797" spans="2:22" ht="15.75" customHeight="1" x14ac:dyDescent="0.2">
      <c r="B797" s="222"/>
      <c r="C797" s="223"/>
      <c r="D797"/>
      <c r="E797"/>
      <c r="F797"/>
      <c r="G797"/>
      <c r="H797"/>
      <c r="I797"/>
      <c r="J797"/>
      <c r="K797"/>
      <c r="L797"/>
      <c r="M797"/>
      <c r="N797"/>
      <c r="O797"/>
      <c r="P797"/>
      <c r="Q797"/>
      <c r="R797"/>
      <c r="S797"/>
      <c r="T797"/>
      <c r="U797"/>
      <c r="V797"/>
    </row>
    <row r="798" spans="2:22" ht="15.75" customHeight="1" x14ac:dyDescent="0.2">
      <c r="B798" s="222"/>
      <c r="C798" s="223"/>
      <c r="D798"/>
      <c r="E798"/>
      <c r="F798"/>
      <c r="G798"/>
      <c r="H798"/>
      <c r="I798"/>
      <c r="J798"/>
      <c r="K798"/>
      <c r="L798"/>
      <c r="M798"/>
      <c r="N798"/>
      <c r="O798"/>
      <c r="P798"/>
      <c r="Q798"/>
      <c r="R798"/>
      <c r="S798"/>
      <c r="T798"/>
      <c r="U798"/>
      <c r="V798"/>
    </row>
    <row r="799" spans="2:22" ht="15.75" customHeight="1" x14ac:dyDescent="0.2">
      <c r="B799" s="222"/>
      <c r="C799" s="223"/>
      <c r="D799"/>
      <c r="E799"/>
      <c r="F799"/>
      <c r="G799"/>
      <c r="H799"/>
      <c r="I799"/>
      <c r="J799"/>
      <c r="K799"/>
      <c r="L799"/>
      <c r="M799"/>
      <c r="N799"/>
      <c r="O799"/>
      <c r="P799"/>
      <c r="Q799"/>
      <c r="R799"/>
      <c r="S799"/>
      <c r="T799"/>
      <c r="U799"/>
      <c r="V799"/>
    </row>
    <row r="800" spans="2:22" ht="15.75" customHeight="1" x14ac:dyDescent="0.2">
      <c r="B800" s="222"/>
      <c r="C800" s="223"/>
      <c r="D800"/>
      <c r="E800"/>
      <c r="F800"/>
      <c r="G800"/>
      <c r="H800"/>
      <c r="I800"/>
      <c r="J800"/>
      <c r="K800"/>
      <c r="L800"/>
      <c r="M800"/>
      <c r="N800"/>
      <c r="O800"/>
      <c r="P800"/>
      <c r="Q800"/>
      <c r="R800"/>
      <c r="S800"/>
      <c r="T800"/>
      <c r="U800"/>
      <c r="V800"/>
    </row>
    <row r="801" spans="2:22" ht="15.75" customHeight="1" x14ac:dyDescent="0.2">
      <c r="B801" s="222"/>
      <c r="C801" s="223"/>
      <c r="D801"/>
      <c r="E801"/>
      <c r="F801"/>
      <c r="G801"/>
      <c r="H801"/>
      <c r="I801"/>
      <c r="J801"/>
      <c r="K801"/>
      <c r="L801"/>
      <c r="M801"/>
      <c r="N801"/>
      <c r="O801"/>
      <c r="P801"/>
      <c r="Q801"/>
      <c r="R801"/>
      <c r="S801"/>
      <c r="T801"/>
      <c r="U801"/>
      <c r="V801"/>
    </row>
    <row r="802" spans="2:22" ht="15.75" customHeight="1" x14ac:dyDescent="0.2">
      <c r="B802" s="222"/>
      <c r="C802" s="223"/>
      <c r="D802"/>
      <c r="E802"/>
      <c r="F802"/>
      <c r="G802"/>
      <c r="H802"/>
      <c r="I802"/>
      <c r="J802"/>
      <c r="K802"/>
      <c r="L802"/>
      <c r="M802"/>
      <c r="N802"/>
      <c r="O802"/>
      <c r="P802"/>
      <c r="Q802"/>
      <c r="R802"/>
      <c r="S802"/>
      <c r="T802"/>
      <c r="U802"/>
      <c r="V802"/>
    </row>
    <row r="803" spans="2:22" ht="15.75" customHeight="1" x14ac:dyDescent="0.2">
      <c r="B803" s="222"/>
      <c r="C803" s="223"/>
      <c r="D803"/>
      <c r="E803"/>
      <c r="F803"/>
      <c r="G803"/>
      <c r="H803"/>
      <c r="I803"/>
      <c r="J803"/>
      <c r="K803"/>
      <c r="L803"/>
      <c r="M803"/>
      <c r="N803"/>
      <c r="O803"/>
      <c r="P803"/>
      <c r="Q803"/>
      <c r="R803"/>
      <c r="S803"/>
      <c r="T803"/>
      <c r="U803"/>
      <c r="V803"/>
    </row>
    <row r="804" spans="2:22" ht="15.75" customHeight="1" x14ac:dyDescent="0.2">
      <c r="B804" s="222"/>
      <c r="C804" s="223"/>
      <c r="D804"/>
      <c r="E804"/>
      <c r="F804"/>
      <c r="G804"/>
      <c r="H804"/>
      <c r="I804"/>
      <c r="J804"/>
      <c r="K804"/>
      <c r="L804"/>
      <c r="M804"/>
      <c r="N804"/>
      <c r="O804"/>
      <c r="P804"/>
      <c r="Q804"/>
      <c r="R804"/>
      <c r="S804"/>
      <c r="T804"/>
      <c r="U804"/>
      <c r="V804"/>
    </row>
    <row r="805" spans="2:22" ht="15.75" customHeight="1" x14ac:dyDescent="0.2">
      <c r="B805" s="222"/>
      <c r="C805" s="223"/>
      <c r="D805"/>
      <c r="E805"/>
      <c r="F805"/>
      <c r="G805"/>
      <c r="H805"/>
      <c r="I805"/>
      <c r="J805"/>
      <c r="K805"/>
      <c r="L805"/>
      <c r="M805"/>
      <c r="N805"/>
      <c r="O805"/>
      <c r="P805"/>
      <c r="Q805"/>
      <c r="R805"/>
      <c r="S805"/>
      <c r="T805"/>
      <c r="U805"/>
      <c r="V805"/>
    </row>
    <row r="806" spans="2:22" ht="15.75" customHeight="1" x14ac:dyDescent="0.2">
      <c r="B806" s="222"/>
      <c r="C806" s="223"/>
      <c r="D806"/>
      <c r="E806"/>
      <c r="F806"/>
      <c r="G806"/>
      <c r="H806"/>
      <c r="I806"/>
      <c r="J806"/>
      <c r="K806"/>
      <c r="L806"/>
      <c r="M806"/>
      <c r="N806"/>
      <c r="O806"/>
      <c r="P806"/>
      <c r="Q806"/>
      <c r="R806"/>
      <c r="S806"/>
      <c r="T806"/>
      <c r="U806"/>
      <c r="V806"/>
    </row>
    <row r="807" spans="2:22" ht="15.75" customHeight="1" x14ac:dyDescent="0.2">
      <c r="B807" s="222"/>
      <c r="C807" s="223"/>
      <c r="D807"/>
      <c r="E807"/>
      <c r="F807"/>
      <c r="G807"/>
      <c r="H807"/>
      <c r="I807"/>
      <c r="J807"/>
      <c r="K807"/>
      <c r="L807"/>
      <c r="M807"/>
      <c r="N807"/>
      <c r="O807"/>
      <c r="P807"/>
      <c r="Q807"/>
      <c r="R807"/>
      <c r="S807"/>
      <c r="T807"/>
      <c r="U807"/>
      <c r="V807"/>
    </row>
    <row r="808" spans="2:22" ht="15.75" customHeight="1" x14ac:dyDescent="0.2">
      <c r="B808" s="222"/>
      <c r="C808" s="223"/>
      <c r="D808"/>
      <c r="E808"/>
      <c r="F808"/>
      <c r="G808"/>
      <c r="H808"/>
      <c r="I808"/>
      <c r="J808"/>
      <c r="K808"/>
      <c r="L808"/>
      <c r="M808"/>
      <c r="N808"/>
      <c r="O808"/>
      <c r="P808"/>
      <c r="Q808"/>
      <c r="R808"/>
      <c r="S808"/>
      <c r="T808"/>
      <c r="U808"/>
      <c r="V808"/>
    </row>
    <row r="809" spans="2:22" ht="15.75" customHeight="1" x14ac:dyDescent="0.2">
      <c r="B809" s="222"/>
      <c r="C809" s="223"/>
      <c r="D809"/>
      <c r="E809"/>
      <c r="F809"/>
      <c r="G809"/>
      <c r="H809"/>
      <c r="I809"/>
      <c r="J809"/>
      <c r="K809"/>
      <c r="L809"/>
      <c r="M809"/>
      <c r="N809"/>
      <c r="O809"/>
      <c r="P809"/>
      <c r="Q809"/>
      <c r="R809"/>
      <c r="S809"/>
      <c r="T809"/>
      <c r="U809"/>
      <c r="V809"/>
    </row>
    <row r="810" spans="2:22" ht="15.75" customHeight="1" x14ac:dyDescent="0.2">
      <c r="B810" s="222"/>
      <c r="C810" s="223"/>
      <c r="D810"/>
      <c r="E810"/>
      <c r="F810"/>
      <c r="G810"/>
      <c r="H810"/>
      <c r="I810"/>
      <c r="J810"/>
      <c r="K810"/>
      <c r="L810"/>
      <c r="M810"/>
      <c r="N810"/>
      <c r="O810"/>
      <c r="P810"/>
      <c r="Q810"/>
      <c r="R810"/>
      <c r="S810"/>
      <c r="T810"/>
      <c r="U810"/>
      <c r="V810"/>
    </row>
    <row r="811" spans="2:22" ht="15.75" customHeight="1" x14ac:dyDescent="0.2">
      <c r="B811" s="222"/>
      <c r="C811" s="223"/>
      <c r="D811"/>
      <c r="E811"/>
      <c r="F811"/>
      <c r="G811"/>
      <c r="H811"/>
      <c r="I811"/>
      <c r="J811"/>
      <c r="K811"/>
      <c r="L811"/>
      <c r="M811"/>
      <c r="N811"/>
      <c r="O811"/>
      <c r="P811"/>
      <c r="Q811"/>
      <c r="R811"/>
      <c r="S811"/>
      <c r="T811"/>
      <c r="U811"/>
      <c r="V811"/>
    </row>
    <row r="812" spans="2:22" ht="15.75" customHeight="1" x14ac:dyDescent="0.2">
      <c r="B812" s="222"/>
      <c r="C812" s="223"/>
      <c r="D812"/>
      <c r="E812"/>
      <c r="F812"/>
      <c r="G812"/>
      <c r="H812"/>
      <c r="I812"/>
      <c r="J812"/>
      <c r="K812"/>
      <c r="L812"/>
      <c r="M812"/>
      <c r="N812"/>
      <c r="O812"/>
      <c r="P812"/>
      <c r="Q812"/>
      <c r="R812"/>
      <c r="S812"/>
      <c r="T812"/>
      <c r="U812"/>
      <c r="V812"/>
    </row>
    <row r="813" spans="2:22" ht="15.75" customHeight="1" x14ac:dyDescent="0.2">
      <c r="B813" s="222"/>
      <c r="C813" s="223"/>
      <c r="D813"/>
      <c r="E813"/>
      <c r="F813"/>
      <c r="G813"/>
      <c r="H813"/>
      <c r="I813"/>
      <c r="J813"/>
      <c r="K813"/>
      <c r="L813"/>
      <c r="M813"/>
      <c r="N813"/>
      <c r="O813"/>
      <c r="P813"/>
      <c r="Q813"/>
      <c r="R813"/>
      <c r="S813"/>
      <c r="T813"/>
      <c r="U813"/>
      <c r="V813"/>
    </row>
    <row r="814" spans="2:22" ht="15.75" customHeight="1" x14ac:dyDescent="0.2">
      <c r="B814" s="222"/>
      <c r="C814" s="223"/>
      <c r="D814"/>
      <c r="E814"/>
      <c r="F814"/>
      <c r="G814"/>
      <c r="H814"/>
      <c r="I814"/>
      <c r="J814"/>
      <c r="K814"/>
      <c r="L814"/>
      <c r="M814"/>
      <c r="N814"/>
      <c r="O814"/>
      <c r="P814"/>
      <c r="Q814"/>
      <c r="R814"/>
      <c r="S814"/>
      <c r="T814"/>
      <c r="U814"/>
      <c r="V814"/>
    </row>
    <row r="815" spans="2:22" ht="15.75" customHeight="1" x14ac:dyDescent="0.2">
      <c r="B815" s="222"/>
      <c r="C815" s="223"/>
      <c r="D815"/>
      <c r="E815"/>
      <c r="F815"/>
      <c r="G815"/>
      <c r="H815"/>
      <c r="I815"/>
      <c r="J815"/>
      <c r="K815"/>
      <c r="L815"/>
      <c r="M815"/>
      <c r="N815"/>
      <c r="O815"/>
      <c r="P815"/>
      <c r="Q815"/>
      <c r="R815"/>
      <c r="S815"/>
      <c r="T815"/>
      <c r="U815"/>
      <c r="V815"/>
    </row>
    <row r="816" spans="2:22" ht="15.75" customHeight="1" x14ac:dyDescent="0.2">
      <c r="B816" s="222"/>
      <c r="C816" s="223"/>
      <c r="D816"/>
      <c r="E816"/>
      <c r="F816"/>
      <c r="G816"/>
      <c r="H816"/>
      <c r="I816"/>
      <c r="J816"/>
      <c r="K816"/>
      <c r="L816"/>
      <c r="M816"/>
      <c r="N816"/>
      <c r="O816"/>
      <c r="P816"/>
      <c r="Q816"/>
      <c r="R816"/>
      <c r="S816"/>
      <c r="T816"/>
      <c r="U816"/>
      <c r="V816"/>
    </row>
    <row r="817" spans="2:22" ht="15.75" customHeight="1" x14ac:dyDescent="0.2">
      <c r="B817" s="222"/>
      <c r="C817" s="223"/>
      <c r="D817"/>
      <c r="E817"/>
      <c r="F817"/>
      <c r="G817"/>
      <c r="H817"/>
      <c r="I817"/>
      <c r="J817"/>
      <c r="K817"/>
      <c r="L817"/>
      <c r="M817"/>
      <c r="N817"/>
      <c r="O817"/>
      <c r="P817"/>
      <c r="Q817"/>
      <c r="R817"/>
      <c r="S817"/>
      <c r="T817"/>
      <c r="U817"/>
      <c r="V817"/>
    </row>
    <row r="818" spans="2:22" ht="15.75" customHeight="1" x14ac:dyDescent="0.2">
      <c r="B818" s="222"/>
      <c r="C818" s="223"/>
      <c r="D818"/>
      <c r="E818"/>
      <c r="F818"/>
      <c r="G818"/>
      <c r="H818"/>
      <c r="I818"/>
      <c r="J818"/>
      <c r="K818"/>
      <c r="L818"/>
      <c r="M818"/>
      <c r="N818"/>
      <c r="O818"/>
      <c r="P818"/>
      <c r="Q818"/>
      <c r="R818"/>
      <c r="S818"/>
      <c r="T818"/>
      <c r="U818"/>
      <c r="V818"/>
    </row>
    <row r="819" spans="2:22" ht="15.75" customHeight="1" x14ac:dyDescent="0.2">
      <c r="B819" s="222"/>
      <c r="C819" s="223"/>
      <c r="D819"/>
      <c r="E819"/>
      <c r="F819"/>
      <c r="G819"/>
      <c r="H819"/>
      <c r="I819"/>
      <c r="J819"/>
      <c r="K819"/>
      <c r="L819"/>
      <c r="M819"/>
      <c r="N819"/>
      <c r="O819"/>
      <c r="P819"/>
      <c r="Q819"/>
      <c r="R819"/>
      <c r="S819"/>
      <c r="T819"/>
      <c r="U819"/>
      <c r="V819"/>
    </row>
    <row r="820" spans="2:22" ht="15.75" customHeight="1" x14ac:dyDescent="0.2">
      <c r="B820" s="222"/>
      <c r="C820" s="223"/>
      <c r="D820"/>
      <c r="E820"/>
      <c r="F820"/>
      <c r="G820"/>
      <c r="H820"/>
      <c r="I820"/>
      <c r="J820"/>
      <c r="K820"/>
      <c r="L820"/>
      <c r="M820"/>
      <c r="N820"/>
      <c r="O820"/>
      <c r="P820"/>
      <c r="Q820"/>
      <c r="R820"/>
      <c r="S820"/>
      <c r="T820"/>
      <c r="U820"/>
      <c r="V820"/>
    </row>
    <row r="821" spans="2:22" ht="15.75" customHeight="1" x14ac:dyDescent="0.2">
      <c r="B821" s="222"/>
      <c r="C821" s="223"/>
      <c r="D821"/>
      <c r="E821"/>
      <c r="F821"/>
      <c r="G821"/>
      <c r="H821"/>
      <c r="I821"/>
      <c r="J821"/>
      <c r="K821"/>
      <c r="L821"/>
      <c r="M821"/>
      <c r="N821"/>
      <c r="O821"/>
      <c r="P821"/>
      <c r="Q821"/>
      <c r="R821"/>
      <c r="S821"/>
      <c r="T821"/>
      <c r="U821"/>
      <c r="V821"/>
    </row>
    <row r="822" spans="2:22" ht="15.75" customHeight="1" x14ac:dyDescent="0.2">
      <c r="B822" s="222"/>
      <c r="C822" s="223"/>
      <c r="D822"/>
      <c r="E822"/>
      <c r="F822"/>
      <c r="G822"/>
      <c r="H822"/>
      <c r="I822"/>
      <c r="J822"/>
      <c r="K822"/>
      <c r="L822"/>
      <c r="M822"/>
      <c r="N822"/>
      <c r="O822"/>
      <c r="P822"/>
      <c r="Q822"/>
      <c r="R822"/>
      <c r="S822"/>
      <c r="T822"/>
      <c r="U822"/>
      <c r="V822"/>
    </row>
    <row r="823" spans="2:22" ht="15.75" customHeight="1" x14ac:dyDescent="0.2">
      <c r="B823" s="222"/>
      <c r="C823" s="223"/>
      <c r="D823"/>
      <c r="E823"/>
      <c r="F823"/>
      <c r="G823"/>
      <c r="H823"/>
      <c r="I823"/>
      <c r="J823"/>
      <c r="K823"/>
      <c r="L823"/>
      <c r="M823"/>
      <c r="N823"/>
      <c r="O823"/>
      <c r="P823"/>
      <c r="Q823"/>
      <c r="R823"/>
      <c r="S823"/>
      <c r="T823"/>
      <c r="U823"/>
      <c r="V823"/>
    </row>
    <row r="824" spans="2:22" ht="15.75" customHeight="1" x14ac:dyDescent="0.2">
      <c r="B824" s="222"/>
      <c r="C824" s="223"/>
      <c r="D824"/>
      <c r="E824"/>
      <c r="F824"/>
      <c r="G824"/>
      <c r="H824"/>
      <c r="I824"/>
      <c r="J824"/>
      <c r="K824"/>
      <c r="L824"/>
      <c r="M824"/>
      <c r="N824"/>
      <c r="O824"/>
      <c r="P824"/>
      <c r="Q824"/>
      <c r="R824"/>
      <c r="S824"/>
      <c r="T824"/>
      <c r="U824"/>
      <c r="V824"/>
    </row>
    <row r="825" spans="2:22" ht="15.75" customHeight="1" x14ac:dyDescent="0.2">
      <c r="B825" s="222"/>
      <c r="C825" s="223"/>
      <c r="D825"/>
      <c r="E825"/>
      <c r="F825"/>
      <c r="G825"/>
      <c r="H825"/>
      <c r="I825"/>
      <c r="J825"/>
      <c r="K825"/>
      <c r="L825"/>
      <c r="M825"/>
      <c r="N825"/>
      <c r="O825"/>
      <c r="P825"/>
      <c r="Q825"/>
      <c r="R825"/>
      <c r="S825"/>
      <c r="T825"/>
      <c r="U825"/>
      <c r="V825"/>
    </row>
    <row r="826" spans="2:22" ht="15.75" customHeight="1" x14ac:dyDescent="0.2">
      <c r="B826" s="222"/>
      <c r="C826" s="223"/>
      <c r="D826"/>
      <c r="E826"/>
      <c r="F826"/>
      <c r="G826"/>
      <c r="H826"/>
      <c r="I826"/>
      <c r="J826"/>
      <c r="K826"/>
      <c r="L826"/>
      <c r="M826"/>
      <c r="N826"/>
      <c r="O826"/>
      <c r="P826"/>
      <c r="Q826"/>
      <c r="R826"/>
      <c r="S826"/>
      <c r="T826"/>
      <c r="U826"/>
      <c r="V826"/>
    </row>
    <row r="827" spans="2:22" ht="15.75" customHeight="1" x14ac:dyDescent="0.2">
      <c r="B827" s="222"/>
      <c r="C827" s="223"/>
      <c r="D827"/>
      <c r="E827"/>
      <c r="F827"/>
      <c r="G827"/>
      <c r="H827"/>
      <c r="I827"/>
      <c r="J827"/>
      <c r="K827"/>
      <c r="L827"/>
      <c r="M827"/>
      <c r="N827"/>
      <c r="O827"/>
      <c r="P827"/>
      <c r="Q827"/>
      <c r="R827"/>
      <c r="S827"/>
      <c r="T827"/>
      <c r="U827"/>
      <c r="V827"/>
    </row>
    <row r="828" spans="2:22" ht="15.75" customHeight="1" x14ac:dyDescent="0.2">
      <c r="B828" s="222"/>
      <c r="C828" s="223"/>
      <c r="D828"/>
      <c r="E828"/>
      <c r="F828"/>
      <c r="G828"/>
      <c r="H828"/>
      <c r="I828"/>
      <c r="J828"/>
      <c r="K828"/>
      <c r="L828"/>
      <c r="M828"/>
      <c r="N828"/>
      <c r="O828"/>
      <c r="P828"/>
      <c r="Q828"/>
      <c r="R828"/>
      <c r="S828"/>
      <c r="T828"/>
      <c r="U828"/>
      <c r="V828"/>
    </row>
    <row r="829" spans="2:22" ht="15.75" customHeight="1" x14ac:dyDescent="0.2">
      <c r="B829" s="222"/>
      <c r="C829" s="223"/>
      <c r="D829"/>
      <c r="E829"/>
      <c r="F829"/>
      <c r="G829"/>
      <c r="H829"/>
      <c r="I829"/>
      <c r="J829"/>
      <c r="K829"/>
      <c r="L829"/>
      <c r="M829"/>
      <c r="N829"/>
      <c r="O829"/>
      <c r="P829"/>
      <c r="Q829"/>
      <c r="R829"/>
      <c r="S829"/>
      <c r="T829"/>
      <c r="U829"/>
      <c r="V829"/>
    </row>
    <row r="830" spans="2:22" ht="15.75" customHeight="1" x14ac:dyDescent="0.2">
      <c r="B830" s="222"/>
      <c r="C830" s="223"/>
      <c r="D830"/>
      <c r="E830"/>
      <c r="F830"/>
      <c r="G830"/>
      <c r="H830"/>
      <c r="I830"/>
      <c r="J830"/>
      <c r="K830"/>
      <c r="L830"/>
      <c r="M830"/>
      <c r="N830"/>
      <c r="O830"/>
      <c r="P830"/>
      <c r="Q830"/>
      <c r="R830"/>
      <c r="S830"/>
      <c r="T830"/>
      <c r="U830"/>
      <c r="V830"/>
    </row>
    <row r="831" spans="2:22" ht="15.75" customHeight="1" x14ac:dyDescent="0.2">
      <c r="B831" s="222"/>
      <c r="C831" s="223"/>
      <c r="D831"/>
      <c r="E831"/>
      <c r="F831"/>
      <c r="G831"/>
      <c r="H831"/>
      <c r="I831"/>
      <c r="J831"/>
      <c r="K831"/>
      <c r="L831"/>
      <c r="M831"/>
      <c r="N831"/>
      <c r="O831"/>
      <c r="P831"/>
      <c r="Q831"/>
      <c r="R831"/>
      <c r="S831"/>
      <c r="T831"/>
      <c r="U831"/>
      <c r="V831"/>
    </row>
    <row r="832" spans="2:22" ht="15.75" customHeight="1" x14ac:dyDescent="0.2">
      <c r="B832" s="222"/>
      <c r="C832" s="223"/>
      <c r="D832"/>
      <c r="E832"/>
      <c r="F832"/>
      <c r="G832"/>
      <c r="H832"/>
      <c r="I832"/>
      <c r="J832"/>
      <c r="K832"/>
      <c r="L832"/>
      <c r="M832"/>
      <c r="N832"/>
      <c r="O832"/>
      <c r="P832"/>
      <c r="Q832"/>
      <c r="R832"/>
      <c r="S832"/>
      <c r="T832"/>
      <c r="U832"/>
      <c r="V832"/>
    </row>
    <row r="833" spans="2:22" ht="15.75" customHeight="1" x14ac:dyDescent="0.2">
      <c r="B833" s="222"/>
      <c r="C833" s="223"/>
      <c r="D833"/>
      <c r="E833"/>
      <c r="F833"/>
      <c r="G833"/>
      <c r="H833"/>
      <c r="I833"/>
      <c r="J833"/>
      <c r="K833"/>
      <c r="L833"/>
      <c r="M833"/>
      <c r="N833"/>
      <c r="O833"/>
      <c r="P833"/>
      <c r="Q833"/>
      <c r="R833"/>
      <c r="S833"/>
      <c r="T833"/>
      <c r="U833"/>
      <c r="V833"/>
    </row>
    <row r="834" spans="2:22" ht="15.75" customHeight="1" x14ac:dyDescent="0.2">
      <c r="B834" s="222"/>
      <c r="C834" s="223"/>
      <c r="D834"/>
      <c r="E834"/>
      <c r="F834"/>
      <c r="G834"/>
      <c r="H834"/>
      <c r="I834"/>
      <c r="J834"/>
      <c r="K834"/>
      <c r="L834"/>
      <c r="M834"/>
      <c r="N834"/>
      <c r="O834"/>
      <c r="P834"/>
      <c r="Q834"/>
      <c r="R834"/>
      <c r="S834"/>
      <c r="T834"/>
      <c r="U834"/>
      <c r="V834"/>
    </row>
    <row r="835" spans="2:22" ht="15.75" customHeight="1" x14ac:dyDescent="0.2">
      <c r="B835" s="222"/>
      <c r="C835" s="223"/>
      <c r="D835"/>
      <c r="E835"/>
      <c r="F835"/>
      <c r="G835"/>
      <c r="H835"/>
      <c r="I835"/>
      <c r="J835"/>
      <c r="K835"/>
      <c r="L835"/>
      <c r="M835"/>
      <c r="N835"/>
      <c r="O835"/>
      <c r="P835"/>
      <c r="Q835"/>
      <c r="R835"/>
      <c r="S835"/>
      <c r="T835"/>
      <c r="U835"/>
      <c r="V835"/>
    </row>
    <row r="836" spans="2:22" ht="15.75" customHeight="1" x14ac:dyDescent="0.2">
      <c r="B836" s="222"/>
      <c r="C836" s="223"/>
      <c r="D836"/>
      <c r="E836"/>
      <c r="F836"/>
      <c r="G836"/>
      <c r="H836"/>
      <c r="I836"/>
      <c r="J836"/>
      <c r="K836"/>
      <c r="L836"/>
      <c r="M836"/>
      <c r="N836"/>
      <c r="O836"/>
      <c r="P836"/>
      <c r="Q836"/>
      <c r="R836"/>
      <c r="S836"/>
      <c r="T836"/>
      <c r="U836"/>
      <c r="V836"/>
    </row>
    <row r="837" spans="2:22" ht="15.75" customHeight="1" x14ac:dyDescent="0.2">
      <c r="B837" s="222"/>
      <c r="C837" s="223"/>
      <c r="D837"/>
      <c r="E837"/>
      <c r="F837"/>
      <c r="G837"/>
      <c r="H837"/>
      <c r="I837"/>
      <c r="J837"/>
      <c r="K837"/>
      <c r="L837"/>
      <c r="M837"/>
      <c r="N837"/>
      <c r="O837"/>
      <c r="P837"/>
      <c r="Q837"/>
      <c r="R837"/>
      <c r="S837"/>
      <c r="T837"/>
      <c r="U837"/>
      <c r="V837"/>
    </row>
    <row r="838" spans="2:22" ht="15.75" customHeight="1" x14ac:dyDescent="0.2">
      <c r="B838" s="222"/>
      <c r="C838" s="223"/>
      <c r="D838"/>
      <c r="E838"/>
      <c r="F838"/>
      <c r="G838"/>
      <c r="H838"/>
      <c r="I838"/>
      <c r="J838"/>
      <c r="K838"/>
      <c r="L838"/>
      <c r="M838"/>
      <c r="N838"/>
      <c r="O838"/>
      <c r="P838"/>
      <c r="Q838"/>
      <c r="R838"/>
      <c r="S838"/>
      <c r="T838"/>
      <c r="U838"/>
      <c r="V838"/>
    </row>
    <row r="839" spans="2:22" ht="15.75" customHeight="1" x14ac:dyDescent="0.2">
      <c r="B839" s="222"/>
      <c r="C839" s="223"/>
      <c r="D839"/>
      <c r="E839"/>
      <c r="F839"/>
      <c r="G839"/>
      <c r="H839"/>
      <c r="I839"/>
      <c r="J839"/>
      <c r="K839"/>
      <c r="L839"/>
      <c r="M839"/>
      <c r="N839"/>
      <c r="O839"/>
      <c r="P839"/>
      <c r="Q839"/>
      <c r="R839"/>
      <c r="S839"/>
      <c r="T839"/>
      <c r="U839"/>
      <c r="V839"/>
    </row>
    <row r="840" spans="2:22" ht="15.75" customHeight="1" x14ac:dyDescent="0.2">
      <c r="B840" s="222"/>
      <c r="C840" s="223"/>
      <c r="D840"/>
      <c r="E840"/>
      <c r="F840"/>
      <c r="G840"/>
      <c r="H840"/>
      <c r="I840"/>
      <c r="J840"/>
      <c r="K840"/>
      <c r="L840"/>
      <c r="M840"/>
      <c r="N840"/>
      <c r="O840"/>
      <c r="P840"/>
      <c r="Q840"/>
      <c r="R840"/>
      <c r="S840"/>
      <c r="T840"/>
      <c r="U840"/>
      <c r="V840"/>
    </row>
    <row r="841" spans="2:22" ht="15.75" customHeight="1" x14ac:dyDescent="0.2">
      <c r="B841" s="222"/>
      <c r="C841" s="223"/>
      <c r="D841"/>
      <c r="E841"/>
      <c r="F841"/>
      <c r="G841"/>
      <c r="H841"/>
      <c r="I841"/>
      <c r="J841"/>
      <c r="K841"/>
      <c r="L841"/>
      <c r="M841"/>
      <c r="N841"/>
      <c r="O841"/>
      <c r="P841"/>
      <c r="Q841"/>
      <c r="R841"/>
      <c r="S841"/>
      <c r="T841"/>
      <c r="U841"/>
      <c r="V841"/>
    </row>
    <row r="842" spans="2:22" ht="15.75" customHeight="1" x14ac:dyDescent="0.2">
      <c r="B842" s="222"/>
      <c r="C842" s="223"/>
      <c r="D842"/>
      <c r="E842"/>
      <c r="F842"/>
      <c r="G842"/>
      <c r="H842"/>
      <c r="I842"/>
      <c r="J842"/>
      <c r="K842"/>
      <c r="L842"/>
      <c r="M842"/>
      <c r="N842"/>
      <c r="O842"/>
      <c r="P842"/>
      <c r="Q842"/>
      <c r="R842"/>
      <c r="S842"/>
      <c r="T842"/>
      <c r="U842"/>
      <c r="V842"/>
    </row>
    <row r="843" spans="2:22" ht="15.75" customHeight="1" x14ac:dyDescent="0.2">
      <c r="B843" s="222"/>
      <c r="C843" s="223"/>
      <c r="D843"/>
      <c r="E843"/>
      <c r="F843"/>
      <c r="G843"/>
      <c r="H843"/>
      <c r="I843"/>
      <c r="J843"/>
      <c r="K843"/>
      <c r="L843"/>
      <c r="M843"/>
      <c r="N843"/>
      <c r="O843"/>
      <c r="P843"/>
      <c r="Q843"/>
      <c r="R843"/>
      <c r="S843"/>
      <c r="T843"/>
      <c r="U843"/>
      <c r="V843"/>
    </row>
    <row r="844" spans="2:22" ht="15.75" customHeight="1" x14ac:dyDescent="0.2">
      <c r="B844" s="222"/>
      <c r="C844" s="223"/>
      <c r="D844"/>
      <c r="E844"/>
      <c r="F844"/>
      <c r="G844"/>
      <c r="H844"/>
      <c r="I844"/>
      <c r="J844"/>
      <c r="K844"/>
      <c r="L844"/>
      <c r="M844"/>
      <c r="N844"/>
      <c r="O844"/>
      <c r="P844"/>
      <c r="Q844"/>
      <c r="R844"/>
      <c r="S844"/>
      <c r="T844"/>
      <c r="U844"/>
      <c r="V844"/>
    </row>
    <row r="845" spans="2:22" ht="15.75" customHeight="1" x14ac:dyDescent="0.2">
      <c r="B845" s="222"/>
      <c r="C845" s="223"/>
      <c r="D845"/>
      <c r="E845"/>
      <c r="F845"/>
      <c r="G845"/>
      <c r="H845"/>
      <c r="I845"/>
      <c r="J845"/>
      <c r="K845"/>
      <c r="L845"/>
      <c r="M845"/>
      <c r="N845"/>
      <c r="O845"/>
      <c r="P845"/>
      <c r="Q845"/>
      <c r="R845"/>
      <c r="S845"/>
      <c r="T845"/>
      <c r="U845"/>
      <c r="V845"/>
    </row>
    <row r="846" spans="2:22" ht="15.75" customHeight="1" x14ac:dyDescent="0.2">
      <c r="B846" s="222"/>
      <c r="C846" s="223"/>
      <c r="D846"/>
      <c r="E846"/>
      <c r="F846"/>
      <c r="G846"/>
      <c r="H846"/>
      <c r="I846"/>
      <c r="J846"/>
      <c r="K846"/>
      <c r="L846"/>
      <c r="M846"/>
      <c r="N846"/>
      <c r="O846"/>
      <c r="P846"/>
      <c r="Q846"/>
      <c r="R846"/>
      <c r="S846"/>
      <c r="T846"/>
      <c r="U846"/>
      <c r="V846"/>
    </row>
    <row r="847" spans="2:22" ht="15.75" customHeight="1" x14ac:dyDescent="0.2">
      <c r="B847" s="222"/>
      <c r="C847" s="223"/>
      <c r="D847"/>
      <c r="E847"/>
      <c r="F847"/>
      <c r="G847"/>
      <c r="H847"/>
      <c r="I847"/>
      <c r="J847"/>
      <c r="K847"/>
      <c r="L847"/>
      <c r="M847"/>
      <c r="N847"/>
      <c r="O847"/>
      <c r="P847"/>
      <c r="Q847"/>
      <c r="R847"/>
      <c r="S847"/>
      <c r="T847"/>
      <c r="U847"/>
      <c r="V847"/>
    </row>
    <row r="848" spans="2:22" ht="15.75" customHeight="1" x14ac:dyDescent="0.2">
      <c r="B848" s="222"/>
      <c r="C848" s="223"/>
      <c r="D848"/>
      <c r="E848"/>
      <c r="F848"/>
      <c r="G848"/>
      <c r="H848"/>
      <c r="I848"/>
      <c r="J848"/>
      <c r="K848"/>
      <c r="L848"/>
      <c r="M848"/>
      <c r="N848"/>
      <c r="O848"/>
      <c r="P848"/>
      <c r="Q848"/>
      <c r="R848"/>
      <c r="S848"/>
      <c r="T848"/>
      <c r="U848"/>
      <c r="V848"/>
    </row>
    <row r="849" spans="2:22" ht="15.75" customHeight="1" x14ac:dyDescent="0.2">
      <c r="B849" s="222"/>
      <c r="C849" s="223"/>
      <c r="D849"/>
      <c r="E849"/>
      <c r="F849"/>
      <c r="G849"/>
      <c r="H849"/>
      <c r="I849"/>
      <c r="J849"/>
      <c r="K849"/>
      <c r="L849"/>
      <c r="M849"/>
      <c r="N849"/>
      <c r="O849"/>
      <c r="P849"/>
      <c r="Q849"/>
      <c r="R849"/>
      <c r="S849"/>
      <c r="T849"/>
      <c r="U849"/>
      <c r="V849"/>
    </row>
    <row r="850" spans="2:22" ht="15.75" customHeight="1" x14ac:dyDescent="0.2">
      <c r="B850" s="222"/>
      <c r="C850" s="223"/>
      <c r="D850"/>
      <c r="E850"/>
      <c r="F850"/>
      <c r="G850"/>
      <c r="H850"/>
      <c r="I850"/>
      <c r="J850"/>
      <c r="K850"/>
      <c r="L850"/>
      <c r="M850"/>
      <c r="N850"/>
      <c r="O850"/>
      <c r="P850"/>
      <c r="Q850"/>
      <c r="R850"/>
      <c r="S850"/>
      <c r="T850"/>
      <c r="U850"/>
      <c r="V850"/>
    </row>
    <row r="851" spans="2:22" ht="15.75" customHeight="1" x14ac:dyDescent="0.2">
      <c r="B851" s="222"/>
      <c r="C851" s="223"/>
      <c r="D851"/>
      <c r="E851"/>
      <c r="F851"/>
      <c r="G851"/>
      <c r="H851"/>
      <c r="I851"/>
      <c r="J851"/>
      <c r="K851"/>
      <c r="L851"/>
      <c r="M851"/>
      <c r="N851"/>
      <c r="O851"/>
      <c r="P851"/>
      <c r="Q851"/>
      <c r="R851"/>
      <c r="S851"/>
      <c r="T851"/>
      <c r="U851"/>
      <c r="V851"/>
    </row>
    <row r="852" spans="2:22" ht="15.75" customHeight="1" x14ac:dyDescent="0.2">
      <c r="B852" s="222"/>
      <c r="C852" s="223"/>
      <c r="D852"/>
      <c r="E852"/>
      <c r="F852"/>
      <c r="G852"/>
      <c r="H852"/>
      <c r="I852"/>
      <c r="J852"/>
      <c r="K852"/>
      <c r="L852"/>
      <c r="M852"/>
      <c r="N852"/>
      <c r="O852"/>
      <c r="P852"/>
      <c r="Q852"/>
      <c r="R852"/>
      <c r="S852"/>
      <c r="T852"/>
      <c r="U852"/>
      <c r="V852"/>
    </row>
    <row r="853" spans="2:22" ht="15.75" customHeight="1" x14ac:dyDescent="0.2">
      <c r="B853" s="222"/>
      <c r="C853" s="223"/>
      <c r="D853"/>
      <c r="E853"/>
      <c r="F853"/>
      <c r="G853"/>
      <c r="H853"/>
      <c r="I853"/>
      <c r="J853"/>
      <c r="K853"/>
      <c r="L853"/>
      <c r="M853"/>
      <c r="N853"/>
      <c r="O853"/>
      <c r="P853"/>
      <c r="Q853"/>
      <c r="R853"/>
      <c r="S853"/>
      <c r="T853"/>
      <c r="U853"/>
      <c r="V853"/>
    </row>
    <row r="854" spans="2:22" ht="15.75" customHeight="1" x14ac:dyDescent="0.2">
      <c r="B854" s="222"/>
      <c r="C854" s="223"/>
      <c r="D854"/>
      <c r="E854"/>
      <c r="F854"/>
      <c r="G854"/>
      <c r="H854"/>
      <c r="I854"/>
      <c r="J854"/>
      <c r="K854"/>
      <c r="L854"/>
      <c r="M854"/>
      <c r="N854"/>
      <c r="O854"/>
      <c r="P854"/>
      <c r="Q854"/>
      <c r="R854"/>
      <c r="S854"/>
      <c r="T854"/>
      <c r="U854"/>
      <c r="V854"/>
    </row>
    <row r="855" spans="2:22" ht="15.75" customHeight="1" x14ac:dyDescent="0.2">
      <c r="B855" s="222"/>
      <c r="C855" s="223"/>
      <c r="D855"/>
      <c r="E855"/>
      <c r="F855"/>
      <c r="G855"/>
      <c r="H855"/>
      <c r="I855"/>
      <c r="J855"/>
      <c r="K855"/>
      <c r="L855"/>
      <c r="M855"/>
      <c r="N855"/>
      <c r="O855"/>
      <c r="P855"/>
      <c r="Q855"/>
      <c r="R855"/>
      <c r="S855"/>
      <c r="T855"/>
      <c r="U855"/>
      <c r="V855"/>
    </row>
    <row r="856" spans="2:22" ht="15.75" customHeight="1" x14ac:dyDescent="0.2">
      <c r="B856" s="222"/>
      <c r="C856" s="223"/>
      <c r="D856"/>
      <c r="E856"/>
      <c r="F856"/>
      <c r="G856"/>
      <c r="H856"/>
      <c r="I856"/>
      <c r="J856"/>
      <c r="K856"/>
      <c r="L856"/>
      <c r="M856"/>
      <c r="N856"/>
      <c r="O856"/>
      <c r="P856"/>
      <c r="Q856"/>
      <c r="R856"/>
      <c r="S856"/>
      <c r="T856"/>
      <c r="U856"/>
      <c r="V856"/>
    </row>
    <row r="857" spans="2:22" ht="15.75" customHeight="1" x14ac:dyDescent="0.2">
      <c r="B857" s="222"/>
      <c r="C857" s="223"/>
      <c r="D857"/>
      <c r="E857"/>
      <c r="F857"/>
      <c r="G857"/>
      <c r="H857"/>
      <c r="I857"/>
      <c r="J857"/>
      <c r="K857"/>
      <c r="L857"/>
      <c r="M857"/>
      <c r="N857"/>
      <c r="O857"/>
      <c r="P857"/>
      <c r="Q857"/>
      <c r="R857"/>
      <c r="S857"/>
      <c r="T857"/>
      <c r="U857"/>
      <c r="V857"/>
    </row>
    <row r="858" spans="2:22" ht="15.75" customHeight="1" x14ac:dyDescent="0.2">
      <c r="B858" s="222"/>
      <c r="C858" s="223"/>
      <c r="D858"/>
      <c r="E858"/>
      <c r="F858"/>
      <c r="G858"/>
      <c r="H858"/>
      <c r="I858"/>
      <c r="J858"/>
      <c r="K858"/>
      <c r="L858"/>
      <c r="M858"/>
      <c r="N858"/>
      <c r="O858"/>
      <c r="P858"/>
      <c r="Q858"/>
      <c r="R858"/>
      <c r="S858"/>
      <c r="T858"/>
      <c r="U858"/>
      <c r="V858"/>
    </row>
    <row r="859" spans="2:22" ht="15.75" customHeight="1" x14ac:dyDescent="0.2">
      <c r="B859" s="222"/>
      <c r="C859" s="223"/>
      <c r="D859"/>
      <c r="E859"/>
      <c r="F859"/>
      <c r="G859"/>
      <c r="H859"/>
      <c r="I859"/>
      <c r="J859"/>
      <c r="K859"/>
      <c r="L859"/>
      <c r="M859"/>
      <c r="N859"/>
      <c r="O859"/>
      <c r="P859"/>
      <c r="Q859"/>
      <c r="R859"/>
      <c r="S859"/>
      <c r="T859"/>
      <c r="U859"/>
      <c r="V859"/>
    </row>
    <row r="860" spans="2:22" ht="15.75" customHeight="1" x14ac:dyDescent="0.2">
      <c r="B860" s="222"/>
      <c r="C860" s="223"/>
      <c r="D860"/>
      <c r="E860"/>
      <c r="F860"/>
      <c r="G860"/>
      <c r="H860"/>
      <c r="I860"/>
      <c r="J860"/>
      <c r="K860"/>
      <c r="L860"/>
      <c r="M860"/>
      <c r="N860"/>
      <c r="O860"/>
      <c r="P860"/>
      <c r="Q860"/>
      <c r="R860"/>
      <c r="S860"/>
      <c r="T860"/>
      <c r="U860"/>
      <c r="V860"/>
    </row>
    <row r="861" spans="2:22" ht="15.75" customHeight="1" x14ac:dyDescent="0.2">
      <c r="B861" s="222"/>
      <c r="C861" s="223"/>
      <c r="D861"/>
      <c r="E861"/>
      <c r="F861"/>
      <c r="G861"/>
      <c r="H861"/>
      <c r="I861"/>
      <c r="J861"/>
      <c r="K861"/>
      <c r="L861"/>
      <c r="M861"/>
      <c r="N861"/>
      <c r="O861"/>
      <c r="P861"/>
      <c r="Q861"/>
      <c r="R861"/>
      <c r="S861"/>
      <c r="T861"/>
      <c r="U861"/>
      <c r="V861"/>
    </row>
    <row r="862" spans="2:22" ht="15.75" customHeight="1" x14ac:dyDescent="0.2">
      <c r="B862" s="222"/>
      <c r="C862" s="223"/>
      <c r="D862"/>
      <c r="E862"/>
      <c r="F862"/>
      <c r="G862"/>
      <c r="H862"/>
      <c r="I862"/>
      <c r="J862"/>
      <c r="K862"/>
      <c r="L862"/>
      <c r="M862"/>
      <c r="N862"/>
      <c r="O862"/>
      <c r="P862"/>
      <c r="Q862"/>
      <c r="R862"/>
      <c r="S862"/>
      <c r="T862"/>
      <c r="U862"/>
      <c r="V862"/>
    </row>
    <row r="863" spans="2:22" ht="15.75" customHeight="1" x14ac:dyDescent="0.2">
      <c r="B863" s="222"/>
      <c r="C863" s="223"/>
      <c r="D863"/>
      <c r="E863"/>
      <c r="F863"/>
      <c r="G863"/>
      <c r="H863"/>
      <c r="I863"/>
      <c r="J863"/>
      <c r="K863"/>
      <c r="L863"/>
      <c r="M863"/>
      <c r="N863"/>
      <c r="O863"/>
      <c r="P863"/>
      <c r="Q863"/>
      <c r="R863"/>
      <c r="S863"/>
      <c r="T863"/>
      <c r="U863"/>
      <c r="V863"/>
    </row>
    <row r="864" spans="2:22" ht="15.75" customHeight="1" x14ac:dyDescent="0.2">
      <c r="B864" s="222"/>
      <c r="C864" s="223"/>
      <c r="D864"/>
      <c r="E864"/>
      <c r="F864"/>
      <c r="G864"/>
      <c r="H864"/>
      <c r="I864"/>
      <c r="J864"/>
      <c r="K864"/>
      <c r="L864"/>
      <c r="M864"/>
      <c r="N864"/>
      <c r="O864"/>
      <c r="P864"/>
      <c r="Q864"/>
      <c r="R864"/>
      <c r="S864"/>
      <c r="T864"/>
      <c r="U864"/>
      <c r="V864"/>
    </row>
    <row r="865" spans="2:22" ht="15.75" customHeight="1" x14ac:dyDescent="0.2">
      <c r="B865" s="222"/>
      <c r="C865" s="223"/>
      <c r="D865"/>
      <c r="E865"/>
      <c r="F865"/>
      <c r="G865"/>
      <c r="H865"/>
      <c r="I865"/>
      <c r="J865"/>
      <c r="K865"/>
      <c r="L865"/>
      <c r="M865"/>
      <c r="N865"/>
      <c r="O865"/>
      <c r="P865"/>
      <c r="Q865"/>
      <c r="R865"/>
      <c r="S865"/>
      <c r="T865"/>
      <c r="U865"/>
      <c r="V865"/>
    </row>
    <row r="866" spans="2:22" ht="15.75" customHeight="1" x14ac:dyDescent="0.2">
      <c r="B866" s="222"/>
      <c r="C866" s="223"/>
      <c r="D866"/>
      <c r="E866"/>
      <c r="F866"/>
      <c r="G866"/>
      <c r="H866"/>
      <c r="I866"/>
      <c r="J866"/>
      <c r="K866"/>
      <c r="L866"/>
      <c r="M866"/>
      <c r="N866"/>
      <c r="O866"/>
      <c r="P866"/>
      <c r="Q866"/>
      <c r="R866"/>
      <c r="S866"/>
      <c r="T866"/>
      <c r="U866"/>
      <c r="V866"/>
    </row>
    <row r="867" spans="2:22" ht="15.75" customHeight="1" x14ac:dyDescent="0.2">
      <c r="B867" s="222"/>
      <c r="C867" s="223"/>
      <c r="D867"/>
      <c r="E867"/>
      <c r="F867"/>
      <c r="G867"/>
      <c r="H867"/>
      <c r="I867"/>
      <c r="J867"/>
      <c r="K867"/>
      <c r="L867"/>
      <c r="M867"/>
      <c r="N867"/>
      <c r="O867"/>
      <c r="P867"/>
      <c r="Q867"/>
      <c r="R867"/>
      <c r="S867"/>
      <c r="T867"/>
      <c r="U867"/>
      <c r="V867"/>
    </row>
    <row r="868" spans="2:22" ht="15.75" customHeight="1" x14ac:dyDescent="0.2">
      <c r="B868" s="222"/>
      <c r="C868" s="223"/>
      <c r="D868"/>
      <c r="E868"/>
      <c r="F868"/>
      <c r="G868"/>
      <c r="H868"/>
      <c r="I868"/>
      <c r="J868"/>
      <c r="K868"/>
      <c r="L868"/>
      <c r="M868"/>
      <c r="N868"/>
      <c r="O868"/>
      <c r="P868"/>
      <c r="Q868"/>
      <c r="R868"/>
      <c r="S868"/>
      <c r="T868"/>
      <c r="U868"/>
      <c r="V868"/>
    </row>
    <row r="869" spans="2:22" ht="15.75" customHeight="1" x14ac:dyDescent="0.2">
      <c r="B869" s="222"/>
      <c r="C869" s="223"/>
      <c r="D869"/>
      <c r="E869"/>
      <c r="F869"/>
      <c r="G869"/>
      <c r="H869"/>
      <c r="I869"/>
      <c r="J869"/>
      <c r="K869"/>
      <c r="L869"/>
      <c r="M869"/>
      <c r="N869"/>
      <c r="O869"/>
      <c r="P869"/>
      <c r="Q869"/>
      <c r="R869"/>
      <c r="S869"/>
      <c r="T869"/>
      <c r="U869"/>
      <c r="V869"/>
    </row>
    <row r="870" spans="2:22" ht="15.75" customHeight="1" x14ac:dyDescent="0.2">
      <c r="B870" s="222"/>
      <c r="C870" s="223"/>
      <c r="D870"/>
      <c r="E870"/>
      <c r="F870"/>
      <c r="G870"/>
      <c r="H870"/>
      <c r="I870"/>
      <c r="J870"/>
      <c r="K870"/>
      <c r="L870"/>
      <c r="M870"/>
      <c r="N870"/>
      <c r="O870"/>
      <c r="P870"/>
      <c r="Q870"/>
      <c r="R870"/>
      <c r="S870"/>
      <c r="T870"/>
      <c r="U870"/>
      <c r="V870"/>
    </row>
    <row r="871" spans="2:22" ht="15.75" customHeight="1" x14ac:dyDescent="0.2">
      <c r="B871" s="222"/>
      <c r="C871" s="223"/>
      <c r="D871"/>
      <c r="E871"/>
      <c r="F871"/>
      <c r="G871"/>
      <c r="H871"/>
      <c r="I871"/>
      <c r="J871"/>
      <c r="K871"/>
      <c r="L871"/>
      <c r="M871"/>
      <c r="N871"/>
      <c r="O871"/>
      <c r="P871"/>
      <c r="Q871"/>
      <c r="R871"/>
      <c r="S871"/>
      <c r="T871"/>
      <c r="U871"/>
      <c r="V871"/>
    </row>
    <row r="872" spans="2:22" ht="15.75" customHeight="1" x14ac:dyDescent="0.2">
      <c r="B872" s="222"/>
      <c r="C872" s="223"/>
      <c r="D872"/>
      <c r="E872"/>
      <c r="F872"/>
      <c r="G872"/>
      <c r="H872"/>
      <c r="I872"/>
      <c r="J872"/>
      <c r="K872"/>
      <c r="L872"/>
      <c r="M872"/>
      <c r="N872"/>
      <c r="O872"/>
      <c r="P872"/>
      <c r="Q872"/>
      <c r="R872"/>
      <c r="S872"/>
      <c r="T872"/>
      <c r="U872"/>
      <c r="V872"/>
    </row>
    <row r="873" spans="2:22" ht="15.75" customHeight="1" x14ac:dyDescent="0.2">
      <c r="B873" s="222"/>
      <c r="C873" s="223"/>
      <c r="D873"/>
      <c r="E873"/>
      <c r="F873"/>
      <c r="G873"/>
      <c r="H873"/>
      <c r="I873"/>
      <c r="J873"/>
      <c r="K873"/>
      <c r="L873"/>
      <c r="M873"/>
      <c r="N873"/>
      <c r="O873"/>
      <c r="P873"/>
      <c r="Q873"/>
      <c r="R873"/>
      <c r="S873"/>
      <c r="T873"/>
      <c r="U873"/>
      <c r="V873"/>
    </row>
    <row r="874" spans="2:22" ht="15.75" customHeight="1" x14ac:dyDescent="0.2">
      <c r="B874" s="222"/>
      <c r="C874" s="223"/>
      <c r="D874"/>
      <c r="E874"/>
      <c r="F874"/>
      <c r="G874"/>
      <c r="H874"/>
      <c r="I874"/>
      <c r="J874"/>
      <c r="K874"/>
      <c r="L874"/>
      <c r="M874"/>
      <c r="N874"/>
      <c r="O874"/>
      <c r="P874"/>
      <c r="Q874"/>
      <c r="R874"/>
      <c r="S874"/>
      <c r="T874"/>
      <c r="U874"/>
      <c r="V874"/>
    </row>
    <row r="875" spans="2:22" ht="15.75" customHeight="1" x14ac:dyDescent="0.2">
      <c r="B875" s="222"/>
      <c r="C875" s="223"/>
      <c r="D875"/>
      <c r="E875"/>
      <c r="F875"/>
      <c r="G875"/>
      <c r="H875"/>
      <c r="I875"/>
      <c r="J875"/>
      <c r="K875"/>
      <c r="L875"/>
      <c r="M875"/>
      <c r="N875"/>
      <c r="O875"/>
      <c r="P875"/>
      <c r="Q875"/>
      <c r="R875"/>
      <c r="S875"/>
      <c r="T875"/>
      <c r="U875"/>
      <c r="V875"/>
    </row>
    <row r="876" spans="2:22" ht="15.75" customHeight="1" x14ac:dyDescent="0.2">
      <c r="B876" s="222"/>
      <c r="C876" s="223"/>
      <c r="D876"/>
      <c r="E876"/>
      <c r="F876"/>
      <c r="G876"/>
      <c r="H876"/>
      <c r="I876"/>
      <c r="J876"/>
      <c r="K876"/>
      <c r="L876"/>
      <c r="M876"/>
      <c r="N876"/>
      <c r="O876"/>
      <c r="P876"/>
      <c r="Q876"/>
      <c r="R876"/>
      <c r="S876"/>
      <c r="T876"/>
      <c r="U876"/>
      <c r="V876"/>
    </row>
    <row r="877" spans="2:22" ht="15.75" customHeight="1" x14ac:dyDescent="0.2">
      <c r="B877" s="222"/>
      <c r="C877" s="223"/>
      <c r="D877"/>
      <c r="E877"/>
      <c r="F877"/>
      <c r="G877"/>
      <c r="H877"/>
      <c r="I877"/>
      <c r="J877"/>
      <c r="K877"/>
      <c r="L877"/>
      <c r="M877"/>
      <c r="N877"/>
      <c r="O877"/>
      <c r="P877"/>
      <c r="Q877"/>
      <c r="R877"/>
      <c r="S877"/>
      <c r="T877"/>
      <c r="U877"/>
      <c r="V877"/>
    </row>
    <row r="878" spans="2:22" ht="15.75" customHeight="1" x14ac:dyDescent="0.2">
      <c r="B878" s="222"/>
      <c r="C878" s="223"/>
      <c r="D878"/>
      <c r="E878"/>
      <c r="F878"/>
      <c r="G878"/>
      <c r="H878"/>
      <c r="I878"/>
      <c r="J878"/>
      <c r="K878"/>
      <c r="L878"/>
      <c r="M878"/>
      <c r="N878"/>
      <c r="O878"/>
      <c r="P878"/>
      <c r="Q878"/>
      <c r="R878"/>
      <c r="S878"/>
      <c r="T878"/>
      <c r="U878"/>
      <c r="V878"/>
    </row>
    <row r="879" spans="2:22" ht="15.75" customHeight="1" x14ac:dyDescent="0.2">
      <c r="B879" s="222"/>
      <c r="C879" s="223"/>
      <c r="D879"/>
      <c r="E879"/>
      <c r="F879"/>
      <c r="G879"/>
      <c r="H879"/>
      <c r="I879"/>
      <c r="J879"/>
      <c r="K879"/>
      <c r="L879"/>
      <c r="M879"/>
      <c r="N879"/>
      <c r="O879"/>
      <c r="P879"/>
      <c r="Q879"/>
      <c r="R879"/>
      <c r="S879"/>
      <c r="T879"/>
      <c r="U879"/>
      <c r="V879"/>
    </row>
    <row r="880" spans="2:22" ht="15.75" customHeight="1" x14ac:dyDescent="0.2">
      <c r="B880" s="222"/>
      <c r="C880" s="223"/>
      <c r="D880"/>
      <c r="E880"/>
      <c r="F880"/>
      <c r="G880"/>
      <c r="H880"/>
      <c r="I880"/>
      <c r="J880"/>
      <c r="K880"/>
      <c r="L880"/>
      <c r="M880"/>
      <c r="N880"/>
      <c r="O880"/>
      <c r="P880"/>
      <c r="Q880"/>
      <c r="R880"/>
      <c r="S880"/>
      <c r="T880"/>
      <c r="U880"/>
      <c r="V880"/>
    </row>
    <row r="881" spans="2:22" ht="15.75" customHeight="1" x14ac:dyDescent="0.2">
      <c r="B881" s="222"/>
      <c r="C881" s="223"/>
      <c r="D881"/>
      <c r="E881"/>
      <c r="F881"/>
      <c r="G881"/>
      <c r="H881"/>
      <c r="I881"/>
      <c r="J881"/>
      <c r="K881"/>
      <c r="L881"/>
      <c r="M881"/>
      <c r="N881"/>
      <c r="O881"/>
      <c r="P881"/>
      <c r="Q881"/>
      <c r="R881"/>
      <c r="S881"/>
      <c r="T881"/>
      <c r="U881"/>
      <c r="V881"/>
    </row>
    <row r="882" spans="2:22" ht="15.75" customHeight="1" x14ac:dyDescent="0.2">
      <c r="B882" s="222"/>
      <c r="C882" s="223"/>
      <c r="D882"/>
      <c r="E882"/>
      <c r="F882"/>
      <c r="G882"/>
      <c r="H882"/>
      <c r="I882"/>
      <c r="J882"/>
      <c r="K882"/>
      <c r="L882"/>
      <c r="M882"/>
      <c r="N882"/>
      <c r="O882"/>
      <c r="P882"/>
      <c r="Q882"/>
      <c r="R882"/>
      <c r="S882"/>
      <c r="T882"/>
      <c r="U882"/>
      <c r="V882"/>
    </row>
    <row r="883" spans="2:22" ht="15.75" customHeight="1" x14ac:dyDescent="0.2">
      <c r="B883" s="222"/>
      <c r="C883" s="223"/>
      <c r="D883"/>
      <c r="E883"/>
      <c r="F883"/>
      <c r="G883"/>
      <c r="H883"/>
      <c r="I883"/>
      <c r="J883"/>
      <c r="K883"/>
      <c r="L883"/>
      <c r="M883"/>
      <c r="N883"/>
      <c r="O883"/>
      <c r="P883"/>
      <c r="Q883"/>
      <c r="R883"/>
      <c r="S883"/>
      <c r="T883"/>
      <c r="U883"/>
      <c r="V883"/>
    </row>
    <row r="884" spans="2:22" ht="15.75" customHeight="1" x14ac:dyDescent="0.2">
      <c r="B884" s="222"/>
      <c r="C884" s="223"/>
      <c r="D884"/>
      <c r="E884"/>
      <c r="F884"/>
      <c r="G884"/>
      <c r="H884"/>
      <c r="I884"/>
      <c r="J884"/>
      <c r="K884"/>
      <c r="L884"/>
      <c r="M884"/>
      <c r="N884"/>
      <c r="O884"/>
      <c r="P884"/>
      <c r="Q884"/>
      <c r="R884"/>
      <c r="S884"/>
      <c r="T884"/>
      <c r="U884"/>
      <c r="V884"/>
    </row>
    <row r="885" spans="2:22" ht="15.75" customHeight="1" x14ac:dyDescent="0.2">
      <c r="B885" s="222"/>
      <c r="C885" s="223"/>
      <c r="D885"/>
      <c r="E885"/>
      <c r="F885"/>
      <c r="G885"/>
      <c r="H885"/>
      <c r="I885"/>
      <c r="J885"/>
      <c r="K885"/>
      <c r="L885"/>
      <c r="M885"/>
      <c r="N885"/>
      <c r="O885"/>
      <c r="P885"/>
      <c r="Q885"/>
      <c r="R885"/>
      <c r="S885"/>
      <c r="T885"/>
      <c r="U885"/>
      <c r="V885"/>
    </row>
    <row r="886" spans="2:22" ht="15.75" customHeight="1" x14ac:dyDescent="0.2">
      <c r="B886" s="222"/>
      <c r="C886" s="223"/>
      <c r="D886"/>
      <c r="E886"/>
      <c r="F886"/>
      <c r="G886"/>
      <c r="H886"/>
      <c r="I886"/>
      <c r="J886"/>
      <c r="K886"/>
      <c r="L886"/>
      <c r="M886"/>
      <c r="N886"/>
      <c r="O886"/>
      <c r="P886"/>
      <c r="Q886"/>
      <c r="R886"/>
      <c r="S886"/>
      <c r="T886"/>
      <c r="U886"/>
      <c r="V886"/>
    </row>
    <row r="887" spans="2:22" ht="15.75" customHeight="1" x14ac:dyDescent="0.2">
      <c r="B887" s="222"/>
      <c r="C887" s="223"/>
      <c r="D887"/>
      <c r="E887"/>
      <c r="F887"/>
      <c r="G887"/>
      <c r="H887"/>
      <c r="I887"/>
      <c r="J887"/>
      <c r="K887"/>
      <c r="L887"/>
      <c r="M887"/>
      <c r="N887"/>
      <c r="O887"/>
      <c r="P887"/>
      <c r="Q887"/>
      <c r="R887"/>
      <c r="S887"/>
      <c r="T887"/>
      <c r="U887"/>
      <c r="V887"/>
    </row>
    <row r="888" spans="2:22" ht="15.75" customHeight="1" x14ac:dyDescent="0.2">
      <c r="B888" s="222"/>
      <c r="C888" s="223"/>
      <c r="D888"/>
      <c r="E888"/>
      <c r="F888"/>
      <c r="G888"/>
      <c r="H888"/>
      <c r="I888"/>
      <c r="J888"/>
      <c r="K888"/>
      <c r="L888"/>
      <c r="M888"/>
      <c r="N888"/>
      <c r="O888"/>
      <c r="P888"/>
      <c r="Q888"/>
      <c r="R888"/>
      <c r="S888"/>
      <c r="T888"/>
      <c r="U888"/>
      <c r="V888"/>
    </row>
    <row r="889" spans="2:22" ht="15.75" customHeight="1" x14ac:dyDescent="0.2">
      <c r="B889" s="222"/>
      <c r="C889" s="223"/>
      <c r="D889"/>
      <c r="E889"/>
      <c r="F889"/>
      <c r="G889"/>
      <c r="H889"/>
      <c r="I889"/>
      <c r="J889"/>
      <c r="K889"/>
      <c r="L889"/>
      <c r="M889"/>
      <c r="N889"/>
      <c r="O889"/>
      <c r="P889"/>
      <c r="Q889"/>
      <c r="R889"/>
      <c r="S889"/>
      <c r="T889"/>
      <c r="U889"/>
      <c r="V889"/>
    </row>
    <row r="890" spans="2:22" ht="15.75" customHeight="1" x14ac:dyDescent="0.2">
      <c r="B890" s="222"/>
      <c r="C890" s="223"/>
      <c r="D890"/>
      <c r="E890"/>
      <c r="F890"/>
      <c r="G890"/>
      <c r="H890"/>
      <c r="I890"/>
      <c r="J890"/>
      <c r="K890"/>
      <c r="L890"/>
      <c r="M890"/>
      <c r="N890"/>
      <c r="O890"/>
      <c r="P890"/>
      <c r="Q890"/>
      <c r="R890"/>
      <c r="S890"/>
      <c r="T890"/>
      <c r="U890"/>
      <c r="V890"/>
    </row>
    <row r="891" spans="2:22" ht="15.75" customHeight="1" x14ac:dyDescent="0.2">
      <c r="B891" s="222"/>
      <c r="C891" s="223"/>
      <c r="D891"/>
      <c r="E891"/>
      <c r="F891"/>
      <c r="G891"/>
      <c r="H891"/>
      <c r="I891"/>
      <c r="J891"/>
      <c r="K891"/>
      <c r="L891"/>
      <c r="M891"/>
      <c r="N891"/>
      <c r="O891"/>
      <c r="P891"/>
      <c r="Q891"/>
      <c r="R891"/>
      <c r="S891"/>
      <c r="T891"/>
      <c r="U891"/>
      <c r="V891"/>
    </row>
    <row r="892" spans="2:22" ht="15.75" customHeight="1" x14ac:dyDescent="0.2">
      <c r="B892" s="222"/>
      <c r="C892" s="223"/>
      <c r="D892"/>
      <c r="E892"/>
      <c r="F892"/>
      <c r="G892"/>
      <c r="H892"/>
      <c r="I892"/>
      <c r="J892"/>
      <c r="K892"/>
      <c r="L892"/>
      <c r="M892"/>
      <c r="N892"/>
      <c r="O892"/>
      <c r="P892"/>
      <c r="Q892"/>
      <c r="R892"/>
      <c r="S892"/>
      <c r="T892"/>
      <c r="U892"/>
      <c r="V892"/>
    </row>
    <row r="893" spans="2:22" ht="15.75" customHeight="1" x14ac:dyDescent="0.2">
      <c r="B893" s="222"/>
      <c r="C893" s="223"/>
      <c r="D893"/>
      <c r="E893"/>
      <c r="F893"/>
      <c r="G893"/>
      <c r="H893"/>
      <c r="I893"/>
      <c r="J893"/>
      <c r="K893"/>
      <c r="L893"/>
      <c r="M893"/>
      <c r="N893"/>
      <c r="O893"/>
      <c r="P893"/>
      <c r="Q893"/>
      <c r="R893"/>
      <c r="S893"/>
      <c r="T893"/>
      <c r="U893"/>
      <c r="V893"/>
    </row>
    <row r="894" spans="2:22" ht="15.75" customHeight="1" x14ac:dyDescent="0.2">
      <c r="B894" s="222"/>
      <c r="C894" s="223"/>
      <c r="D894"/>
      <c r="E894"/>
      <c r="F894"/>
      <c r="G894"/>
      <c r="H894"/>
      <c r="I894"/>
      <c r="J894"/>
      <c r="K894"/>
      <c r="L894"/>
      <c r="M894"/>
      <c r="N894"/>
      <c r="O894"/>
      <c r="P894"/>
      <c r="Q894"/>
      <c r="R894"/>
      <c r="S894"/>
      <c r="T894"/>
      <c r="U894"/>
      <c r="V894"/>
    </row>
    <row r="895" spans="2:22" ht="15.75" customHeight="1" x14ac:dyDescent="0.2">
      <c r="B895" s="222"/>
      <c r="C895" s="223"/>
      <c r="D895"/>
      <c r="E895"/>
      <c r="F895"/>
      <c r="G895"/>
      <c r="H895"/>
      <c r="I895"/>
      <c r="J895"/>
      <c r="K895"/>
      <c r="L895"/>
      <c r="M895"/>
      <c r="N895"/>
      <c r="O895"/>
      <c r="P895"/>
      <c r="Q895"/>
      <c r="R895"/>
      <c r="S895"/>
      <c r="T895"/>
      <c r="U895"/>
      <c r="V895"/>
    </row>
    <row r="896" spans="2:22" ht="15.75" customHeight="1" x14ac:dyDescent="0.2">
      <c r="B896" s="222"/>
      <c r="C896" s="223"/>
      <c r="D896"/>
      <c r="E896"/>
      <c r="F896"/>
      <c r="G896"/>
      <c r="H896"/>
      <c r="I896"/>
      <c r="J896"/>
      <c r="K896"/>
      <c r="L896"/>
      <c r="M896"/>
      <c r="N896"/>
      <c r="O896"/>
      <c r="P896"/>
      <c r="Q896"/>
      <c r="R896"/>
      <c r="S896"/>
      <c r="T896"/>
      <c r="U896"/>
      <c r="V896"/>
    </row>
    <row r="897" spans="2:22" ht="15.75" customHeight="1" x14ac:dyDescent="0.2">
      <c r="B897" s="222"/>
      <c r="C897" s="223"/>
      <c r="D897"/>
      <c r="E897"/>
      <c r="F897"/>
      <c r="G897"/>
      <c r="H897"/>
      <c r="I897"/>
      <c r="J897"/>
      <c r="K897"/>
      <c r="L897"/>
      <c r="M897"/>
      <c r="N897"/>
      <c r="O897"/>
      <c r="P897"/>
      <c r="Q897"/>
      <c r="R897"/>
      <c r="S897"/>
      <c r="T897"/>
      <c r="U897"/>
      <c r="V897"/>
    </row>
    <row r="898" spans="2:22" ht="15.75" customHeight="1" x14ac:dyDescent="0.2">
      <c r="B898" s="222"/>
      <c r="C898" s="223"/>
      <c r="D898"/>
      <c r="E898"/>
      <c r="F898"/>
      <c r="G898"/>
      <c r="H898"/>
      <c r="I898"/>
      <c r="J898"/>
      <c r="K898"/>
      <c r="L898"/>
      <c r="M898"/>
      <c r="N898"/>
      <c r="O898"/>
      <c r="P898"/>
      <c r="Q898"/>
      <c r="R898"/>
      <c r="S898"/>
      <c r="T898"/>
      <c r="U898"/>
      <c r="V898"/>
    </row>
    <row r="899" spans="2:22" ht="15.75" customHeight="1" x14ac:dyDescent="0.2">
      <c r="B899" s="222"/>
      <c r="C899" s="223"/>
      <c r="D899"/>
      <c r="E899"/>
      <c r="F899"/>
      <c r="G899"/>
      <c r="H899"/>
      <c r="I899"/>
      <c r="J899"/>
      <c r="K899"/>
      <c r="L899"/>
      <c r="M899"/>
      <c r="N899"/>
      <c r="O899"/>
      <c r="P899"/>
      <c r="Q899"/>
      <c r="R899"/>
      <c r="S899"/>
      <c r="T899"/>
      <c r="U899"/>
      <c r="V899"/>
    </row>
    <row r="900" spans="2:22" ht="15.75" customHeight="1" x14ac:dyDescent="0.2">
      <c r="B900" s="222"/>
      <c r="C900" s="223"/>
      <c r="D900"/>
      <c r="E900"/>
      <c r="F900"/>
      <c r="G900"/>
      <c r="H900"/>
      <c r="I900"/>
      <c r="J900"/>
      <c r="K900"/>
      <c r="L900"/>
      <c r="M900"/>
      <c r="N900"/>
      <c r="O900"/>
      <c r="P900"/>
      <c r="Q900"/>
      <c r="R900"/>
      <c r="S900"/>
      <c r="T900"/>
      <c r="U900"/>
      <c r="V900"/>
    </row>
    <row r="901" spans="2:22" ht="15.75" customHeight="1" x14ac:dyDescent="0.2">
      <c r="B901" s="222"/>
      <c r="C901" s="223"/>
      <c r="D901"/>
      <c r="E901"/>
      <c r="F901"/>
      <c r="G901"/>
      <c r="H901"/>
      <c r="I901"/>
      <c r="J901"/>
      <c r="K901"/>
      <c r="L901"/>
      <c r="M901"/>
      <c r="N901"/>
      <c r="O901"/>
      <c r="P901"/>
      <c r="Q901"/>
      <c r="R901"/>
      <c r="S901"/>
      <c r="T901"/>
      <c r="U901"/>
      <c r="V901"/>
    </row>
    <row r="902" spans="2:22" ht="15.75" customHeight="1" x14ac:dyDescent="0.2">
      <c r="B902" s="222"/>
      <c r="C902" s="223"/>
      <c r="D902"/>
      <c r="E902"/>
      <c r="F902"/>
      <c r="G902"/>
      <c r="H902"/>
      <c r="I902"/>
      <c r="J902"/>
      <c r="K902"/>
      <c r="L902"/>
      <c r="M902"/>
      <c r="N902"/>
      <c r="O902"/>
      <c r="P902"/>
      <c r="Q902"/>
      <c r="R902"/>
      <c r="S902"/>
      <c r="T902"/>
      <c r="U902"/>
      <c r="V902"/>
    </row>
    <row r="903" spans="2:22" ht="15.75" customHeight="1" x14ac:dyDescent="0.2">
      <c r="B903" s="222"/>
      <c r="C903" s="223"/>
      <c r="D903"/>
      <c r="E903"/>
      <c r="F903"/>
      <c r="G903"/>
      <c r="H903"/>
      <c r="I903"/>
      <c r="J903"/>
      <c r="K903"/>
      <c r="L903"/>
      <c r="M903"/>
      <c r="N903"/>
      <c r="O903"/>
      <c r="P903"/>
      <c r="Q903"/>
      <c r="R903"/>
      <c r="S903"/>
      <c r="T903"/>
      <c r="U903"/>
      <c r="V903"/>
    </row>
    <row r="904" spans="2:22" ht="15.75" customHeight="1" x14ac:dyDescent="0.2">
      <c r="B904" s="222"/>
      <c r="C904" s="223"/>
      <c r="D904"/>
      <c r="E904"/>
      <c r="F904"/>
      <c r="G904"/>
      <c r="H904"/>
      <c r="I904"/>
      <c r="J904"/>
      <c r="K904"/>
      <c r="L904"/>
      <c r="M904"/>
      <c r="N904"/>
      <c r="O904"/>
      <c r="P904"/>
      <c r="Q904"/>
      <c r="R904"/>
      <c r="S904"/>
      <c r="T904"/>
      <c r="U904"/>
      <c r="V904"/>
    </row>
    <row r="905" spans="2:22" ht="15.75" customHeight="1" x14ac:dyDescent="0.2">
      <c r="B905" s="222"/>
      <c r="C905" s="223"/>
      <c r="D905"/>
      <c r="E905"/>
      <c r="F905"/>
      <c r="G905"/>
      <c r="H905"/>
      <c r="I905"/>
      <c r="J905"/>
      <c r="K905"/>
      <c r="L905"/>
      <c r="M905"/>
      <c r="N905"/>
      <c r="O905"/>
      <c r="P905"/>
      <c r="Q905"/>
      <c r="R905"/>
      <c r="S905"/>
      <c r="T905"/>
      <c r="U905"/>
      <c r="V905"/>
    </row>
    <row r="906" spans="2:22" ht="15.75" customHeight="1" x14ac:dyDescent="0.2">
      <c r="B906" s="222"/>
      <c r="C906" s="223"/>
      <c r="D906"/>
      <c r="E906"/>
      <c r="F906"/>
      <c r="G906"/>
      <c r="H906"/>
      <c r="I906"/>
      <c r="J906"/>
      <c r="K906"/>
      <c r="L906"/>
      <c r="M906"/>
      <c r="N906"/>
      <c r="O906"/>
      <c r="P906"/>
      <c r="Q906"/>
      <c r="R906"/>
      <c r="S906"/>
      <c r="T906"/>
      <c r="U906"/>
      <c r="V906"/>
    </row>
    <row r="907" spans="2:22" ht="15.75" customHeight="1" x14ac:dyDescent="0.2">
      <c r="B907" s="222"/>
      <c r="C907" s="223"/>
      <c r="D907"/>
      <c r="E907"/>
      <c r="F907"/>
      <c r="G907"/>
      <c r="H907"/>
      <c r="I907"/>
      <c r="J907"/>
      <c r="K907"/>
      <c r="L907"/>
      <c r="M907"/>
      <c r="N907"/>
      <c r="O907"/>
      <c r="P907"/>
      <c r="Q907"/>
      <c r="R907"/>
      <c r="S907"/>
      <c r="T907"/>
      <c r="U907"/>
      <c r="V907"/>
    </row>
    <row r="908" spans="2:22" ht="15.75" customHeight="1" x14ac:dyDescent="0.2">
      <c r="B908" s="222"/>
      <c r="C908" s="223"/>
      <c r="D908"/>
      <c r="E908"/>
      <c r="F908"/>
      <c r="G908"/>
      <c r="H908"/>
      <c r="I908"/>
      <c r="J908"/>
      <c r="K908"/>
      <c r="L908"/>
      <c r="M908"/>
      <c r="N908"/>
      <c r="O908"/>
      <c r="P908"/>
      <c r="Q908"/>
      <c r="R908"/>
      <c r="S908"/>
      <c r="T908"/>
      <c r="U908"/>
      <c r="V908"/>
    </row>
    <row r="909" spans="2:22" ht="15.75" customHeight="1" x14ac:dyDescent="0.2">
      <c r="B909" s="222"/>
      <c r="C909" s="223"/>
      <c r="D909"/>
      <c r="E909"/>
      <c r="F909"/>
      <c r="G909"/>
      <c r="H909"/>
      <c r="I909"/>
      <c r="J909"/>
      <c r="K909"/>
      <c r="L909"/>
      <c r="M909"/>
      <c r="N909"/>
      <c r="O909"/>
      <c r="P909"/>
      <c r="Q909"/>
      <c r="R909"/>
      <c r="S909"/>
      <c r="T909"/>
      <c r="U909"/>
      <c r="V909"/>
    </row>
    <row r="910" spans="2:22" ht="15.75" customHeight="1" x14ac:dyDescent="0.2">
      <c r="B910" s="222"/>
      <c r="C910" s="223"/>
      <c r="D910"/>
      <c r="E910"/>
      <c r="F910"/>
      <c r="G910"/>
      <c r="H910"/>
      <c r="I910"/>
      <c r="J910"/>
      <c r="K910"/>
      <c r="L910"/>
      <c r="M910"/>
      <c r="N910"/>
      <c r="O910"/>
      <c r="P910"/>
      <c r="Q910"/>
      <c r="R910"/>
      <c r="S910"/>
      <c r="T910"/>
      <c r="U910"/>
      <c r="V910"/>
    </row>
    <row r="911" spans="2:22" ht="15.75" customHeight="1" x14ac:dyDescent="0.2">
      <c r="B911" s="222"/>
      <c r="C911" s="223"/>
      <c r="D911"/>
      <c r="E911"/>
      <c r="F911"/>
      <c r="G911"/>
      <c r="H911"/>
      <c r="I911"/>
      <c r="J911"/>
      <c r="K911"/>
      <c r="L911"/>
      <c r="M911"/>
      <c r="N911"/>
      <c r="O911"/>
      <c r="P911"/>
      <c r="Q911"/>
      <c r="R911"/>
      <c r="S911"/>
      <c r="T911"/>
      <c r="U911"/>
      <c r="V911"/>
    </row>
    <row r="912" spans="2:22" ht="15.75" customHeight="1" x14ac:dyDescent="0.2">
      <c r="B912" s="222"/>
      <c r="C912" s="223"/>
      <c r="D912"/>
      <c r="E912"/>
      <c r="F912"/>
      <c r="G912"/>
      <c r="H912"/>
      <c r="I912"/>
      <c r="J912"/>
      <c r="K912"/>
      <c r="L912"/>
      <c r="M912"/>
      <c r="N912"/>
      <c r="O912"/>
      <c r="P912"/>
      <c r="Q912"/>
      <c r="R912"/>
      <c r="S912"/>
      <c r="T912"/>
      <c r="U912"/>
      <c r="V912"/>
    </row>
    <row r="913" spans="2:22" ht="15.75" customHeight="1" x14ac:dyDescent="0.2">
      <c r="B913" s="222"/>
      <c r="C913" s="223"/>
      <c r="D913"/>
      <c r="E913"/>
      <c r="F913"/>
      <c r="G913"/>
      <c r="H913"/>
      <c r="I913"/>
      <c r="J913"/>
      <c r="K913"/>
      <c r="L913"/>
      <c r="M913"/>
      <c r="N913"/>
      <c r="O913"/>
      <c r="P913"/>
      <c r="Q913"/>
      <c r="R913"/>
      <c r="S913"/>
      <c r="T913"/>
      <c r="U913"/>
      <c r="V913"/>
    </row>
    <row r="914" spans="2:22" ht="15.75" customHeight="1" x14ac:dyDescent="0.2">
      <c r="B914" s="222"/>
      <c r="C914" s="223"/>
      <c r="D914"/>
      <c r="E914"/>
      <c r="F914"/>
      <c r="G914"/>
      <c r="H914"/>
      <c r="I914"/>
      <c r="J914"/>
      <c r="K914"/>
      <c r="L914"/>
      <c r="M914"/>
      <c r="N914"/>
      <c r="O914"/>
      <c r="P914"/>
      <c r="Q914"/>
      <c r="R914"/>
      <c r="S914"/>
      <c r="T914"/>
      <c r="U914"/>
      <c r="V914"/>
    </row>
    <row r="915" spans="2:22" ht="15.75" customHeight="1" x14ac:dyDescent="0.2">
      <c r="B915" s="222"/>
      <c r="C915" s="223"/>
      <c r="D915"/>
      <c r="E915"/>
      <c r="F915"/>
      <c r="G915"/>
      <c r="H915"/>
      <c r="I915"/>
      <c r="J915"/>
      <c r="K915"/>
      <c r="L915"/>
      <c r="M915"/>
      <c r="N915"/>
      <c r="O915"/>
      <c r="P915"/>
      <c r="Q915"/>
      <c r="R915"/>
      <c r="S915"/>
      <c r="T915"/>
      <c r="U915"/>
      <c r="V915"/>
    </row>
    <row r="916" spans="2:22" ht="15.75" customHeight="1" x14ac:dyDescent="0.2">
      <c r="B916" s="222"/>
      <c r="C916" s="223"/>
      <c r="D916"/>
      <c r="E916"/>
      <c r="F916"/>
      <c r="G916"/>
      <c r="H916"/>
      <c r="I916"/>
      <c r="J916"/>
      <c r="K916"/>
      <c r="L916"/>
      <c r="M916"/>
      <c r="N916"/>
      <c r="O916"/>
      <c r="P916"/>
      <c r="Q916"/>
      <c r="R916"/>
      <c r="S916"/>
      <c r="T916"/>
      <c r="U916"/>
      <c r="V916"/>
    </row>
    <row r="917" spans="2:22" ht="15.75" customHeight="1" x14ac:dyDescent="0.2">
      <c r="B917" s="222"/>
      <c r="C917" s="223"/>
      <c r="D917"/>
      <c r="E917"/>
      <c r="F917"/>
      <c r="G917"/>
      <c r="H917"/>
      <c r="I917"/>
      <c r="J917"/>
      <c r="K917"/>
      <c r="L917"/>
      <c r="M917"/>
      <c r="N917"/>
      <c r="O917"/>
      <c r="P917"/>
      <c r="Q917"/>
      <c r="R917"/>
      <c r="S917"/>
      <c r="T917"/>
      <c r="U917"/>
      <c r="V917"/>
    </row>
    <row r="918" spans="2:22" ht="15.75" customHeight="1" x14ac:dyDescent="0.2">
      <c r="B918" s="222"/>
      <c r="C918" s="223"/>
      <c r="D918"/>
      <c r="E918"/>
      <c r="F918"/>
      <c r="G918"/>
      <c r="H918"/>
      <c r="I918"/>
      <c r="J918"/>
      <c r="K918"/>
      <c r="L918"/>
      <c r="M918"/>
      <c r="N918"/>
      <c r="O918"/>
      <c r="P918"/>
      <c r="Q918"/>
      <c r="R918"/>
      <c r="S918"/>
      <c r="T918"/>
      <c r="U918"/>
      <c r="V918"/>
    </row>
    <row r="919" spans="2:22" ht="15.75" customHeight="1" x14ac:dyDescent="0.2">
      <c r="B919" s="222"/>
      <c r="C919" s="223"/>
      <c r="D919"/>
      <c r="E919"/>
      <c r="F919"/>
      <c r="G919"/>
      <c r="H919"/>
      <c r="I919"/>
      <c r="J919"/>
      <c r="K919"/>
      <c r="L919"/>
      <c r="M919"/>
      <c r="N919"/>
      <c r="O919"/>
      <c r="P919"/>
      <c r="Q919"/>
      <c r="R919"/>
      <c r="S919"/>
      <c r="T919"/>
      <c r="U919"/>
      <c r="V919"/>
    </row>
    <row r="920" spans="2:22" ht="15.75" customHeight="1" x14ac:dyDescent="0.2">
      <c r="B920" s="222"/>
      <c r="C920" s="223"/>
      <c r="D920"/>
      <c r="E920"/>
      <c r="F920"/>
      <c r="G920"/>
      <c r="H920"/>
      <c r="I920"/>
      <c r="J920"/>
      <c r="K920"/>
      <c r="L920"/>
      <c r="M920"/>
      <c r="N920"/>
      <c r="O920"/>
      <c r="P920"/>
      <c r="Q920"/>
      <c r="R920"/>
      <c r="S920"/>
      <c r="T920"/>
      <c r="U920"/>
      <c r="V920"/>
    </row>
    <row r="921" spans="2:22" ht="15.75" customHeight="1" x14ac:dyDescent="0.2">
      <c r="B921" s="222"/>
      <c r="C921" s="223"/>
      <c r="D921"/>
      <c r="E921"/>
      <c r="F921"/>
      <c r="G921"/>
      <c r="H921"/>
      <c r="I921"/>
      <c r="J921"/>
      <c r="K921"/>
      <c r="L921"/>
      <c r="M921"/>
      <c r="N921"/>
      <c r="O921"/>
      <c r="P921"/>
      <c r="Q921"/>
      <c r="R921"/>
      <c r="S921"/>
      <c r="T921"/>
      <c r="U921"/>
      <c r="V921"/>
    </row>
    <row r="922" spans="2:22" ht="15.75" customHeight="1" x14ac:dyDescent="0.2">
      <c r="B922" s="222"/>
      <c r="C922" s="223"/>
      <c r="D922"/>
      <c r="E922"/>
      <c r="F922"/>
      <c r="G922"/>
      <c r="H922"/>
      <c r="I922"/>
      <c r="J922"/>
      <c r="K922"/>
      <c r="L922"/>
      <c r="M922"/>
      <c r="N922"/>
      <c r="O922"/>
      <c r="P922"/>
      <c r="Q922"/>
      <c r="R922"/>
      <c r="S922"/>
      <c r="T922"/>
      <c r="U922"/>
      <c r="V922"/>
    </row>
    <row r="923" spans="2:22" ht="15.75" customHeight="1" x14ac:dyDescent="0.2">
      <c r="B923" s="222"/>
      <c r="C923" s="223"/>
      <c r="D923"/>
      <c r="E923"/>
      <c r="F923"/>
      <c r="G923"/>
      <c r="H923"/>
      <c r="I923"/>
      <c r="J923"/>
      <c r="K923"/>
      <c r="L923"/>
      <c r="M923"/>
      <c r="N923"/>
      <c r="O923"/>
      <c r="P923"/>
      <c r="Q923"/>
      <c r="R923"/>
      <c r="S923"/>
      <c r="T923"/>
      <c r="U923"/>
      <c r="V923"/>
    </row>
    <row r="924" spans="2:22" ht="15.75" customHeight="1" x14ac:dyDescent="0.2">
      <c r="B924" s="222"/>
      <c r="C924" s="223"/>
      <c r="D924"/>
      <c r="E924"/>
      <c r="F924"/>
      <c r="G924"/>
      <c r="H924"/>
      <c r="I924"/>
      <c r="J924"/>
      <c r="K924"/>
      <c r="L924"/>
      <c r="M924"/>
      <c r="N924"/>
      <c r="O924"/>
      <c r="P924"/>
      <c r="Q924"/>
      <c r="R924"/>
      <c r="S924"/>
      <c r="T924"/>
      <c r="U924"/>
      <c r="V924"/>
    </row>
    <row r="925" spans="2:22" ht="15.75" customHeight="1" x14ac:dyDescent="0.2">
      <c r="B925" s="222"/>
      <c r="C925" s="223"/>
      <c r="D925"/>
      <c r="E925"/>
      <c r="F925"/>
      <c r="G925"/>
      <c r="H925"/>
      <c r="I925"/>
      <c r="J925"/>
      <c r="K925"/>
      <c r="L925"/>
      <c r="M925"/>
      <c r="N925"/>
      <c r="O925"/>
      <c r="P925"/>
      <c r="Q925"/>
      <c r="R925"/>
      <c r="S925"/>
      <c r="T925"/>
      <c r="U925"/>
      <c r="V925"/>
    </row>
    <row r="926" spans="2:22" ht="15.75" customHeight="1" x14ac:dyDescent="0.2">
      <c r="B926" s="222"/>
      <c r="C926" s="223"/>
      <c r="D926"/>
      <c r="E926"/>
      <c r="F926"/>
      <c r="G926"/>
      <c r="H926"/>
      <c r="I926"/>
      <c r="J926"/>
      <c r="K926"/>
      <c r="L926"/>
      <c r="M926"/>
      <c r="N926"/>
      <c r="O926"/>
      <c r="P926"/>
      <c r="Q926"/>
      <c r="R926"/>
      <c r="S926"/>
      <c r="T926"/>
      <c r="U926"/>
      <c r="V926"/>
    </row>
    <row r="927" spans="2:22" ht="15.75" customHeight="1" x14ac:dyDescent="0.2">
      <c r="B927" s="222"/>
      <c r="C927" s="223"/>
      <c r="D927"/>
      <c r="E927"/>
      <c r="F927"/>
      <c r="G927"/>
      <c r="H927"/>
      <c r="I927"/>
      <c r="J927"/>
      <c r="K927"/>
      <c r="L927"/>
      <c r="M927"/>
      <c r="N927"/>
      <c r="O927"/>
      <c r="P927"/>
      <c r="Q927"/>
      <c r="R927"/>
      <c r="S927"/>
      <c r="T927"/>
      <c r="U927"/>
      <c r="V927"/>
    </row>
    <row r="928" spans="2:22" ht="15.75" customHeight="1" x14ac:dyDescent="0.2">
      <c r="B928" s="222"/>
      <c r="C928" s="223"/>
      <c r="D928"/>
      <c r="E928"/>
      <c r="F928"/>
      <c r="G928"/>
      <c r="H928"/>
      <c r="I928"/>
      <c r="J928"/>
      <c r="K928"/>
      <c r="L928"/>
      <c r="M928"/>
      <c r="N928"/>
      <c r="O928"/>
      <c r="P928"/>
      <c r="Q928"/>
      <c r="R928"/>
      <c r="S928"/>
      <c r="T928"/>
      <c r="U928"/>
      <c r="V928"/>
    </row>
    <row r="929" spans="2:22" ht="15.75" customHeight="1" x14ac:dyDescent="0.2">
      <c r="B929" s="222"/>
      <c r="C929" s="223"/>
      <c r="D929"/>
      <c r="E929"/>
      <c r="F929"/>
      <c r="G929"/>
      <c r="H929"/>
      <c r="I929"/>
      <c r="J929"/>
      <c r="K929"/>
      <c r="L929"/>
      <c r="M929"/>
      <c r="N929"/>
      <c r="O929"/>
      <c r="P929"/>
      <c r="Q929"/>
      <c r="R929"/>
      <c r="S929"/>
      <c r="T929"/>
      <c r="U929"/>
      <c r="V929"/>
    </row>
    <row r="930" spans="2:22" ht="15.75" customHeight="1" x14ac:dyDescent="0.2">
      <c r="B930" s="222"/>
      <c r="C930" s="223"/>
      <c r="D930"/>
      <c r="E930"/>
      <c r="F930"/>
      <c r="G930"/>
      <c r="H930"/>
      <c r="I930"/>
      <c r="J930"/>
      <c r="K930"/>
      <c r="L930"/>
      <c r="M930"/>
      <c r="N930"/>
      <c r="O930"/>
      <c r="P930"/>
      <c r="Q930"/>
      <c r="R930"/>
      <c r="S930"/>
      <c r="T930"/>
      <c r="U930"/>
      <c r="V930"/>
    </row>
    <row r="931" spans="2:22" ht="15.75" customHeight="1" x14ac:dyDescent="0.2">
      <c r="B931" s="222"/>
      <c r="C931" s="223"/>
      <c r="D931"/>
      <c r="E931"/>
      <c r="F931"/>
      <c r="G931"/>
      <c r="H931"/>
      <c r="I931"/>
      <c r="J931"/>
      <c r="K931"/>
      <c r="L931"/>
      <c r="M931"/>
      <c r="N931"/>
      <c r="O931"/>
      <c r="P931"/>
      <c r="Q931"/>
      <c r="R931"/>
      <c r="S931"/>
      <c r="T931"/>
      <c r="U931"/>
      <c r="V931"/>
    </row>
    <row r="932" spans="2:22" ht="15.75" customHeight="1" x14ac:dyDescent="0.2">
      <c r="B932" s="222"/>
      <c r="C932" s="223"/>
      <c r="D932"/>
      <c r="E932"/>
      <c r="F932"/>
      <c r="G932"/>
      <c r="H932"/>
      <c r="I932"/>
      <c r="J932"/>
      <c r="K932"/>
      <c r="L932"/>
      <c r="M932"/>
      <c r="N932"/>
      <c r="O932"/>
      <c r="P932"/>
      <c r="Q932"/>
      <c r="R932"/>
      <c r="S932"/>
      <c r="T932"/>
      <c r="U932"/>
      <c r="V932"/>
    </row>
    <row r="933" spans="2:22" ht="15.75" customHeight="1" x14ac:dyDescent="0.2">
      <c r="B933" s="222"/>
      <c r="C933" s="223"/>
      <c r="D933"/>
      <c r="E933"/>
      <c r="F933"/>
      <c r="G933"/>
      <c r="H933"/>
      <c r="I933"/>
      <c r="J933"/>
      <c r="K933"/>
      <c r="L933"/>
      <c r="M933"/>
      <c r="N933"/>
      <c r="O933"/>
      <c r="P933"/>
      <c r="Q933"/>
      <c r="R933"/>
      <c r="S933"/>
      <c r="T933"/>
      <c r="U933"/>
      <c r="V933"/>
    </row>
    <row r="934" spans="2:22" ht="15.75" customHeight="1" x14ac:dyDescent="0.2">
      <c r="B934" s="222"/>
      <c r="C934" s="223"/>
      <c r="D934"/>
      <c r="E934"/>
      <c r="F934"/>
      <c r="G934"/>
      <c r="H934"/>
      <c r="I934"/>
      <c r="J934"/>
      <c r="K934"/>
      <c r="L934"/>
      <c r="M934"/>
      <c r="N934"/>
      <c r="O934"/>
      <c r="P934"/>
      <c r="Q934"/>
      <c r="R934"/>
      <c r="S934"/>
      <c r="T934"/>
      <c r="U934"/>
      <c r="V934"/>
    </row>
    <row r="935" spans="2:22" ht="15.75" customHeight="1" x14ac:dyDescent="0.2">
      <c r="B935" s="222"/>
      <c r="C935" s="223"/>
      <c r="D935"/>
      <c r="E935"/>
      <c r="F935"/>
      <c r="G935"/>
      <c r="H935"/>
      <c r="I935"/>
      <c r="J935"/>
      <c r="K935"/>
      <c r="L935"/>
      <c r="M935"/>
      <c r="N935"/>
      <c r="O935"/>
      <c r="P935"/>
      <c r="Q935"/>
      <c r="R935"/>
      <c r="S935"/>
      <c r="T935"/>
      <c r="U935"/>
      <c r="V935"/>
    </row>
    <row r="936" spans="2:22" ht="15.75" customHeight="1" x14ac:dyDescent="0.2">
      <c r="B936" s="222"/>
      <c r="C936" s="223"/>
      <c r="D936"/>
      <c r="E936"/>
      <c r="F936"/>
      <c r="G936"/>
      <c r="H936"/>
      <c r="I936"/>
      <c r="J936"/>
      <c r="K936"/>
      <c r="L936"/>
      <c r="M936"/>
      <c r="N936"/>
      <c r="O936"/>
      <c r="P936"/>
      <c r="Q936"/>
      <c r="R936"/>
      <c r="S936"/>
      <c r="T936"/>
      <c r="U936"/>
      <c r="V936"/>
    </row>
    <row r="937" spans="2:22" ht="15.75" customHeight="1" x14ac:dyDescent="0.2">
      <c r="B937" s="222"/>
      <c r="C937" s="223"/>
      <c r="D937"/>
      <c r="E937"/>
      <c r="F937"/>
      <c r="G937"/>
      <c r="H937"/>
      <c r="I937"/>
      <c r="J937"/>
      <c r="K937"/>
      <c r="L937"/>
      <c r="M937"/>
      <c r="N937"/>
      <c r="O937"/>
      <c r="P937"/>
      <c r="Q937"/>
      <c r="R937"/>
      <c r="S937"/>
      <c r="T937"/>
      <c r="U937"/>
      <c r="V937"/>
    </row>
    <row r="938" spans="2:22" ht="15.75" customHeight="1" x14ac:dyDescent="0.2">
      <c r="B938" s="222"/>
      <c r="C938" s="223"/>
      <c r="D938"/>
      <c r="E938"/>
      <c r="F938"/>
      <c r="G938"/>
      <c r="H938"/>
      <c r="I938"/>
      <c r="J938"/>
      <c r="K938"/>
      <c r="L938"/>
      <c r="M938"/>
      <c r="N938"/>
      <c r="O938"/>
      <c r="P938"/>
      <c r="Q938"/>
      <c r="R938"/>
      <c r="S938"/>
      <c r="T938"/>
      <c r="U938"/>
      <c r="V938"/>
    </row>
    <row r="939" spans="2:22" ht="15.75" customHeight="1" x14ac:dyDescent="0.2">
      <c r="B939" s="222"/>
      <c r="C939" s="223"/>
      <c r="D939"/>
      <c r="E939"/>
      <c r="F939"/>
      <c r="G939"/>
      <c r="H939"/>
      <c r="I939"/>
      <c r="J939"/>
      <c r="K939"/>
      <c r="L939"/>
      <c r="M939"/>
      <c r="N939"/>
      <c r="O939"/>
      <c r="P939"/>
      <c r="Q939"/>
      <c r="R939"/>
      <c r="S939"/>
      <c r="T939"/>
      <c r="U939"/>
      <c r="V939"/>
    </row>
    <row r="940" spans="2:22" ht="15.75" customHeight="1" x14ac:dyDescent="0.2">
      <c r="B940" s="222"/>
      <c r="C940" s="223"/>
      <c r="D940"/>
      <c r="E940"/>
      <c r="F940"/>
      <c r="G940"/>
      <c r="H940"/>
      <c r="I940"/>
      <c r="J940"/>
      <c r="K940"/>
      <c r="L940"/>
      <c r="M940"/>
      <c r="N940"/>
      <c r="O940"/>
      <c r="P940"/>
      <c r="Q940"/>
      <c r="R940"/>
      <c r="S940"/>
      <c r="T940"/>
      <c r="U940"/>
      <c r="V940"/>
    </row>
    <row r="941" spans="2:22" ht="15.75" customHeight="1" x14ac:dyDescent="0.2">
      <c r="B941" s="222"/>
      <c r="C941" s="223"/>
      <c r="D941"/>
      <c r="E941"/>
      <c r="F941"/>
      <c r="G941"/>
      <c r="H941"/>
      <c r="I941"/>
      <c r="J941"/>
      <c r="K941"/>
      <c r="L941"/>
      <c r="M941"/>
      <c r="N941"/>
      <c r="O941"/>
      <c r="P941"/>
      <c r="Q941"/>
      <c r="R941"/>
      <c r="S941"/>
      <c r="T941"/>
      <c r="U941"/>
      <c r="V941"/>
    </row>
    <row r="942" spans="2:22" ht="15.75" customHeight="1" x14ac:dyDescent="0.2">
      <c r="B942" s="222"/>
      <c r="C942" s="223"/>
      <c r="D942"/>
      <c r="E942"/>
      <c r="F942"/>
      <c r="G942"/>
      <c r="H942"/>
      <c r="I942"/>
      <c r="J942"/>
      <c r="K942"/>
      <c r="L942"/>
      <c r="M942"/>
      <c r="N942"/>
      <c r="O942"/>
      <c r="P942"/>
      <c r="Q942"/>
      <c r="R942"/>
      <c r="S942"/>
      <c r="T942"/>
      <c r="U942"/>
      <c r="V942"/>
    </row>
    <row r="943" spans="2:22" ht="15.75" customHeight="1" x14ac:dyDescent="0.2">
      <c r="B943" s="222"/>
      <c r="C943" s="223"/>
      <c r="D943"/>
      <c r="E943"/>
      <c r="F943"/>
      <c r="G943"/>
      <c r="H943"/>
      <c r="I943"/>
      <c r="J943"/>
      <c r="K943"/>
      <c r="L943"/>
      <c r="M943"/>
      <c r="N943"/>
      <c r="O943"/>
      <c r="P943"/>
      <c r="Q943"/>
      <c r="R943"/>
      <c r="S943"/>
      <c r="T943"/>
      <c r="U943"/>
      <c r="V943"/>
    </row>
    <row r="944" spans="2:22" ht="15.75" customHeight="1" x14ac:dyDescent="0.2">
      <c r="B944" s="222"/>
      <c r="C944" s="223"/>
      <c r="D944"/>
      <c r="E944"/>
      <c r="F944"/>
      <c r="G944"/>
      <c r="H944"/>
      <c r="I944"/>
      <c r="J944"/>
      <c r="K944"/>
      <c r="L944"/>
      <c r="M944"/>
      <c r="N944"/>
      <c r="O944"/>
      <c r="P944"/>
      <c r="Q944"/>
      <c r="R944"/>
      <c r="S944"/>
      <c r="T944"/>
      <c r="U944"/>
      <c r="V944"/>
    </row>
    <row r="945" spans="2:22" ht="15.75" customHeight="1" x14ac:dyDescent="0.2">
      <c r="B945" s="222"/>
      <c r="C945" s="223"/>
      <c r="D945"/>
      <c r="E945"/>
      <c r="F945"/>
      <c r="G945"/>
      <c r="H945"/>
      <c r="I945"/>
      <c r="J945"/>
      <c r="K945"/>
      <c r="L945"/>
      <c r="M945"/>
      <c r="N945"/>
      <c r="O945"/>
      <c r="P945"/>
      <c r="Q945"/>
      <c r="R945"/>
      <c r="S945"/>
      <c r="T945"/>
      <c r="U945"/>
      <c r="V945"/>
    </row>
    <row r="946" spans="2:22" ht="15.75" customHeight="1" x14ac:dyDescent="0.2">
      <c r="B946" s="222"/>
      <c r="C946" s="223"/>
      <c r="D946"/>
      <c r="E946"/>
      <c r="F946"/>
      <c r="G946"/>
      <c r="H946"/>
      <c r="I946"/>
      <c r="J946"/>
      <c r="K946"/>
      <c r="L946"/>
      <c r="M946"/>
      <c r="N946"/>
      <c r="O946"/>
      <c r="P946"/>
      <c r="Q946"/>
      <c r="R946"/>
      <c r="S946"/>
      <c r="T946"/>
      <c r="U946"/>
      <c r="V946"/>
    </row>
    <row r="947" spans="2:22" ht="15.75" customHeight="1" x14ac:dyDescent="0.2">
      <c r="B947" s="222"/>
      <c r="C947" s="223"/>
      <c r="D947"/>
      <c r="E947"/>
      <c r="F947"/>
      <c r="G947"/>
      <c r="H947"/>
      <c r="I947"/>
      <c r="J947"/>
      <c r="K947"/>
      <c r="L947"/>
      <c r="M947"/>
      <c r="N947"/>
      <c r="O947"/>
      <c r="P947"/>
      <c r="Q947"/>
      <c r="R947"/>
      <c r="S947"/>
      <c r="T947"/>
      <c r="U947"/>
      <c r="V947"/>
    </row>
    <row r="948" spans="2:22" ht="15.75" customHeight="1" x14ac:dyDescent="0.2">
      <c r="B948" s="222"/>
      <c r="C948" s="223"/>
      <c r="D948"/>
      <c r="E948"/>
      <c r="F948"/>
      <c r="G948"/>
      <c r="H948"/>
      <c r="I948"/>
      <c r="J948"/>
      <c r="K948"/>
      <c r="L948"/>
      <c r="M948"/>
      <c r="N948"/>
      <c r="O948"/>
      <c r="P948"/>
      <c r="Q948"/>
      <c r="R948"/>
      <c r="S948"/>
      <c r="T948"/>
      <c r="U948"/>
      <c r="V948"/>
    </row>
    <row r="949" spans="2:22" ht="15.75" customHeight="1" x14ac:dyDescent="0.2">
      <c r="B949" s="222"/>
      <c r="C949" s="223"/>
      <c r="D949"/>
      <c r="E949"/>
      <c r="F949"/>
      <c r="G949"/>
      <c r="H949"/>
      <c r="I949"/>
      <c r="J949"/>
      <c r="K949"/>
      <c r="L949"/>
      <c r="M949"/>
      <c r="N949"/>
      <c r="O949"/>
      <c r="P949"/>
      <c r="Q949"/>
      <c r="R949"/>
      <c r="S949"/>
      <c r="T949"/>
      <c r="U949"/>
      <c r="V949"/>
    </row>
    <row r="950" spans="2:22" ht="15.75" customHeight="1" x14ac:dyDescent="0.2">
      <c r="B950" s="222"/>
      <c r="C950" s="223"/>
      <c r="D950"/>
      <c r="E950"/>
      <c r="F950"/>
      <c r="G950"/>
      <c r="H950"/>
      <c r="I950"/>
      <c r="J950"/>
      <c r="K950"/>
      <c r="L950"/>
      <c r="M950"/>
      <c r="N950"/>
      <c r="O950"/>
      <c r="P950"/>
      <c r="Q950"/>
      <c r="R950"/>
      <c r="S950"/>
      <c r="T950"/>
      <c r="U950"/>
      <c r="V950"/>
    </row>
    <row r="951" spans="2:22" ht="15.75" customHeight="1" x14ac:dyDescent="0.2">
      <c r="B951" s="222"/>
      <c r="C951" s="223"/>
      <c r="D951"/>
      <c r="E951"/>
      <c r="F951"/>
      <c r="G951"/>
      <c r="H951"/>
      <c r="I951"/>
      <c r="J951"/>
      <c r="K951"/>
      <c r="L951"/>
      <c r="M951"/>
      <c r="N951"/>
      <c r="O951"/>
      <c r="P951"/>
      <c r="Q951"/>
      <c r="R951"/>
      <c r="S951"/>
      <c r="T951"/>
      <c r="U951"/>
      <c r="V951"/>
    </row>
    <row r="952" spans="2:22" ht="15.75" customHeight="1" x14ac:dyDescent="0.2">
      <c r="B952" s="222"/>
      <c r="C952" s="223"/>
      <c r="D952"/>
      <c r="E952"/>
      <c r="F952"/>
      <c r="G952"/>
      <c r="H952"/>
      <c r="I952"/>
      <c r="J952"/>
      <c r="K952"/>
      <c r="L952"/>
      <c r="M952"/>
      <c r="N952"/>
      <c r="O952"/>
      <c r="P952"/>
      <c r="Q952"/>
      <c r="R952"/>
      <c r="S952"/>
      <c r="T952"/>
      <c r="U952"/>
      <c r="V952"/>
    </row>
    <row r="953" spans="2:22" ht="15.75" customHeight="1" x14ac:dyDescent="0.2">
      <c r="B953" s="222"/>
      <c r="C953" s="223"/>
      <c r="D953"/>
      <c r="E953"/>
      <c r="F953"/>
      <c r="G953"/>
      <c r="H953"/>
      <c r="I953"/>
      <c r="J953"/>
      <c r="K953"/>
      <c r="L953"/>
      <c r="M953"/>
      <c r="N953"/>
      <c r="O953"/>
      <c r="P953"/>
      <c r="Q953"/>
      <c r="R953"/>
      <c r="S953"/>
      <c r="T953"/>
      <c r="U953"/>
      <c r="V953"/>
    </row>
    <row r="954" spans="2:22" ht="15.75" customHeight="1" x14ac:dyDescent="0.2">
      <c r="B954" s="222"/>
      <c r="C954" s="223"/>
      <c r="D954"/>
      <c r="E954"/>
      <c r="F954"/>
      <c r="G954"/>
      <c r="H954"/>
      <c r="I954"/>
      <c r="J954"/>
      <c r="K954"/>
      <c r="L954"/>
      <c r="M954"/>
      <c r="N954"/>
      <c r="O954"/>
      <c r="P954"/>
      <c r="Q954"/>
      <c r="R954"/>
      <c r="S954"/>
      <c r="T954"/>
      <c r="U954"/>
      <c r="V954"/>
    </row>
    <row r="955" spans="2:22" ht="15.75" customHeight="1" x14ac:dyDescent="0.2">
      <c r="B955" s="222"/>
      <c r="C955" s="223"/>
      <c r="D955"/>
      <c r="E955"/>
      <c r="F955"/>
      <c r="G955"/>
      <c r="H955"/>
      <c r="I955"/>
      <c r="J955"/>
      <c r="K955"/>
      <c r="L955"/>
      <c r="M955"/>
      <c r="N955"/>
      <c r="O955"/>
      <c r="P955"/>
      <c r="Q955"/>
      <c r="R955"/>
      <c r="S955"/>
      <c r="T955"/>
      <c r="U955"/>
      <c r="V955"/>
    </row>
    <row r="956" spans="2:22" ht="15.75" customHeight="1" x14ac:dyDescent="0.2">
      <c r="B956" s="222"/>
      <c r="C956" s="223"/>
      <c r="D956"/>
      <c r="E956"/>
      <c r="F956"/>
      <c r="G956"/>
      <c r="H956"/>
      <c r="I956"/>
      <c r="J956"/>
      <c r="K956"/>
      <c r="L956"/>
      <c r="M956"/>
      <c r="N956"/>
      <c r="O956"/>
      <c r="P956"/>
      <c r="Q956"/>
      <c r="R956"/>
      <c r="S956"/>
      <c r="T956"/>
      <c r="U956"/>
      <c r="V956"/>
    </row>
    <row r="957" spans="2:22" ht="15.75" customHeight="1" x14ac:dyDescent="0.2">
      <c r="B957" s="222"/>
      <c r="C957" s="223"/>
      <c r="D957"/>
      <c r="E957"/>
      <c r="F957"/>
      <c r="G957"/>
      <c r="H957"/>
      <c r="I957"/>
      <c r="J957"/>
      <c r="K957"/>
      <c r="L957"/>
      <c r="M957"/>
      <c r="N957"/>
      <c r="O957"/>
      <c r="P957"/>
      <c r="Q957"/>
      <c r="R957"/>
      <c r="S957"/>
      <c r="T957"/>
      <c r="U957"/>
      <c r="V957"/>
    </row>
    <row r="958" spans="2:22" ht="15.75" customHeight="1" x14ac:dyDescent="0.2">
      <c r="B958" s="222"/>
      <c r="C958" s="223"/>
      <c r="D958"/>
      <c r="E958"/>
      <c r="F958"/>
      <c r="G958"/>
      <c r="H958"/>
      <c r="I958"/>
      <c r="J958"/>
      <c r="K958"/>
      <c r="L958"/>
      <c r="M958"/>
      <c r="N958"/>
      <c r="O958"/>
      <c r="P958"/>
      <c r="Q958"/>
      <c r="R958"/>
      <c r="S958"/>
      <c r="T958"/>
      <c r="U958"/>
      <c r="V958"/>
    </row>
    <row r="959" spans="2:22" ht="15.75" customHeight="1" x14ac:dyDescent="0.2">
      <c r="B959" s="222"/>
      <c r="C959" s="223"/>
      <c r="D959"/>
      <c r="E959"/>
      <c r="F959"/>
      <c r="G959"/>
      <c r="H959"/>
      <c r="I959"/>
      <c r="J959"/>
      <c r="K959"/>
      <c r="L959"/>
      <c r="M959"/>
      <c r="N959"/>
      <c r="O959"/>
      <c r="P959"/>
      <c r="Q959"/>
      <c r="R959"/>
      <c r="S959"/>
      <c r="T959"/>
      <c r="U959"/>
      <c r="V959"/>
    </row>
    <row r="960" spans="2:22" ht="15.75" customHeight="1" x14ac:dyDescent="0.2">
      <c r="B960" s="222"/>
      <c r="C960" s="223"/>
      <c r="D960"/>
      <c r="E960"/>
      <c r="F960"/>
      <c r="G960"/>
      <c r="H960"/>
      <c r="I960"/>
      <c r="J960"/>
      <c r="K960"/>
      <c r="L960"/>
      <c r="M960"/>
      <c r="N960"/>
      <c r="O960"/>
      <c r="P960"/>
      <c r="Q960"/>
      <c r="R960"/>
      <c r="S960"/>
      <c r="T960"/>
      <c r="U960"/>
      <c r="V960"/>
    </row>
    <row r="961" spans="2:22" ht="15.75" customHeight="1" x14ac:dyDescent="0.2">
      <c r="B961" s="222"/>
      <c r="C961" s="223"/>
      <c r="D961"/>
      <c r="E961"/>
      <c r="F961"/>
      <c r="G961"/>
      <c r="H961"/>
      <c r="I961"/>
      <c r="J961"/>
      <c r="K961"/>
      <c r="L961"/>
      <c r="M961"/>
      <c r="N961"/>
      <c r="O961"/>
      <c r="P961"/>
      <c r="Q961"/>
      <c r="R961"/>
      <c r="S961"/>
      <c r="T961"/>
      <c r="U961"/>
      <c r="V961"/>
    </row>
    <row r="962" spans="2:22" ht="15.75" customHeight="1" x14ac:dyDescent="0.2">
      <c r="B962" s="222"/>
      <c r="C962" s="223"/>
      <c r="D962"/>
      <c r="E962"/>
      <c r="F962"/>
      <c r="G962"/>
      <c r="H962"/>
      <c r="I962"/>
      <c r="J962"/>
      <c r="K962"/>
      <c r="L962"/>
      <c r="M962"/>
      <c r="N962"/>
      <c r="O962"/>
      <c r="P962"/>
      <c r="Q962"/>
      <c r="R962"/>
      <c r="S962"/>
      <c r="T962"/>
      <c r="U962"/>
      <c r="V962"/>
    </row>
    <row r="963" spans="2:22" ht="15.75" customHeight="1" x14ac:dyDescent="0.2">
      <c r="B963" s="222"/>
      <c r="C963" s="223"/>
      <c r="D963"/>
      <c r="E963"/>
      <c r="F963"/>
      <c r="G963"/>
      <c r="H963"/>
      <c r="I963"/>
      <c r="J963"/>
      <c r="K963"/>
      <c r="L963"/>
      <c r="M963"/>
      <c r="N963"/>
      <c r="O963"/>
      <c r="P963"/>
      <c r="Q963"/>
      <c r="R963"/>
      <c r="S963"/>
      <c r="T963"/>
      <c r="U963"/>
      <c r="V963"/>
    </row>
    <row r="964" spans="2:22" ht="15.75" customHeight="1" x14ac:dyDescent="0.2">
      <c r="B964" s="222"/>
      <c r="C964" s="223"/>
      <c r="D964"/>
      <c r="E964"/>
      <c r="F964"/>
      <c r="G964"/>
      <c r="H964"/>
      <c r="I964"/>
      <c r="J964"/>
      <c r="K964"/>
      <c r="L964"/>
      <c r="M964"/>
      <c r="N964"/>
      <c r="O964"/>
      <c r="P964"/>
      <c r="Q964"/>
      <c r="R964"/>
      <c r="S964"/>
      <c r="T964"/>
      <c r="U964"/>
      <c r="V964"/>
    </row>
    <row r="965" spans="2:22" ht="15.75" customHeight="1" x14ac:dyDescent="0.2">
      <c r="B965" s="222"/>
      <c r="C965" s="223"/>
      <c r="D965"/>
      <c r="E965"/>
      <c r="F965"/>
      <c r="G965"/>
      <c r="H965"/>
      <c r="I965"/>
      <c r="J965"/>
      <c r="K965"/>
      <c r="L965"/>
      <c r="M965"/>
      <c r="N965"/>
      <c r="O965"/>
      <c r="P965"/>
      <c r="Q965"/>
      <c r="R965"/>
      <c r="S965"/>
      <c r="T965"/>
      <c r="U965"/>
      <c r="V965"/>
    </row>
    <row r="966" spans="2:22" ht="15.75" customHeight="1" x14ac:dyDescent="0.2">
      <c r="B966" s="222"/>
      <c r="C966" s="223"/>
      <c r="D966"/>
      <c r="E966"/>
      <c r="F966"/>
      <c r="G966"/>
      <c r="H966"/>
      <c r="I966"/>
      <c r="J966"/>
      <c r="K966"/>
      <c r="L966"/>
      <c r="M966"/>
      <c r="N966"/>
      <c r="O966"/>
      <c r="P966"/>
      <c r="Q966"/>
      <c r="R966"/>
      <c r="S966"/>
      <c r="T966"/>
      <c r="U966"/>
      <c r="V966"/>
    </row>
    <row r="967" spans="2:22" ht="15.75" customHeight="1" x14ac:dyDescent="0.2">
      <c r="B967" s="222"/>
      <c r="C967" s="223"/>
      <c r="D967"/>
      <c r="E967"/>
      <c r="F967"/>
      <c r="G967"/>
      <c r="H967"/>
      <c r="I967"/>
      <c r="J967"/>
      <c r="K967"/>
      <c r="L967"/>
      <c r="M967"/>
      <c r="N967"/>
      <c r="O967"/>
      <c r="P967"/>
      <c r="Q967"/>
      <c r="R967"/>
      <c r="S967"/>
      <c r="T967"/>
      <c r="U967"/>
      <c r="V967"/>
    </row>
    <row r="968" spans="2:22" ht="15.75" customHeight="1" x14ac:dyDescent="0.2">
      <c r="B968" s="222"/>
      <c r="C968" s="223"/>
      <c r="D968"/>
      <c r="E968"/>
      <c r="F968"/>
      <c r="G968"/>
      <c r="H968"/>
      <c r="I968"/>
      <c r="J968"/>
      <c r="K968"/>
      <c r="L968"/>
      <c r="M968"/>
      <c r="N968"/>
      <c r="O968"/>
      <c r="P968"/>
      <c r="Q968"/>
      <c r="R968"/>
      <c r="S968"/>
      <c r="T968"/>
      <c r="U968"/>
      <c r="V968"/>
    </row>
    <row r="969" spans="2:22" ht="15.75" customHeight="1" x14ac:dyDescent="0.2">
      <c r="B969" s="222"/>
      <c r="C969" s="223"/>
      <c r="D969"/>
      <c r="E969"/>
      <c r="F969"/>
      <c r="G969"/>
      <c r="H969"/>
      <c r="I969"/>
      <c r="J969"/>
      <c r="K969"/>
      <c r="L969"/>
      <c r="M969"/>
      <c r="N969"/>
      <c r="O969"/>
      <c r="P969"/>
      <c r="Q969"/>
      <c r="R969"/>
      <c r="S969"/>
      <c r="T969"/>
      <c r="U969"/>
      <c r="V969"/>
    </row>
    <row r="970" spans="2:22" ht="15.75" customHeight="1" x14ac:dyDescent="0.2">
      <c r="B970" s="222"/>
      <c r="C970" s="223"/>
      <c r="D970"/>
      <c r="E970"/>
      <c r="F970"/>
      <c r="G970"/>
      <c r="H970"/>
      <c r="I970"/>
      <c r="J970"/>
      <c r="K970"/>
      <c r="L970"/>
      <c r="M970"/>
      <c r="N970"/>
      <c r="O970"/>
      <c r="P970"/>
      <c r="Q970"/>
      <c r="R970"/>
      <c r="S970"/>
      <c r="T970"/>
      <c r="U970"/>
      <c r="V970"/>
    </row>
    <row r="971" spans="2:22" ht="15.75" customHeight="1" x14ac:dyDescent="0.2">
      <c r="B971" s="222"/>
      <c r="C971" s="223"/>
      <c r="D971"/>
      <c r="E971"/>
      <c r="F971"/>
      <c r="G971"/>
      <c r="H971"/>
      <c r="I971"/>
      <c r="J971"/>
      <c r="K971"/>
      <c r="L971"/>
      <c r="M971"/>
      <c r="N971"/>
      <c r="O971"/>
      <c r="P971"/>
      <c r="Q971"/>
      <c r="R971"/>
      <c r="S971"/>
      <c r="T971"/>
      <c r="U971"/>
      <c r="V971"/>
    </row>
    <row r="972" spans="2:22" ht="15.75" customHeight="1" x14ac:dyDescent="0.2">
      <c r="B972" s="222"/>
      <c r="C972" s="223"/>
      <c r="D972"/>
      <c r="E972"/>
      <c r="F972"/>
      <c r="G972"/>
      <c r="H972"/>
      <c r="I972"/>
      <c r="J972"/>
      <c r="K972"/>
      <c r="L972"/>
      <c r="M972"/>
      <c r="N972"/>
      <c r="O972"/>
      <c r="P972"/>
      <c r="Q972"/>
      <c r="R972"/>
      <c r="S972"/>
      <c r="T972"/>
      <c r="U972"/>
      <c r="V972"/>
    </row>
    <row r="973" spans="2:22" ht="15.75" customHeight="1" x14ac:dyDescent="0.2">
      <c r="B973" s="222"/>
      <c r="C973" s="223"/>
      <c r="D973"/>
      <c r="E973"/>
      <c r="F973"/>
      <c r="G973"/>
      <c r="H973"/>
      <c r="I973"/>
      <c r="J973"/>
      <c r="K973"/>
      <c r="L973"/>
      <c r="M973"/>
      <c r="N973"/>
      <c r="O973"/>
      <c r="P973"/>
      <c r="Q973"/>
      <c r="R973"/>
      <c r="S973"/>
      <c r="T973"/>
      <c r="U973"/>
      <c r="V973"/>
    </row>
    <row r="974" spans="2:22" ht="15.75" customHeight="1" x14ac:dyDescent="0.2">
      <c r="B974" s="222"/>
      <c r="C974" s="223"/>
      <c r="D974"/>
      <c r="E974"/>
      <c r="F974"/>
      <c r="G974"/>
      <c r="H974"/>
      <c r="I974"/>
      <c r="J974"/>
      <c r="K974"/>
      <c r="L974"/>
      <c r="M974"/>
      <c r="N974"/>
      <c r="O974"/>
      <c r="P974"/>
      <c r="Q974"/>
      <c r="R974"/>
      <c r="S974"/>
      <c r="T974"/>
      <c r="U974"/>
      <c r="V974"/>
    </row>
    <row r="975" spans="2:22" ht="15.75" customHeight="1" x14ac:dyDescent="0.2">
      <c r="B975" s="222"/>
      <c r="C975" s="223"/>
      <c r="D975"/>
      <c r="E975"/>
      <c r="F975"/>
      <c r="G975"/>
      <c r="H975"/>
      <c r="I975"/>
      <c r="J975"/>
      <c r="K975"/>
      <c r="L975"/>
      <c r="M975"/>
      <c r="N975"/>
      <c r="O975"/>
      <c r="P975"/>
      <c r="Q975"/>
      <c r="R975"/>
      <c r="S975"/>
      <c r="T975"/>
      <c r="U975"/>
      <c r="V975"/>
    </row>
    <row r="976" spans="2:22" ht="15.75" customHeight="1" x14ac:dyDescent="0.2">
      <c r="B976" s="222"/>
      <c r="C976" s="223"/>
      <c r="D976"/>
      <c r="E976"/>
      <c r="F976"/>
      <c r="G976"/>
      <c r="H976"/>
      <c r="I976"/>
      <c r="J976"/>
      <c r="K976"/>
      <c r="L976"/>
      <c r="M976"/>
      <c r="N976"/>
      <c r="O976"/>
      <c r="P976"/>
      <c r="Q976"/>
      <c r="R976"/>
      <c r="S976"/>
      <c r="T976"/>
      <c r="U976"/>
      <c r="V976"/>
    </row>
    <row r="977" spans="2:22" ht="15.75" customHeight="1" x14ac:dyDescent="0.2">
      <c r="B977" s="222"/>
      <c r="C977" s="223"/>
      <c r="D977"/>
      <c r="E977"/>
      <c r="F977"/>
      <c r="G977"/>
      <c r="H977"/>
      <c r="I977"/>
      <c r="J977"/>
      <c r="K977"/>
      <c r="L977"/>
      <c r="M977"/>
      <c r="N977"/>
      <c r="O977"/>
      <c r="P977"/>
      <c r="Q977"/>
      <c r="R977"/>
      <c r="S977"/>
      <c r="T977"/>
      <c r="U977"/>
      <c r="V977"/>
    </row>
    <row r="978" spans="2:22" ht="15.75" customHeight="1" x14ac:dyDescent="0.2">
      <c r="B978" s="222"/>
      <c r="C978" s="223"/>
      <c r="D978"/>
      <c r="E978"/>
      <c r="F978"/>
      <c r="G978"/>
      <c r="H978"/>
      <c r="I978"/>
      <c r="J978"/>
      <c r="K978"/>
      <c r="L978"/>
      <c r="M978"/>
      <c r="N978"/>
      <c r="O978"/>
      <c r="P978"/>
      <c r="Q978"/>
      <c r="R978"/>
      <c r="S978"/>
      <c r="T978"/>
      <c r="U978"/>
      <c r="V978"/>
    </row>
    <row r="979" spans="2:22" ht="15.75" customHeight="1" x14ac:dyDescent="0.2">
      <c r="B979" s="222"/>
      <c r="C979" s="223"/>
      <c r="D979"/>
      <c r="E979"/>
      <c r="F979"/>
      <c r="G979"/>
      <c r="H979"/>
      <c r="I979"/>
      <c r="J979"/>
      <c r="K979"/>
      <c r="L979"/>
      <c r="M979"/>
      <c r="N979"/>
      <c r="O979"/>
      <c r="P979"/>
      <c r="Q979"/>
      <c r="R979"/>
      <c r="S979"/>
      <c r="T979"/>
      <c r="U979"/>
      <c r="V979"/>
    </row>
    <row r="980" spans="2:22" ht="15.75" customHeight="1" x14ac:dyDescent="0.2">
      <c r="B980" s="222"/>
      <c r="C980" s="223"/>
      <c r="D980"/>
      <c r="E980"/>
      <c r="F980"/>
      <c r="G980"/>
      <c r="H980"/>
      <c r="I980"/>
      <c r="J980"/>
      <c r="K980"/>
      <c r="L980"/>
      <c r="M980"/>
      <c r="N980"/>
      <c r="O980"/>
      <c r="P980"/>
      <c r="Q980"/>
      <c r="R980"/>
      <c r="S980"/>
      <c r="T980"/>
      <c r="U980"/>
      <c r="V980"/>
    </row>
    <row r="981" spans="2:22" ht="15.75" customHeight="1" x14ac:dyDescent="0.2">
      <c r="B981" s="222"/>
      <c r="C981" s="223"/>
      <c r="D981"/>
      <c r="E981"/>
      <c r="F981"/>
      <c r="G981"/>
      <c r="H981"/>
      <c r="I981"/>
      <c r="J981"/>
      <c r="K981"/>
      <c r="L981"/>
      <c r="M981"/>
      <c r="N981"/>
      <c r="O981"/>
      <c r="P981"/>
      <c r="Q981"/>
      <c r="R981"/>
      <c r="S981"/>
      <c r="T981"/>
      <c r="U981"/>
      <c r="V981"/>
    </row>
    <row r="982" spans="2:22" ht="15.75" customHeight="1" x14ac:dyDescent="0.2">
      <c r="B982" s="222"/>
      <c r="C982" s="223"/>
      <c r="D982"/>
      <c r="E982"/>
      <c r="F982"/>
      <c r="G982"/>
      <c r="H982"/>
      <c r="I982"/>
      <c r="J982"/>
      <c r="K982"/>
      <c r="L982"/>
      <c r="M982"/>
      <c r="N982"/>
      <c r="O982"/>
      <c r="P982"/>
      <c r="Q982"/>
      <c r="R982"/>
      <c r="S982"/>
      <c r="T982"/>
      <c r="U982"/>
      <c r="V982"/>
    </row>
    <row r="983" spans="2:22" ht="15.75" customHeight="1" x14ac:dyDescent="0.2">
      <c r="B983" s="222"/>
      <c r="C983" s="223"/>
      <c r="D983"/>
      <c r="E983"/>
      <c r="F983"/>
      <c r="G983"/>
      <c r="H983"/>
      <c r="I983"/>
      <c r="J983"/>
      <c r="K983"/>
      <c r="L983"/>
      <c r="M983"/>
      <c r="N983"/>
      <c r="O983"/>
      <c r="P983"/>
      <c r="Q983"/>
      <c r="R983"/>
      <c r="S983"/>
      <c r="T983"/>
      <c r="U983"/>
      <c r="V983"/>
    </row>
    <row r="984" spans="2:22" ht="15.75" customHeight="1" x14ac:dyDescent="0.2">
      <c r="B984" s="222"/>
      <c r="C984" s="223"/>
      <c r="D984"/>
      <c r="E984"/>
      <c r="F984"/>
      <c r="G984"/>
      <c r="H984"/>
      <c r="I984"/>
      <c r="J984"/>
      <c r="K984"/>
      <c r="L984"/>
      <c r="M984"/>
      <c r="N984"/>
      <c r="O984"/>
      <c r="P984"/>
      <c r="Q984"/>
      <c r="R984"/>
      <c r="S984"/>
      <c r="T984"/>
      <c r="U984"/>
      <c r="V984"/>
    </row>
    <row r="985" spans="2:22" ht="15.75" customHeight="1" x14ac:dyDescent="0.2">
      <c r="B985" s="222"/>
      <c r="C985" s="223"/>
      <c r="D985"/>
      <c r="E985"/>
      <c r="F985"/>
      <c r="G985"/>
      <c r="H985"/>
      <c r="I985"/>
      <c r="J985"/>
      <c r="K985"/>
      <c r="L985"/>
      <c r="M985"/>
      <c r="N985"/>
      <c r="O985"/>
      <c r="P985"/>
      <c r="Q985"/>
      <c r="R985"/>
      <c r="S985"/>
      <c r="T985"/>
      <c r="U985"/>
      <c r="V985"/>
    </row>
    <row r="986" spans="2:22" ht="15.75" customHeight="1" x14ac:dyDescent="0.2">
      <c r="B986" s="222"/>
      <c r="C986" s="223"/>
      <c r="D986"/>
      <c r="E986"/>
      <c r="F986"/>
      <c r="G986"/>
      <c r="H986"/>
      <c r="I986"/>
      <c r="J986"/>
      <c r="K986"/>
      <c r="L986"/>
      <c r="M986"/>
      <c r="N986"/>
      <c r="O986"/>
      <c r="P986"/>
      <c r="Q986"/>
      <c r="R986"/>
      <c r="S986"/>
      <c r="T986"/>
      <c r="U986"/>
      <c r="V986"/>
    </row>
    <row r="987" spans="2:22" ht="15.75" customHeight="1" x14ac:dyDescent="0.2">
      <c r="B987" s="222"/>
      <c r="C987" s="223"/>
      <c r="D987"/>
      <c r="E987"/>
      <c r="F987"/>
      <c r="G987"/>
      <c r="H987"/>
      <c r="I987"/>
      <c r="J987"/>
      <c r="K987"/>
      <c r="L987"/>
      <c r="M987"/>
      <c r="N987"/>
      <c r="O987"/>
      <c r="P987"/>
      <c r="Q987"/>
      <c r="R987"/>
      <c r="S987"/>
      <c r="T987"/>
      <c r="U987"/>
      <c r="V987"/>
    </row>
    <row r="988" spans="2:22" ht="15.75" customHeight="1" x14ac:dyDescent="0.2">
      <c r="B988" s="222"/>
      <c r="C988" s="223"/>
      <c r="D988"/>
      <c r="E988"/>
      <c r="F988"/>
      <c r="G988"/>
      <c r="H988"/>
      <c r="I988"/>
      <c r="J988"/>
      <c r="K988"/>
      <c r="L988"/>
      <c r="M988"/>
      <c r="N988"/>
      <c r="O988"/>
      <c r="P988"/>
      <c r="Q988"/>
      <c r="R988"/>
      <c r="S988"/>
      <c r="T988"/>
      <c r="U988"/>
      <c r="V988"/>
    </row>
    <row r="989" spans="2:22" ht="15.75" customHeight="1" x14ac:dyDescent="0.2">
      <c r="B989" s="222"/>
      <c r="C989" s="223"/>
      <c r="D989"/>
      <c r="E989"/>
      <c r="F989"/>
      <c r="G989"/>
      <c r="H989"/>
      <c r="I989"/>
      <c r="J989"/>
      <c r="K989"/>
      <c r="L989"/>
      <c r="M989"/>
      <c r="N989"/>
      <c r="O989"/>
      <c r="P989"/>
      <c r="Q989"/>
      <c r="R989"/>
      <c r="S989"/>
      <c r="T989"/>
      <c r="U989"/>
      <c r="V989"/>
    </row>
    <row r="990" spans="2:22" ht="15.75" customHeight="1" x14ac:dyDescent="0.2">
      <c r="B990" s="222"/>
      <c r="C990" s="223"/>
      <c r="D990"/>
      <c r="E990"/>
      <c r="F990"/>
      <c r="G990"/>
      <c r="H990"/>
      <c r="I990"/>
      <c r="J990"/>
      <c r="K990"/>
      <c r="L990"/>
      <c r="M990"/>
      <c r="N990"/>
      <c r="O990"/>
      <c r="P990"/>
      <c r="Q990"/>
      <c r="R990"/>
      <c r="S990"/>
      <c r="T990"/>
      <c r="U990"/>
      <c r="V990"/>
    </row>
    <row r="991" spans="2:22" ht="15.75" customHeight="1" x14ac:dyDescent="0.2">
      <c r="B991" s="222"/>
      <c r="C991" s="223"/>
      <c r="D991"/>
      <c r="E991"/>
      <c r="F991"/>
      <c r="G991"/>
      <c r="H991"/>
      <c r="I991"/>
      <c r="J991"/>
      <c r="K991"/>
      <c r="L991"/>
      <c r="M991"/>
      <c r="N991"/>
      <c r="O991"/>
      <c r="P991"/>
      <c r="Q991"/>
      <c r="R991"/>
      <c r="S991"/>
      <c r="T991"/>
      <c r="U991"/>
      <c r="V991"/>
    </row>
    <row r="992" spans="2:22" ht="15.75" customHeight="1" x14ac:dyDescent="0.2">
      <c r="B992" s="222"/>
      <c r="C992" s="223"/>
      <c r="D992"/>
      <c r="E992"/>
      <c r="F992"/>
      <c r="G992"/>
      <c r="H992"/>
      <c r="I992"/>
      <c r="J992"/>
      <c r="K992"/>
      <c r="L992"/>
      <c r="M992"/>
      <c r="N992"/>
      <c r="O992"/>
      <c r="P992"/>
      <c r="Q992"/>
      <c r="R992"/>
      <c r="S992"/>
      <c r="T992"/>
      <c r="U992"/>
      <c r="V992"/>
    </row>
    <row r="993" spans="2:22" ht="15.75" customHeight="1" x14ac:dyDescent="0.2">
      <c r="B993" s="222"/>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A2" sqref="A2 A2:D2"/>
    </sheetView>
  </sheetViews>
  <sheetFormatPr defaultColWidth="19.425781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5" t="s">
        <v>1963</v>
      </c>
      <c r="B3" s="186"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93501.61</v>
      </c>
      <c r="E5" s="78"/>
      <c r="F5" s="78"/>
      <c r="G5" s="204"/>
      <c r="H5" s="204"/>
      <c r="I5" s="204"/>
      <c r="J5" s="204"/>
      <c r="K5" s="204"/>
      <c r="L5" s="204"/>
      <c r="M5" s="204"/>
      <c r="N5" s="204"/>
      <c r="O5" s="204"/>
      <c r="P5" s="204"/>
      <c r="Q5" s="204"/>
      <c r="R5" s="204"/>
      <c r="S5" s="204"/>
      <c r="T5" s="204"/>
      <c r="U5" s="204"/>
    </row>
    <row r="6" spans="1:24" ht="24" customHeight="1" x14ac:dyDescent="0.2">
      <c r="A6" s="234"/>
      <c r="B6" s="235" t="s">
        <v>2889</v>
      </c>
      <c r="C6" s="236" t="s">
        <v>2890</v>
      </c>
      <c r="D6" s="237">
        <f>D7+D8+D17+D18</f>
        <v>1361230.78</v>
      </c>
      <c r="E6" s="78"/>
      <c r="F6" s="78"/>
      <c r="G6" s="204"/>
      <c r="H6" s="204"/>
      <c r="I6" s="204"/>
      <c r="J6" s="204"/>
      <c r="K6" s="204"/>
      <c r="L6" s="204"/>
      <c r="M6" s="204"/>
      <c r="N6" s="204"/>
      <c r="O6" s="204"/>
      <c r="P6" s="204"/>
      <c r="Q6" s="204"/>
      <c r="R6" s="204"/>
      <c r="S6" s="204"/>
      <c r="T6" s="204"/>
      <c r="U6" s="204"/>
    </row>
    <row r="7" spans="1:24" ht="12.75" customHeight="1" x14ac:dyDescent="0.2">
      <c r="A7" s="234"/>
      <c r="B7" s="235" t="s">
        <v>2891</v>
      </c>
      <c r="C7" s="236" t="s">
        <v>2892</v>
      </c>
      <c r="D7" s="203">
        <v>0</v>
      </c>
      <c r="E7" s="78"/>
      <c r="F7" s="78"/>
      <c r="G7" s="204"/>
      <c r="H7" s="204"/>
      <c r="I7" s="204"/>
      <c r="J7" s="204"/>
      <c r="K7" s="204"/>
      <c r="L7" s="204"/>
      <c r="M7" s="204"/>
      <c r="N7" s="204"/>
      <c r="O7" s="204"/>
      <c r="P7" s="204"/>
      <c r="Q7" s="204"/>
      <c r="R7" s="204"/>
      <c r="S7" s="204"/>
      <c r="T7" s="204"/>
      <c r="U7" s="204"/>
    </row>
    <row r="8" spans="1:24" ht="12.75" customHeight="1" x14ac:dyDescent="0.2">
      <c r="A8" s="234" t="s">
        <v>2290</v>
      </c>
      <c r="B8" s="235" t="s">
        <v>2893</v>
      </c>
      <c r="C8" s="236" t="s">
        <v>2894</v>
      </c>
      <c r="D8" s="237">
        <f>SUM(D9:D16)</f>
        <v>1329048.99</v>
      </c>
      <c r="E8" s="78"/>
      <c r="F8" s="78"/>
      <c r="G8" s="204"/>
      <c r="H8" s="204"/>
      <c r="I8" s="204"/>
      <c r="J8" s="204"/>
      <c r="K8" s="204"/>
      <c r="L8" s="204"/>
      <c r="M8" s="204"/>
      <c r="N8" s="204"/>
      <c r="O8" s="204"/>
      <c r="P8" s="204"/>
      <c r="Q8" s="204"/>
      <c r="R8" s="204"/>
      <c r="S8" s="204"/>
      <c r="T8" s="204"/>
      <c r="U8" s="204"/>
    </row>
    <row r="9" spans="1:24" ht="12.75" customHeight="1" x14ac:dyDescent="0.2">
      <c r="A9" s="238" t="s">
        <v>2292</v>
      </c>
      <c r="B9" s="84" t="s">
        <v>2293</v>
      </c>
      <c r="C9" s="236" t="s">
        <v>2895</v>
      </c>
      <c r="D9" s="203">
        <v>1009452.67</v>
      </c>
      <c r="E9" s="78"/>
      <c r="F9" s="78"/>
      <c r="G9" s="204"/>
      <c r="H9" s="204"/>
      <c r="I9" s="204"/>
      <c r="J9" s="204"/>
      <c r="K9" s="204"/>
      <c r="L9" s="204"/>
      <c r="M9" s="204"/>
      <c r="N9" s="204"/>
      <c r="O9" s="204"/>
      <c r="P9" s="204"/>
      <c r="Q9" s="204"/>
      <c r="R9" s="204"/>
      <c r="S9" s="204"/>
      <c r="T9" s="204"/>
      <c r="U9" s="204"/>
    </row>
    <row r="10" spans="1:24" ht="12.75" customHeight="1" x14ac:dyDescent="0.2">
      <c r="A10" s="238" t="s">
        <v>2294</v>
      </c>
      <c r="B10" s="84" t="s">
        <v>2295</v>
      </c>
      <c r="C10" s="236" t="s">
        <v>2896</v>
      </c>
      <c r="D10" s="203">
        <v>288711.24</v>
      </c>
      <c r="E10" s="78"/>
      <c r="F10" s="78"/>
      <c r="G10" s="204"/>
      <c r="H10" s="204"/>
      <c r="I10" s="204"/>
      <c r="J10" s="204"/>
      <c r="K10" s="204"/>
      <c r="L10" s="204"/>
      <c r="M10" s="204"/>
      <c r="N10" s="204"/>
      <c r="O10" s="204"/>
      <c r="P10" s="204"/>
      <c r="Q10" s="204"/>
      <c r="R10" s="204"/>
      <c r="S10" s="204"/>
      <c r="T10" s="204"/>
      <c r="U10" s="204"/>
    </row>
    <row r="11" spans="1:24" ht="12.75" customHeight="1" x14ac:dyDescent="0.2">
      <c r="A11" s="238" t="s">
        <v>2296</v>
      </c>
      <c r="B11" s="84" t="s">
        <v>2897</v>
      </c>
      <c r="C11" s="236" t="s">
        <v>2898</v>
      </c>
      <c r="D11" s="203">
        <v>0</v>
      </c>
      <c r="E11" s="78"/>
      <c r="F11" s="78"/>
      <c r="G11" s="204"/>
      <c r="H11" s="204"/>
      <c r="I11" s="204"/>
      <c r="J11" s="204"/>
      <c r="K11" s="204"/>
      <c r="L11" s="204"/>
      <c r="M11" s="204"/>
      <c r="N11" s="204"/>
      <c r="O11" s="204"/>
      <c r="P11" s="204"/>
      <c r="Q11" s="204"/>
      <c r="R11" s="204"/>
      <c r="S11" s="204"/>
      <c r="T11" s="204"/>
      <c r="U11" s="204"/>
    </row>
    <row r="12" spans="1:24" ht="12.75" customHeight="1" x14ac:dyDescent="0.2">
      <c r="A12" s="238" t="s">
        <v>2304</v>
      </c>
      <c r="B12" s="84" t="s">
        <v>2305</v>
      </c>
      <c r="C12" s="236" t="s">
        <v>2899</v>
      </c>
      <c r="D12" s="203">
        <v>0</v>
      </c>
      <c r="E12" s="78"/>
      <c r="F12" s="78"/>
      <c r="G12" s="204"/>
      <c r="H12" s="204"/>
      <c r="I12" s="204"/>
      <c r="J12" s="204"/>
      <c r="K12" s="204"/>
      <c r="L12" s="204"/>
      <c r="M12" s="204"/>
      <c r="N12" s="204"/>
      <c r="O12" s="204"/>
      <c r="P12" s="204"/>
      <c r="Q12" s="204"/>
      <c r="R12" s="204"/>
      <c r="S12" s="204"/>
      <c r="T12" s="204"/>
      <c r="U12" s="204"/>
    </row>
    <row r="13" spans="1:24" ht="24" customHeight="1" x14ac:dyDescent="0.2">
      <c r="A13" s="238" t="s">
        <v>2306</v>
      </c>
      <c r="B13" s="84" t="s">
        <v>2900</v>
      </c>
      <c r="C13" s="236"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38" t="s">
        <v>2308</v>
      </c>
      <c r="B14" s="84" t="s">
        <v>2309</v>
      </c>
      <c r="C14" s="236" t="s">
        <v>2902</v>
      </c>
      <c r="D14" s="203">
        <v>21465.16</v>
      </c>
      <c r="E14" s="78"/>
      <c r="F14" s="78"/>
      <c r="G14" s="204"/>
      <c r="H14" s="204"/>
      <c r="I14" s="204"/>
      <c r="J14" s="204"/>
      <c r="K14" s="204"/>
      <c r="L14" s="204"/>
      <c r="M14" s="204"/>
      <c r="N14" s="204"/>
      <c r="O14" s="204"/>
      <c r="P14" s="204"/>
      <c r="Q14" s="204"/>
      <c r="R14" s="204"/>
      <c r="S14" s="204"/>
      <c r="T14" s="204"/>
      <c r="U14" s="204"/>
    </row>
    <row r="15" spans="1:24" ht="12.75" customHeight="1" x14ac:dyDescent="0.2">
      <c r="A15" s="238" t="s">
        <v>2310</v>
      </c>
      <c r="B15" s="84" t="s">
        <v>2311</v>
      </c>
      <c r="C15" s="236"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38" t="s">
        <v>2312</v>
      </c>
      <c r="B16" s="84" t="s">
        <v>2313</v>
      </c>
      <c r="C16" s="236" t="s">
        <v>2904</v>
      </c>
      <c r="D16" s="203">
        <v>9419.92</v>
      </c>
      <c r="E16" s="78"/>
      <c r="F16" s="78"/>
      <c r="G16" s="204"/>
      <c r="H16" s="204"/>
      <c r="I16" s="204"/>
      <c r="J16" s="204"/>
      <c r="K16" s="204"/>
      <c r="L16" s="204"/>
      <c r="M16" s="204"/>
      <c r="N16" s="204"/>
      <c r="O16" s="204"/>
      <c r="P16" s="204"/>
      <c r="Q16" s="204"/>
      <c r="R16" s="204"/>
      <c r="S16" s="204"/>
      <c r="T16" s="204"/>
      <c r="U16" s="204"/>
    </row>
    <row r="17" spans="1:21" ht="12.75" customHeight="1" x14ac:dyDescent="0.2">
      <c r="A17" s="234" t="s">
        <v>2314</v>
      </c>
      <c r="B17" s="235" t="s">
        <v>2315</v>
      </c>
      <c r="C17" s="236" t="s">
        <v>2905</v>
      </c>
      <c r="D17" s="203">
        <v>32181.79</v>
      </c>
      <c r="E17" s="78"/>
      <c r="F17" s="78"/>
      <c r="G17" s="204"/>
      <c r="H17" s="204"/>
      <c r="I17" s="204"/>
      <c r="J17" s="204"/>
      <c r="K17" s="204"/>
      <c r="L17" s="204"/>
      <c r="M17" s="204"/>
      <c r="N17" s="204"/>
      <c r="O17" s="204"/>
      <c r="P17" s="204"/>
      <c r="Q17" s="204"/>
      <c r="R17" s="204"/>
      <c r="S17" s="204"/>
      <c r="T17" s="204"/>
      <c r="U17" s="204"/>
    </row>
    <row r="18" spans="1:21" ht="36" customHeight="1" x14ac:dyDescent="0.2">
      <c r="A18" s="234" t="s">
        <v>2906</v>
      </c>
      <c r="B18" s="235" t="s">
        <v>2907</v>
      </c>
      <c r="C18" s="236" t="s">
        <v>2908</v>
      </c>
      <c r="D18" s="237">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38" t="s">
        <v>2909</v>
      </c>
      <c r="B19" s="84" t="s">
        <v>2910</v>
      </c>
      <c r="C19" s="236"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38" t="s">
        <v>2912</v>
      </c>
      <c r="B20" s="84" t="s">
        <v>2327</v>
      </c>
      <c r="C20" s="236"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38" t="s">
        <v>2914</v>
      </c>
      <c r="B21" s="84" t="s">
        <v>2331</v>
      </c>
      <c r="C21" s="236"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38" t="s">
        <v>2916</v>
      </c>
      <c r="B22" s="84" t="s">
        <v>2917</v>
      </c>
      <c r="C22" s="236"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38" t="s">
        <v>2919</v>
      </c>
      <c r="B23" s="84" t="s">
        <v>2920</v>
      </c>
      <c r="C23" s="236"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38"/>
      <c r="B24" s="235" t="s">
        <v>2922</v>
      </c>
      <c r="C24" s="236" t="s">
        <v>2923</v>
      </c>
      <c r="D24" s="237">
        <f>D25+D26+D35+D36</f>
        <v>1336512.23</v>
      </c>
      <c r="E24" s="78"/>
      <c r="F24" s="78"/>
      <c r="G24" s="204"/>
      <c r="H24" s="204"/>
      <c r="I24" s="204"/>
      <c r="J24" s="204"/>
      <c r="K24" s="204"/>
      <c r="L24" s="204"/>
      <c r="M24" s="204"/>
      <c r="N24" s="204"/>
      <c r="O24" s="204"/>
      <c r="P24" s="204"/>
      <c r="Q24" s="204"/>
      <c r="R24" s="204"/>
      <c r="S24" s="204"/>
      <c r="T24" s="204"/>
      <c r="U24" s="204"/>
    </row>
    <row r="25" spans="1:21" ht="12.75" customHeight="1" x14ac:dyDescent="0.2">
      <c r="A25" s="238"/>
      <c r="B25" s="235" t="s">
        <v>2891</v>
      </c>
      <c r="C25" s="236" t="s">
        <v>2924</v>
      </c>
      <c r="D25" s="203">
        <v>0</v>
      </c>
      <c r="E25" s="78"/>
      <c r="F25" s="78"/>
      <c r="G25" s="204"/>
      <c r="H25" s="204"/>
      <c r="I25" s="204"/>
      <c r="J25" s="204"/>
      <c r="K25" s="204"/>
      <c r="L25" s="204"/>
      <c r="M25" s="204"/>
      <c r="N25" s="204"/>
      <c r="O25" s="204"/>
      <c r="P25" s="204"/>
      <c r="Q25" s="204"/>
      <c r="R25" s="204"/>
      <c r="S25" s="204"/>
      <c r="T25" s="204"/>
      <c r="U25" s="204"/>
    </row>
    <row r="26" spans="1:21" ht="12.75" customHeight="1" x14ac:dyDescent="0.2">
      <c r="A26" s="234" t="s">
        <v>2290</v>
      </c>
      <c r="B26" s="235" t="s">
        <v>2925</v>
      </c>
      <c r="C26" s="236" t="s">
        <v>2926</v>
      </c>
      <c r="D26" s="237">
        <f>SUM(D27:D34)</f>
        <v>1304330.44</v>
      </c>
      <c r="E26" s="78"/>
      <c r="F26" s="78"/>
      <c r="G26" s="204"/>
      <c r="H26" s="204"/>
      <c r="I26" s="204"/>
      <c r="J26" s="204"/>
      <c r="K26" s="204"/>
      <c r="L26" s="204"/>
      <c r="M26" s="204"/>
      <c r="N26" s="204"/>
      <c r="O26" s="204"/>
      <c r="P26" s="204"/>
      <c r="Q26" s="204"/>
      <c r="R26" s="204"/>
      <c r="S26" s="204"/>
      <c r="T26" s="204"/>
      <c r="U26" s="204"/>
    </row>
    <row r="27" spans="1:21" ht="12.75" customHeight="1" x14ac:dyDescent="0.2">
      <c r="A27" s="238" t="s">
        <v>2292</v>
      </c>
      <c r="B27" s="84" t="s">
        <v>2293</v>
      </c>
      <c r="C27" s="236" t="s">
        <v>2927</v>
      </c>
      <c r="D27" s="203">
        <v>990002.29</v>
      </c>
      <c r="E27" s="78"/>
      <c r="F27" s="78"/>
      <c r="G27" s="204"/>
      <c r="H27" s="204"/>
      <c r="I27" s="204"/>
      <c r="J27" s="204"/>
      <c r="K27" s="204"/>
      <c r="L27" s="204"/>
      <c r="M27" s="204"/>
      <c r="N27" s="204"/>
      <c r="O27" s="204"/>
      <c r="P27" s="204"/>
      <c r="Q27" s="204"/>
      <c r="R27" s="204"/>
      <c r="S27" s="204"/>
      <c r="T27" s="204"/>
      <c r="U27" s="204"/>
    </row>
    <row r="28" spans="1:21" ht="12.75" customHeight="1" x14ac:dyDescent="0.2">
      <c r="A28" s="238" t="s">
        <v>2294</v>
      </c>
      <c r="B28" s="84" t="s">
        <v>2295</v>
      </c>
      <c r="C28" s="236" t="s">
        <v>2928</v>
      </c>
      <c r="D28" s="203">
        <v>291314.5</v>
      </c>
      <c r="E28" s="78"/>
      <c r="F28" s="78"/>
      <c r="G28" s="204"/>
      <c r="H28" s="204"/>
      <c r="I28" s="204"/>
      <c r="J28" s="204"/>
      <c r="K28" s="204"/>
      <c r="L28" s="204"/>
      <c r="M28" s="204"/>
      <c r="N28" s="204"/>
      <c r="O28" s="204"/>
      <c r="P28" s="204"/>
      <c r="Q28" s="204"/>
      <c r="R28" s="204"/>
      <c r="S28" s="204"/>
      <c r="T28" s="204"/>
      <c r="U28" s="204"/>
    </row>
    <row r="29" spans="1:21" ht="12.75" customHeight="1" x14ac:dyDescent="0.2">
      <c r="A29" s="238" t="s">
        <v>2296</v>
      </c>
      <c r="B29" s="84" t="s">
        <v>2897</v>
      </c>
      <c r="C29" s="236" t="s">
        <v>2929</v>
      </c>
      <c r="D29" s="203">
        <v>0</v>
      </c>
      <c r="E29" s="78"/>
      <c r="F29" s="78"/>
      <c r="G29" s="204"/>
      <c r="H29" s="204"/>
      <c r="I29" s="204"/>
      <c r="J29" s="204"/>
      <c r="K29" s="204"/>
      <c r="L29" s="204"/>
      <c r="M29" s="204"/>
      <c r="N29" s="204"/>
      <c r="O29" s="204"/>
      <c r="P29" s="204"/>
      <c r="Q29" s="204"/>
      <c r="R29" s="204"/>
      <c r="S29" s="204"/>
      <c r="T29" s="204"/>
      <c r="U29" s="204"/>
    </row>
    <row r="30" spans="1:21" ht="12.75" customHeight="1" x14ac:dyDescent="0.2">
      <c r="A30" s="238" t="s">
        <v>2304</v>
      </c>
      <c r="B30" s="84" t="s">
        <v>2305</v>
      </c>
      <c r="C30" s="236" t="s">
        <v>2930</v>
      </c>
      <c r="D30" s="203">
        <v>0</v>
      </c>
      <c r="E30" s="78"/>
      <c r="F30" s="78"/>
      <c r="G30" s="204"/>
      <c r="H30" s="204"/>
      <c r="I30" s="204"/>
      <c r="J30" s="204"/>
      <c r="K30" s="204"/>
      <c r="L30" s="204"/>
      <c r="M30" s="204"/>
      <c r="N30" s="204"/>
      <c r="O30" s="204"/>
      <c r="P30" s="204"/>
      <c r="Q30" s="204"/>
      <c r="R30" s="204"/>
      <c r="S30" s="204"/>
      <c r="T30" s="204"/>
      <c r="U30" s="204"/>
    </row>
    <row r="31" spans="1:21" ht="24" customHeight="1" x14ac:dyDescent="0.2">
      <c r="A31" s="238" t="s">
        <v>2306</v>
      </c>
      <c r="B31" s="84" t="s">
        <v>2900</v>
      </c>
      <c r="C31" s="236"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38" t="s">
        <v>2308</v>
      </c>
      <c r="B32" s="84" t="s">
        <v>2309</v>
      </c>
      <c r="C32" s="236" t="s">
        <v>2932</v>
      </c>
      <c r="D32" s="203">
        <v>21465.16</v>
      </c>
      <c r="E32" s="78"/>
      <c r="F32" s="78"/>
      <c r="G32" s="204"/>
      <c r="H32" s="204"/>
      <c r="I32" s="204"/>
      <c r="J32" s="204"/>
      <c r="K32" s="204"/>
      <c r="L32" s="204"/>
      <c r="M32" s="204"/>
      <c r="N32" s="204"/>
      <c r="O32" s="204"/>
      <c r="P32" s="204"/>
      <c r="Q32" s="204"/>
      <c r="R32" s="204"/>
      <c r="S32" s="204"/>
      <c r="T32" s="204"/>
      <c r="U32" s="204"/>
    </row>
    <row r="33" spans="1:21" ht="12.75" customHeight="1" x14ac:dyDescent="0.2">
      <c r="A33" s="238" t="s">
        <v>2310</v>
      </c>
      <c r="B33" s="84" t="s">
        <v>2311</v>
      </c>
      <c r="C33" s="236"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38" t="s">
        <v>2312</v>
      </c>
      <c r="B34" s="84" t="s">
        <v>2313</v>
      </c>
      <c r="C34" s="236" t="s">
        <v>2934</v>
      </c>
      <c r="D34" s="203">
        <v>1548.49</v>
      </c>
      <c r="E34" s="78"/>
      <c r="F34" s="78"/>
      <c r="G34" s="204"/>
      <c r="H34" s="204"/>
      <c r="I34" s="204"/>
      <c r="J34" s="204"/>
      <c r="K34" s="204"/>
      <c r="L34" s="204"/>
      <c r="M34" s="204"/>
      <c r="N34" s="204"/>
      <c r="O34" s="204"/>
      <c r="P34" s="204"/>
      <c r="Q34" s="204"/>
      <c r="R34" s="204"/>
      <c r="S34" s="204"/>
      <c r="T34" s="204"/>
      <c r="U34" s="204"/>
    </row>
    <row r="35" spans="1:21" ht="12.75" customHeight="1" x14ac:dyDescent="0.2">
      <c r="A35" s="234" t="s">
        <v>2314</v>
      </c>
      <c r="B35" s="235" t="s">
        <v>2315</v>
      </c>
      <c r="C35" s="236" t="s">
        <v>2935</v>
      </c>
      <c r="D35" s="203">
        <v>32181.79</v>
      </c>
      <c r="E35" s="78"/>
      <c r="F35" s="78"/>
      <c r="G35" s="204"/>
      <c r="H35" s="204"/>
      <c r="I35" s="204"/>
      <c r="J35" s="204"/>
      <c r="K35" s="204"/>
      <c r="L35" s="204"/>
      <c r="M35" s="204"/>
      <c r="N35" s="204"/>
      <c r="O35" s="204"/>
      <c r="P35" s="204"/>
      <c r="Q35" s="204"/>
      <c r="R35" s="204"/>
      <c r="S35" s="204"/>
      <c r="T35" s="204"/>
      <c r="U35" s="204"/>
    </row>
    <row r="36" spans="1:21" ht="36" customHeight="1" x14ac:dyDescent="0.2">
      <c r="A36" s="234" t="s">
        <v>2906</v>
      </c>
      <c r="B36" s="235" t="s">
        <v>2936</v>
      </c>
      <c r="C36" s="236" t="s">
        <v>2937</v>
      </c>
      <c r="D36" s="237">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38" t="s">
        <v>2909</v>
      </c>
      <c r="B37" s="84" t="s">
        <v>2910</v>
      </c>
      <c r="C37" s="236"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38" t="s">
        <v>2912</v>
      </c>
      <c r="B38" s="84" t="s">
        <v>2327</v>
      </c>
      <c r="C38" s="236"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38" t="s">
        <v>2914</v>
      </c>
      <c r="B39" s="84" t="s">
        <v>2331</v>
      </c>
      <c r="C39" s="236"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38" t="s">
        <v>2941</v>
      </c>
      <c r="B40" s="84" t="s">
        <v>2917</v>
      </c>
      <c r="C40" s="236"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
      <c r="A41" s="238" t="s">
        <v>2919</v>
      </c>
      <c r="B41" s="84" t="s">
        <v>2920</v>
      </c>
      <c r="C41" s="236"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38"/>
      <c r="B42" s="235" t="s">
        <v>2944</v>
      </c>
      <c r="C42" s="236" t="s">
        <v>2945</v>
      </c>
      <c r="D42" s="237">
        <f>D5+D6-D24</f>
        <v>118220.16000000015</v>
      </c>
      <c r="E42" s="78"/>
      <c r="F42" s="78"/>
      <c r="G42" s="204"/>
      <c r="H42" s="204"/>
      <c r="I42" s="204"/>
      <c r="J42" s="204"/>
      <c r="K42" s="204"/>
      <c r="L42" s="204"/>
      <c r="M42" s="204"/>
      <c r="N42" s="204"/>
      <c r="O42" s="204"/>
      <c r="P42" s="204"/>
      <c r="Q42" s="204"/>
      <c r="R42" s="204"/>
      <c r="S42" s="204"/>
      <c r="T42" s="204"/>
      <c r="U42" s="204"/>
    </row>
    <row r="43" spans="1:21" ht="24" customHeight="1" x14ac:dyDescent="0.2">
      <c r="A43" s="234"/>
      <c r="B43" s="235" t="s">
        <v>2946</v>
      </c>
      <c r="C43" s="236" t="s">
        <v>2947</v>
      </c>
      <c r="D43" s="237">
        <f>D44+D49+D90+D95</f>
        <v>0</v>
      </c>
      <c r="E43" s="78"/>
      <c r="F43" s="78"/>
      <c r="G43" s="204"/>
      <c r="H43" s="204"/>
      <c r="I43" s="204"/>
      <c r="J43" s="204"/>
      <c r="K43" s="204"/>
      <c r="L43" s="204"/>
      <c r="M43" s="204"/>
      <c r="N43" s="204"/>
      <c r="O43" s="204"/>
      <c r="P43" s="204"/>
      <c r="Q43" s="204"/>
      <c r="R43" s="204"/>
      <c r="S43" s="204"/>
      <c r="T43" s="204"/>
      <c r="U43" s="204"/>
    </row>
    <row r="44" spans="1:21" ht="12.75" customHeight="1" x14ac:dyDescent="0.2">
      <c r="A44" s="238"/>
      <c r="B44" s="235" t="s">
        <v>2948</v>
      </c>
      <c r="C44" s="236" t="s">
        <v>2949</v>
      </c>
      <c r="D44" s="237">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4"/>
      <c r="B45" s="84" t="s">
        <v>2950</v>
      </c>
      <c r="C45" s="236"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38"/>
      <c r="B46" s="84" t="s">
        <v>2952</v>
      </c>
      <c r="C46" s="236"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38"/>
      <c r="B47" s="84" t="s">
        <v>2954</v>
      </c>
      <c r="C47" s="236"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38"/>
      <c r="B48" s="84" t="s">
        <v>2956</v>
      </c>
      <c r="C48" s="236"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4" t="s">
        <v>2290</v>
      </c>
      <c r="B49" s="239" t="s">
        <v>2958</v>
      </c>
      <c r="C49" s="236" t="s">
        <v>2959</v>
      </c>
      <c r="D49" s="237">
        <f>D50+D55+D60+D65+D70+D75+D80+D85</f>
        <v>0</v>
      </c>
      <c r="E49" s="78"/>
      <c r="F49" s="78"/>
      <c r="G49" s="204"/>
      <c r="H49" s="204"/>
      <c r="I49" s="204"/>
      <c r="J49" s="204"/>
      <c r="K49" s="204"/>
      <c r="L49" s="204"/>
      <c r="M49" s="204"/>
      <c r="N49" s="204"/>
      <c r="O49" s="204"/>
      <c r="P49" s="204"/>
      <c r="Q49" s="204"/>
      <c r="R49" s="204"/>
      <c r="S49" s="204"/>
      <c r="T49" s="204"/>
      <c r="U49" s="204"/>
    </row>
    <row r="50" spans="1:21" ht="12.75" customHeight="1" x14ac:dyDescent="0.2">
      <c r="A50" s="234" t="s">
        <v>2292</v>
      </c>
      <c r="B50" s="235" t="s">
        <v>2960</v>
      </c>
      <c r="C50" s="236" t="s">
        <v>2961</v>
      </c>
      <c r="D50" s="237">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38"/>
      <c r="B51" s="84" t="s">
        <v>2950</v>
      </c>
      <c r="C51" s="236"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38"/>
      <c r="B52" s="84" t="s">
        <v>2952</v>
      </c>
      <c r="C52" s="236"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4"/>
      <c r="B53" s="84" t="s">
        <v>2954</v>
      </c>
      <c r="C53" s="236"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38"/>
      <c r="B54" s="84" t="s">
        <v>2956</v>
      </c>
      <c r="C54" s="236"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4" t="s">
        <v>2294</v>
      </c>
      <c r="B55" s="235" t="s">
        <v>2966</v>
      </c>
      <c r="C55" s="236" t="s">
        <v>2967</v>
      </c>
      <c r="D55" s="237">
        <f>SUM(D56:D59)</f>
        <v>0</v>
      </c>
      <c r="E55" s="78"/>
      <c r="F55" s="78"/>
      <c r="G55" s="204"/>
      <c r="H55" s="204"/>
      <c r="I55" s="204"/>
      <c r="J55" s="204"/>
      <c r="K55" s="204"/>
      <c r="L55" s="204"/>
      <c r="M55" s="204"/>
      <c r="N55" s="204"/>
      <c r="O55" s="204"/>
      <c r="P55" s="204"/>
      <c r="Q55" s="204"/>
      <c r="R55" s="204"/>
      <c r="S55" s="204"/>
      <c r="T55" s="204"/>
      <c r="U55" s="204"/>
    </row>
    <row r="56" spans="1:21" ht="12.75" customHeight="1" x14ac:dyDescent="0.2">
      <c r="A56" s="238"/>
      <c r="B56" s="84" t="s">
        <v>2950</v>
      </c>
      <c r="C56" s="236" t="s">
        <v>2968</v>
      </c>
      <c r="D56" s="203">
        <v>0</v>
      </c>
      <c r="E56" s="78"/>
      <c r="F56" s="78"/>
      <c r="G56" s="204"/>
      <c r="H56" s="204"/>
      <c r="I56" s="204"/>
      <c r="J56" s="204"/>
      <c r="K56" s="204"/>
      <c r="L56" s="204"/>
      <c r="M56" s="204"/>
      <c r="N56" s="204"/>
      <c r="O56" s="204"/>
      <c r="P56" s="204"/>
      <c r="Q56" s="204"/>
      <c r="R56" s="204"/>
      <c r="S56" s="204"/>
      <c r="T56" s="204"/>
      <c r="U56" s="204"/>
    </row>
    <row r="57" spans="1:21" ht="12.75" customHeight="1" x14ac:dyDescent="0.2">
      <c r="A57" s="238"/>
      <c r="B57" s="84" t="s">
        <v>2952</v>
      </c>
      <c r="C57" s="236"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38"/>
      <c r="B58" s="84" t="s">
        <v>2954</v>
      </c>
      <c r="C58" s="236"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
      <c r="A59" s="238"/>
      <c r="B59" s="84" t="s">
        <v>2956</v>
      </c>
      <c r="C59" s="236"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4" t="s">
        <v>2296</v>
      </c>
      <c r="B60" s="235" t="s">
        <v>2972</v>
      </c>
      <c r="C60" s="236" t="s">
        <v>2973</v>
      </c>
      <c r="D60" s="237">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38"/>
      <c r="B61" s="84" t="s">
        <v>2950</v>
      </c>
      <c r="C61" s="236"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38"/>
      <c r="B62" s="84" t="s">
        <v>2952</v>
      </c>
      <c r="C62" s="236"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4"/>
      <c r="B63" s="84" t="s">
        <v>2954</v>
      </c>
      <c r="C63" s="236"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38"/>
      <c r="B64" s="84" t="s">
        <v>2956</v>
      </c>
      <c r="C64" s="236"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4" t="s">
        <v>2304</v>
      </c>
      <c r="B65" s="235" t="s">
        <v>2978</v>
      </c>
      <c r="C65" s="236" t="s">
        <v>2979</v>
      </c>
      <c r="D65" s="237">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38"/>
      <c r="B66" s="84" t="s">
        <v>2950</v>
      </c>
      <c r="C66" s="236"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38"/>
      <c r="B67" s="84" t="s">
        <v>2952</v>
      </c>
      <c r="C67" s="236"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38"/>
      <c r="B68" s="84" t="s">
        <v>2954</v>
      </c>
      <c r="C68" s="236"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38"/>
      <c r="B69" s="84" t="s">
        <v>2956</v>
      </c>
      <c r="C69" s="236"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4" t="s">
        <v>2306</v>
      </c>
      <c r="B70" s="235" t="s">
        <v>2984</v>
      </c>
      <c r="C70" s="236" t="s">
        <v>2985</v>
      </c>
      <c r="D70" s="237">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38"/>
      <c r="B71" s="84" t="s">
        <v>2950</v>
      </c>
      <c r="C71" s="236"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38"/>
      <c r="B72" s="84" t="s">
        <v>2952</v>
      </c>
      <c r="C72" s="236"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38"/>
      <c r="B73" s="84" t="s">
        <v>2954</v>
      </c>
      <c r="C73" s="236"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38"/>
      <c r="B74" s="84" t="s">
        <v>2956</v>
      </c>
      <c r="C74" s="236"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4" t="s">
        <v>2308</v>
      </c>
      <c r="B75" s="235" t="s">
        <v>2990</v>
      </c>
      <c r="C75" s="236" t="s">
        <v>2991</v>
      </c>
      <c r="D75" s="237">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38"/>
      <c r="B76" s="84" t="s">
        <v>2950</v>
      </c>
      <c r="C76" s="236"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38"/>
      <c r="B77" s="84" t="s">
        <v>2952</v>
      </c>
      <c r="C77" s="236"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
      <c r="A78" s="238"/>
      <c r="B78" s="84" t="s">
        <v>2954</v>
      </c>
      <c r="C78" s="236"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4"/>
      <c r="B79" s="84" t="s">
        <v>2956</v>
      </c>
      <c r="C79" s="236" t="s">
        <v>2995</v>
      </c>
      <c r="D79" s="203">
        <v>0</v>
      </c>
      <c r="E79" s="78"/>
      <c r="F79" s="78"/>
      <c r="G79" s="204"/>
      <c r="H79" s="204"/>
      <c r="I79" s="204"/>
      <c r="J79" s="204"/>
      <c r="K79" s="204"/>
      <c r="L79" s="204"/>
      <c r="M79" s="204"/>
      <c r="N79" s="204"/>
      <c r="O79" s="204"/>
      <c r="P79" s="204"/>
      <c r="Q79" s="204"/>
      <c r="R79" s="204"/>
      <c r="S79" s="204"/>
      <c r="T79" s="204"/>
      <c r="U79" s="204"/>
    </row>
    <row r="80" spans="1:21" ht="24" customHeight="1" x14ac:dyDescent="0.2">
      <c r="A80" s="234" t="s">
        <v>2310</v>
      </c>
      <c r="B80" s="240" t="s">
        <v>2996</v>
      </c>
      <c r="C80" s="236" t="s">
        <v>2997</v>
      </c>
      <c r="D80" s="237">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4"/>
      <c r="B81" s="84" t="s">
        <v>2950</v>
      </c>
      <c r="C81" s="236"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4"/>
      <c r="B82" s="84" t="s">
        <v>2952</v>
      </c>
      <c r="C82" s="236"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4"/>
      <c r="B83" s="84" t="s">
        <v>2954</v>
      </c>
      <c r="C83" s="236"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4"/>
      <c r="B84" s="84" t="s">
        <v>2956</v>
      </c>
      <c r="C84" s="236"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4" t="s">
        <v>2312</v>
      </c>
      <c r="B85" s="240" t="s">
        <v>3002</v>
      </c>
      <c r="C85" s="236" t="s">
        <v>3003</v>
      </c>
      <c r="D85" s="237">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4"/>
      <c r="B86" s="84" t="s">
        <v>2950</v>
      </c>
      <c r="C86" s="236"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4"/>
      <c r="B87" s="84" t="s">
        <v>2952</v>
      </c>
      <c r="C87" s="236"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4"/>
      <c r="B88" s="84" t="s">
        <v>2954</v>
      </c>
      <c r="C88" s="236"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4"/>
      <c r="B89" s="84" t="s">
        <v>2956</v>
      </c>
      <c r="C89" s="236"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4" t="s">
        <v>2314</v>
      </c>
      <c r="B90" s="235" t="s">
        <v>3008</v>
      </c>
      <c r="C90" s="236" t="s">
        <v>3009</v>
      </c>
      <c r="D90" s="237">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4"/>
      <c r="B91" s="84" t="s">
        <v>2950</v>
      </c>
      <c r="C91" s="236"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4"/>
      <c r="B92" s="84" t="s">
        <v>2952</v>
      </c>
      <c r="C92" s="236"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
      <c r="A93" s="238"/>
      <c r="B93" s="84" t="s">
        <v>2954</v>
      </c>
      <c r="C93" s="236"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38"/>
      <c r="B94" s="84" t="s">
        <v>2956</v>
      </c>
      <c r="C94" s="236"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4" t="s">
        <v>2906</v>
      </c>
      <c r="B95" s="235" t="s">
        <v>3014</v>
      </c>
      <c r="C95" s="236" t="s">
        <v>3015</v>
      </c>
      <c r="D95" s="237">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38" t="s">
        <v>2909</v>
      </c>
      <c r="B96" s="84" t="s">
        <v>2910</v>
      </c>
      <c r="C96" s="236"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38" t="s">
        <v>2912</v>
      </c>
      <c r="B97" s="84" t="s">
        <v>2327</v>
      </c>
      <c r="C97" s="236"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38" t="s">
        <v>2914</v>
      </c>
      <c r="B98" s="84" t="s">
        <v>2331</v>
      </c>
      <c r="C98" s="236"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38" t="s">
        <v>2941</v>
      </c>
      <c r="B99" s="84" t="s">
        <v>2917</v>
      </c>
      <c r="C99" s="236"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38" t="s">
        <v>2919</v>
      </c>
      <c r="B100" s="84" t="s">
        <v>2920</v>
      </c>
      <c r="C100" s="236"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4"/>
      <c r="B101" s="235" t="s">
        <v>3021</v>
      </c>
      <c r="C101" s="236" t="s">
        <v>3022</v>
      </c>
      <c r="D101" s="237">
        <f>SUM(D102:D105)</f>
        <v>118220.16</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38"/>
      <c r="B102" s="84" t="s">
        <v>2891</v>
      </c>
      <c r="C102" s="236" t="s">
        <v>3023</v>
      </c>
      <c r="D102" s="203">
        <v>9866.64</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38" t="s">
        <v>2290</v>
      </c>
      <c r="B103" s="84" t="s">
        <v>2872</v>
      </c>
      <c r="C103" s="236" t="s">
        <v>3024</v>
      </c>
      <c r="D103" s="203">
        <v>108353.52</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38" t="s">
        <v>2314</v>
      </c>
      <c r="B104" s="84" t="s">
        <v>2315</v>
      </c>
      <c r="C104" s="236" t="s">
        <v>3025</v>
      </c>
      <c r="D104" s="203">
        <v>0</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5"/>
      <c r="D304"/>
      <c r="E304"/>
      <c r="F304"/>
      <c r="G304"/>
      <c r="H304"/>
      <c r="I304"/>
      <c r="J304"/>
      <c r="K304"/>
      <c r="L304"/>
      <c r="M304"/>
      <c r="N304"/>
      <c r="O304"/>
      <c r="P304"/>
      <c r="Q304"/>
      <c r="R304"/>
      <c r="S304"/>
      <c r="T304"/>
      <c r="U304"/>
    </row>
    <row r="305" spans="3:21" ht="15.75" customHeight="1" x14ac:dyDescent="0.2">
      <c r="C305" s="245"/>
      <c r="D305"/>
      <c r="E305"/>
      <c r="F305"/>
      <c r="G305"/>
      <c r="H305"/>
      <c r="I305"/>
      <c r="J305"/>
      <c r="K305"/>
      <c r="L305"/>
      <c r="M305"/>
      <c r="N305"/>
      <c r="O305"/>
      <c r="P305"/>
      <c r="Q305"/>
      <c r="R305"/>
      <c r="S305"/>
      <c r="T305"/>
      <c r="U305"/>
    </row>
    <row r="306" spans="3:21" ht="15.75" customHeight="1" x14ac:dyDescent="0.2">
      <c r="C306" s="245"/>
      <c r="D306"/>
      <c r="E306"/>
      <c r="F306"/>
      <c r="G306"/>
      <c r="H306"/>
      <c r="I306"/>
      <c r="J306"/>
      <c r="K306"/>
      <c r="L306"/>
      <c r="M306"/>
      <c r="N306"/>
      <c r="O306"/>
      <c r="P306"/>
      <c r="Q306"/>
      <c r="R306"/>
      <c r="S306"/>
      <c r="T306"/>
      <c r="U306"/>
    </row>
    <row r="307" spans="3:21" ht="15.75" customHeight="1" x14ac:dyDescent="0.2">
      <c r="C307" s="245"/>
      <c r="D307"/>
      <c r="E307"/>
      <c r="F307"/>
      <c r="G307"/>
      <c r="H307"/>
      <c r="I307"/>
      <c r="J307"/>
      <c r="K307"/>
      <c r="L307"/>
      <c r="M307"/>
      <c r="N307"/>
      <c r="O307"/>
      <c r="P307"/>
      <c r="Q307"/>
      <c r="R307"/>
      <c r="S307"/>
      <c r="T307"/>
      <c r="U307"/>
    </row>
    <row r="308" spans="3:21" ht="15.75" customHeight="1" x14ac:dyDescent="0.2">
      <c r="C308" s="245"/>
      <c r="D308"/>
      <c r="E308"/>
      <c r="F308"/>
      <c r="G308"/>
      <c r="H308"/>
      <c r="I308"/>
      <c r="J308"/>
      <c r="K308"/>
      <c r="L308"/>
      <c r="M308"/>
      <c r="N308"/>
      <c r="O308"/>
      <c r="P308"/>
      <c r="Q308"/>
      <c r="R308"/>
      <c r="S308"/>
      <c r="T308"/>
      <c r="U308"/>
    </row>
    <row r="309" spans="3:21" ht="15.75" customHeight="1" x14ac:dyDescent="0.2">
      <c r="C309" s="245"/>
      <c r="D309"/>
      <c r="E309"/>
      <c r="F309"/>
      <c r="G309"/>
      <c r="H309"/>
      <c r="I309"/>
      <c r="J309"/>
      <c r="K309"/>
      <c r="L309"/>
      <c r="M309"/>
      <c r="N309"/>
      <c r="O309"/>
      <c r="P309"/>
      <c r="Q309"/>
      <c r="R309"/>
      <c r="S309"/>
      <c r="T309"/>
      <c r="U309"/>
    </row>
    <row r="310" spans="3:21" ht="15.75" customHeight="1" x14ac:dyDescent="0.2">
      <c r="C310" s="245"/>
      <c r="D310"/>
      <c r="E310"/>
      <c r="F310"/>
      <c r="G310"/>
      <c r="H310"/>
      <c r="I310"/>
      <c r="J310"/>
      <c r="K310"/>
      <c r="L310"/>
      <c r="M310"/>
      <c r="N310"/>
      <c r="O310"/>
      <c r="P310"/>
      <c r="Q310"/>
      <c r="R310"/>
      <c r="S310"/>
      <c r="T310"/>
      <c r="U310"/>
    </row>
    <row r="311" spans="3:21" ht="15.75" customHeight="1" x14ac:dyDescent="0.2">
      <c r="C311" s="245"/>
      <c r="D311"/>
      <c r="E311"/>
      <c r="F311"/>
      <c r="G311"/>
      <c r="H311"/>
      <c r="I311"/>
      <c r="J311"/>
      <c r="K311"/>
      <c r="L311"/>
      <c r="M311"/>
      <c r="N311"/>
      <c r="O311"/>
      <c r="P311"/>
      <c r="Q311"/>
      <c r="R311"/>
      <c r="S311"/>
      <c r="T311"/>
      <c r="U311"/>
    </row>
    <row r="312" spans="3:21" ht="15.75" customHeight="1" x14ac:dyDescent="0.2">
      <c r="C312" s="245"/>
      <c r="D312"/>
      <c r="E312"/>
      <c r="F312"/>
      <c r="G312"/>
      <c r="H312"/>
      <c r="I312"/>
      <c r="J312"/>
      <c r="K312"/>
      <c r="L312"/>
      <c r="M312"/>
      <c r="N312"/>
      <c r="O312"/>
      <c r="P312"/>
      <c r="Q312"/>
      <c r="R312"/>
      <c r="S312"/>
      <c r="T312"/>
      <c r="U312"/>
    </row>
    <row r="313" spans="3:21" ht="15.75" customHeight="1" x14ac:dyDescent="0.2">
      <c r="C313" s="245"/>
      <c r="D313"/>
      <c r="E313"/>
      <c r="F313"/>
      <c r="G313"/>
      <c r="H313"/>
      <c r="I313"/>
      <c r="J313"/>
      <c r="K313"/>
      <c r="L313"/>
      <c r="M313"/>
      <c r="N313"/>
      <c r="O313"/>
      <c r="P313"/>
      <c r="Q313"/>
      <c r="R313"/>
      <c r="S313"/>
      <c r="T313"/>
      <c r="U313"/>
    </row>
    <row r="314" spans="3:21" ht="15.75" customHeight="1" x14ac:dyDescent="0.2">
      <c r="C314" s="245"/>
      <c r="D314"/>
      <c r="E314"/>
      <c r="F314"/>
      <c r="G314"/>
      <c r="H314"/>
      <c r="I314"/>
      <c r="J314"/>
      <c r="K314"/>
      <c r="L314"/>
      <c r="M314"/>
      <c r="N314"/>
      <c r="O314"/>
      <c r="P314"/>
      <c r="Q314"/>
      <c r="R314"/>
      <c r="S314"/>
      <c r="T314"/>
      <c r="U314"/>
    </row>
    <row r="315" spans="3:21" ht="15.75" customHeight="1" x14ac:dyDescent="0.2">
      <c r="C315" s="245"/>
      <c r="D315"/>
      <c r="E315"/>
      <c r="F315"/>
      <c r="G315"/>
      <c r="H315"/>
      <c r="I315"/>
      <c r="J315"/>
      <c r="K315"/>
      <c r="L315"/>
      <c r="M315"/>
      <c r="N315"/>
      <c r="O315"/>
      <c r="P315"/>
      <c r="Q315"/>
      <c r="R315"/>
      <c r="S315"/>
      <c r="T315"/>
      <c r="U315"/>
    </row>
    <row r="316" spans="3:21" ht="15.75" customHeight="1" x14ac:dyDescent="0.2">
      <c r="C316" s="245"/>
      <c r="D316"/>
      <c r="E316"/>
      <c r="F316"/>
      <c r="G316"/>
      <c r="H316"/>
      <c r="I316"/>
      <c r="J316"/>
      <c r="K316"/>
      <c r="L316"/>
      <c r="M316"/>
      <c r="N316"/>
      <c r="O316"/>
      <c r="P316"/>
      <c r="Q316"/>
      <c r="R316"/>
      <c r="S316"/>
      <c r="T316"/>
      <c r="U316"/>
    </row>
    <row r="317" spans="3:21" ht="15.75" customHeight="1" x14ac:dyDescent="0.2">
      <c r="C317" s="245"/>
      <c r="D317"/>
      <c r="E317"/>
      <c r="F317"/>
      <c r="G317"/>
      <c r="H317"/>
      <c r="I317"/>
      <c r="J317"/>
      <c r="K317"/>
      <c r="L317"/>
      <c r="M317"/>
      <c r="N317"/>
      <c r="O317"/>
      <c r="P317"/>
      <c r="Q317"/>
      <c r="R317"/>
      <c r="S317"/>
      <c r="T317"/>
      <c r="U317"/>
    </row>
    <row r="318" spans="3:21" ht="15.75" customHeight="1" x14ac:dyDescent="0.2">
      <c r="C318" s="245"/>
      <c r="D318"/>
      <c r="E318"/>
      <c r="F318"/>
      <c r="G318"/>
      <c r="H318"/>
      <c r="I318"/>
      <c r="J318"/>
      <c r="K318"/>
      <c r="L318"/>
      <c r="M318"/>
      <c r="N318"/>
      <c r="O318"/>
      <c r="P318"/>
      <c r="Q318"/>
      <c r="R318"/>
      <c r="S318"/>
      <c r="T318"/>
      <c r="U318"/>
    </row>
    <row r="319" spans="3:21" ht="15.75" customHeight="1" x14ac:dyDescent="0.2">
      <c r="C319" s="245"/>
      <c r="D319"/>
      <c r="E319"/>
      <c r="F319"/>
      <c r="G319"/>
      <c r="H319"/>
      <c r="I319"/>
      <c r="J319"/>
      <c r="K319"/>
      <c r="L319"/>
      <c r="M319"/>
      <c r="N319"/>
      <c r="O319"/>
      <c r="P319"/>
      <c r="Q319"/>
      <c r="R319"/>
      <c r="S319"/>
      <c r="T319"/>
      <c r="U319"/>
    </row>
    <row r="320" spans="3:21" ht="15.75" customHeight="1" x14ac:dyDescent="0.2">
      <c r="C320" s="245"/>
      <c r="D320"/>
      <c r="E320"/>
      <c r="F320"/>
      <c r="G320"/>
      <c r="H320"/>
      <c r="I320"/>
      <c r="J320"/>
      <c r="K320"/>
      <c r="L320"/>
      <c r="M320"/>
      <c r="N320"/>
      <c r="O320"/>
      <c r="P320"/>
      <c r="Q320"/>
      <c r="R320"/>
      <c r="S320"/>
      <c r="T320"/>
      <c r="U320"/>
    </row>
    <row r="321" spans="3:21" ht="15.75" customHeight="1" x14ac:dyDescent="0.2">
      <c r="C321" s="245"/>
      <c r="D321"/>
      <c r="E321"/>
      <c r="F321"/>
      <c r="G321"/>
      <c r="H321"/>
      <c r="I321"/>
      <c r="J321"/>
      <c r="K321"/>
      <c r="L321"/>
      <c r="M321"/>
      <c r="N321"/>
      <c r="O321"/>
      <c r="P321"/>
      <c r="Q321"/>
      <c r="R321"/>
      <c r="S321"/>
      <c r="T321"/>
      <c r="U321"/>
    </row>
    <row r="322" spans="3:21" ht="15.75" customHeight="1" x14ac:dyDescent="0.2">
      <c r="C322" s="245"/>
      <c r="D322"/>
      <c r="E322"/>
      <c r="F322"/>
      <c r="G322"/>
      <c r="H322"/>
      <c r="I322"/>
      <c r="J322"/>
      <c r="K322"/>
      <c r="L322"/>
      <c r="M322"/>
      <c r="N322"/>
      <c r="O322"/>
      <c r="P322"/>
      <c r="Q322"/>
      <c r="R322"/>
      <c r="S322"/>
      <c r="T322"/>
      <c r="U322"/>
    </row>
    <row r="323" spans="3:21" ht="15.75" customHeight="1" x14ac:dyDescent="0.2">
      <c r="C323" s="245"/>
      <c r="D323"/>
      <c r="E323"/>
      <c r="F323"/>
      <c r="G323"/>
      <c r="H323"/>
      <c r="I323"/>
      <c r="J323"/>
      <c r="K323"/>
      <c r="L323"/>
      <c r="M323"/>
      <c r="N323"/>
      <c r="O323"/>
      <c r="P323"/>
      <c r="Q323"/>
      <c r="R323"/>
      <c r="S323"/>
      <c r="T323"/>
      <c r="U323"/>
    </row>
    <row r="324" spans="3:21" ht="15.75" customHeight="1" x14ac:dyDescent="0.2">
      <c r="C324" s="245"/>
      <c r="D324"/>
      <c r="E324"/>
      <c r="F324"/>
      <c r="G324"/>
      <c r="H324"/>
      <c r="I324"/>
      <c r="J324"/>
      <c r="K324"/>
      <c r="L324"/>
      <c r="M324"/>
      <c r="N324"/>
      <c r="O324"/>
      <c r="P324"/>
      <c r="Q324"/>
      <c r="R324"/>
      <c r="S324"/>
      <c r="T324"/>
      <c r="U324"/>
    </row>
    <row r="325" spans="3:21" ht="15.75" customHeight="1" x14ac:dyDescent="0.2">
      <c r="C325" s="245"/>
      <c r="D325"/>
      <c r="E325"/>
      <c r="F325"/>
      <c r="G325"/>
      <c r="H325"/>
      <c r="I325"/>
      <c r="J325"/>
      <c r="K325"/>
      <c r="L325"/>
      <c r="M325"/>
      <c r="N325"/>
      <c r="O325"/>
      <c r="P325"/>
      <c r="Q325"/>
      <c r="R325"/>
      <c r="S325"/>
      <c r="T325"/>
      <c r="U325"/>
    </row>
    <row r="326" spans="3:21" ht="15.75" customHeight="1" x14ac:dyDescent="0.2">
      <c r="C326" s="245"/>
      <c r="D326"/>
      <c r="E326"/>
      <c r="F326"/>
      <c r="G326"/>
      <c r="H326"/>
      <c r="I326"/>
      <c r="J326"/>
      <c r="K326"/>
      <c r="L326"/>
      <c r="M326"/>
      <c r="N326"/>
      <c r="O326"/>
      <c r="P326"/>
      <c r="Q326"/>
      <c r="R326"/>
      <c r="S326"/>
      <c r="T326"/>
      <c r="U326"/>
    </row>
    <row r="327" spans="3:21" ht="15.75" customHeight="1" x14ac:dyDescent="0.2">
      <c r="C327" s="245"/>
      <c r="D327"/>
      <c r="E327"/>
      <c r="F327"/>
      <c r="G327"/>
      <c r="H327"/>
      <c r="I327"/>
      <c r="J327"/>
      <c r="K327"/>
      <c r="L327"/>
      <c r="M327"/>
      <c r="N327"/>
      <c r="O327"/>
      <c r="P327"/>
      <c r="Q327"/>
      <c r="R327"/>
      <c r="S327"/>
      <c r="T327"/>
      <c r="U327"/>
    </row>
    <row r="328" spans="3:21" ht="15.75" customHeight="1" x14ac:dyDescent="0.2">
      <c r="C328" s="245"/>
      <c r="D328"/>
      <c r="E328"/>
      <c r="F328"/>
      <c r="G328"/>
      <c r="H328"/>
      <c r="I328"/>
      <c r="J328"/>
      <c r="K328"/>
      <c r="L328"/>
      <c r="M328"/>
      <c r="N328"/>
      <c r="O328"/>
      <c r="P328"/>
      <c r="Q328"/>
      <c r="R328"/>
      <c r="S328"/>
      <c r="T328"/>
      <c r="U328"/>
    </row>
    <row r="329" spans="3:21" ht="15.75" customHeight="1" x14ac:dyDescent="0.2">
      <c r="C329" s="245"/>
      <c r="D329"/>
      <c r="E329"/>
      <c r="F329"/>
      <c r="G329"/>
      <c r="H329"/>
      <c r="I329"/>
      <c r="J329"/>
      <c r="K329"/>
      <c r="L329"/>
      <c r="M329"/>
      <c r="N329"/>
      <c r="O329"/>
      <c r="P329"/>
      <c r="Q329"/>
      <c r="R329"/>
      <c r="S329"/>
      <c r="T329"/>
      <c r="U329"/>
    </row>
    <row r="330" spans="3:21" ht="15.75" customHeight="1" x14ac:dyDescent="0.2">
      <c r="C330" s="245"/>
      <c r="D330"/>
      <c r="E330"/>
      <c r="F330"/>
      <c r="G330"/>
      <c r="H330"/>
      <c r="I330"/>
      <c r="J330"/>
      <c r="K330"/>
      <c r="L330"/>
      <c r="M330"/>
      <c r="N330"/>
      <c r="O330"/>
      <c r="P330"/>
      <c r="Q330"/>
      <c r="R330"/>
      <c r="S330"/>
      <c r="T330"/>
      <c r="U330"/>
    </row>
    <row r="331" spans="3:21" ht="15.75" customHeight="1" x14ac:dyDescent="0.2">
      <c r="C331" s="245"/>
      <c r="D331"/>
      <c r="E331"/>
      <c r="F331"/>
      <c r="G331"/>
      <c r="H331"/>
      <c r="I331"/>
      <c r="J331"/>
      <c r="K331"/>
      <c r="L331"/>
      <c r="M331"/>
      <c r="N331"/>
      <c r="O331"/>
      <c r="P331"/>
      <c r="Q331"/>
      <c r="R331"/>
      <c r="S331"/>
      <c r="T331"/>
      <c r="U331"/>
    </row>
    <row r="332" spans="3:21" ht="15.75" customHeight="1" x14ac:dyDescent="0.2">
      <c r="C332" s="245"/>
      <c r="D332"/>
      <c r="E332"/>
      <c r="F332"/>
      <c r="G332"/>
      <c r="H332"/>
      <c r="I332"/>
      <c r="J332"/>
      <c r="K332"/>
      <c r="L332"/>
      <c r="M332"/>
      <c r="N332"/>
      <c r="O332"/>
      <c r="P332"/>
      <c r="Q332"/>
      <c r="R332"/>
      <c r="S332"/>
      <c r="T332"/>
      <c r="U332"/>
    </row>
    <row r="333" spans="3:21" ht="15.75" customHeight="1" x14ac:dyDescent="0.2">
      <c r="C333" s="245"/>
      <c r="D333"/>
      <c r="E333"/>
      <c r="F333"/>
      <c r="G333"/>
      <c r="H333"/>
      <c r="I333"/>
      <c r="J333"/>
      <c r="K333"/>
      <c r="L333"/>
      <c r="M333"/>
      <c r="N333"/>
      <c r="O333"/>
      <c r="P333"/>
      <c r="Q333"/>
      <c r="R333"/>
      <c r="S333"/>
      <c r="T333"/>
      <c r="U333"/>
    </row>
    <row r="334" spans="3:21" ht="15.75" customHeight="1" x14ac:dyDescent="0.2">
      <c r="C334" s="245"/>
      <c r="D334"/>
      <c r="E334"/>
      <c r="F334"/>
      <c r="G334"/>
      <c r="H334"/>
      <c r="I334"/>
      <c r="J334"/>
      <c r="K334"/>
      <c r="L334"/>
      <c r="M334"/>
      <c r="N334"/>
      <c r="O334"/>
      <c r="P334"/>
      <c r="Q334"/>
      <c r="R334"/>
      <c r="S334"/>
      <c r="T334"/>
      <c r="U334"/>
    </row>
    <row r="335" spans="3:21" ht="15.75" customHeight="1" x14ac:dyDescent="0.2">
      <c r="C335" s="245"/>
      <c r="D335"/>
      <c r="E335"/>
      <c r="F335"/>
      <c r="G335"/>
      <c r="H335"/>
      <c r="I335"/>
      <c r="J335"/>
      <c r="K335"/>
      <c r="L335"/>
      <c r="M335"/>
      <c r="N335"/>
      <c r="O335"/>
      <c r="P335"/>
      <c r="Q335"/>
      <c r="R335"/>
      <c r="S335"/>
      <c r="T335"/>
      <c r="U335"/>
    </row>
    <row r="336" spans="3:21" ht="15.75" customHeight="1" x14ac:dyDescent="0.2">
      <c r="C336" s="245"/>
      <c r="D336"/>
      <c r="E336"/>
      <c r="F336"/>
      <c r="G336"/>
      <c r="H336"/>
      <c r="I336"/>
      <c r="J336"/>
      <c r="K336"/>
      <c r="L336"/>
      <c r="M336"/>
      <c r="N336"/>
      <c r="O336"/>
      <c r="P336"/>
      <c r="Q336"/>
      <c r="R336"/>
      <c r="S336"/>
      <c r="T336"/>
      <c r="U336"/>
    </row>
    <row r="337" spans="3:21" ht="15.75" customHeight="1" x14ac:dyDescent="0.2">
      <c r="C337" s="245"/>
      <c r="D337"/>
      <c r="E337"/>
      <c r="F337"/>
      <c r="G337"/>
      <c r="H337"/>
      <c r="I337"/>
      <c r="J337"/>
      <c r="K337"/>
      <c r="L337"/>
      <c r="M337"/>
      <c r="N337"/>
      <c r="O337"/>
      <c r="P337"/>
      <c r="Q337"/>
      <c r="R337"/>
      <c r="S337"/>
      <c r="T337"/>
      <c r="U337"/>
    </row>
    <row r="338" spans="3:21" ht="15.75" customHeight="1" x14ac:dyDescent="0.2">
      <c r="C338" s="245"/>
      <c r="D338"/>
      <c r="E338"/>
      <c r="F338"/>
      <c r="G338"/>
      <c r="H338"/>
      <c r="I338"/>
      <c r="J338"/>
      <c r="K338"/>
      <c r="L338"/>
      <c r="M338"/>
      <c r="N338"/>
      <c r="O338"/>
      <c r="P338"/>
      <c r="Q338"/>
      <c r="R338"/>
      <c r="S338"/>
      <c r="T338"/>
      <c r="U338"/>
    </row>
    <row r="339" spans="3:21" ht="15.75" customHeight="1" x14ac:dyDescent="0.2">
      <c r="C339" s="245"/>
      <c r="D339"/>
      <c r="E339"/>
      <c r="F339"/>
      <c r="G339"/>
      <c r="H339"/>
      <c r="I339"/>
      <c r="J339"/>
      <c r="K339"/>
      <c r="L339"/>
      <c r="M339"/>
      <c r="N339"/>
      <c r="O339"/>
      <c r="P339"/>
      <c r="Q339"/>
      <c r="R339"/>
      <c r="S339"/>
      <c r="T339"/>
      <c r="U339"/>
    </row>
    <row r="340" spans="3:21" ht="15.75" customHeight="1" x14ac:dyDescent="0.2">
      <c r="C340" s="245"/>
      <c r="D340"/>
      <c r="E340"/>
      <c r="F340"/>
      <c r="G340"/>
      <c r="H340"/>
      <c r="I340"/>
      <c r="J340"/>
      <c r="K340"/>
      <c r="L340"/>
      <c r="M340"/>
      <c r="N340"/>
      <c r="O340"/>
      <c r="P340"/>
      <c r="Q340"/>
      <c r="R340"/>
      <c r="S340"/>
      <c r="T340"/>
      <c r="U340"/>
    </row>
    <row r="341" spans="3:21" ht="15.75" customHeight="1" x14ac:dyDescent="0.2">
      <c r="C341" s="245"/>
      <c r="D341"/>
      <c r="E341"/>
      <c r="F341"/>
      <c r="G341"/>
      <c r="H341"/>
      <c r="I341"/>
      <c r="J341"/>
      <c r="K341"/>
      <c r="L341"/>
      <c r="M341"/>
      <c r="N341"/>
      <c r="O341"/>
      <c r="P341"/>
      <c r="Q341"/>
      <c r="R341"/>
      <c r="S341"/>
      <c r="T341"/>
      <c r="U341"/>
    </row>
    <row r="342" spans="3:21" ht="15.75" customHeight="1" x14ac:dyDescent="0.2">
      <c r="C342" s="245"/>
      <c r="D342"/>
      <c r="E342"/>
      <c r="F342"/>
      <c r="G342"/>
      <c r="H342"/>
      <c r="I342"/>
      <c r="J342"/>
      <c r="K342"/>
      <c r="L342"/>
      <c r="M342"/>
      <c r="N342"/>
      <c r="O342"/>
      <c r="P342"/>
      <c r="Q342"/>
      <c r="R342"/>
      <c r="S342"/>
      <c r="T342"/>
      <c r="U342"/>
    </row>
    <row r="343" spans="3:21" ht="15.75" customHeight="1" x14ac:dyDescent="0.2">
      <c r="C343" s="245"/>
      <c r="D343"/>
      <c r="E343"/>
      <c r="F343"/>
      <c r="G343"/>
      <c r="H343"/>
      <c r="I343"/>
      <c r="J343"/>
      <c r="K343"/>
      <c r="L343"/>
      <c r="M343"/>
      <c r="N343"/>
      <c r="O343"/>
      <c r="P343"/>
      <c r="Q343"/>
      <c r="R343"/>
      <c r="S343"/>
      <c r="T343"/>
      <c r="U343"/>
    </row>
    <row r="344" spans="3:21" ht="15.75" customHeight="1" x14ac:dyDescent="0.2">
      <c r="C344" s="245"/>
      <c r="D344"/>
      <c r="E344"/>
      <c r="F344"/>
      <c r="G344"/>
      <c r="H344"/>
      <c r="I344"/>
      <c r="J344"/>
      <c r="K344"/>
      <c r="L344"/>
      <c r="M344"/>
      <c r="N344"/>
      <c r="O344"/>
      <c r="P344"/>
      <c r="Q344"/>
      <c r="R344"/>
      <c r="S344"/>
      <c r="T344"/>
      <c r="U344"/>
    </row>
    <row r="345" spans="3:21" ht="15.75" customHeight="1" x14ac:dyDescent="0.2">
      <c r="C345" s="245"/>
      <c r="D345"/>
      <c r="E345"/>
      <c r="F345"/>
      <c r="G345"/>
      <c r="H345"/>
      <c r="I345"/>
      <c r="J345"/>
      <c r="K345"/>
      <c r="L345"/>
      <c r="M345"/>
      <c r="N345"/>
      <c r="O345"/>
      <c r="P345"/>
      <c r="Q345"/>
      <c r="R345"/>
      <c r="S345"/>
      <c r="T345"/>
      <c r="U345"/>
    </row>
    <row r="346" spans="3:21" ht="15.75" customHeight="1" x14ac:dyDescent="0.2">
      <c r="C346" s="245"/>
      <c r="D346"/>
      <c r="E346"/>
      <c r="F346"/>
      <c r="G346"/>
      <c r="H346"/>
      <c r="I346"/>
      <c r="J346"/>
      <c r="K346"/>
      <c r="L346"/>
      <c r="M346"/>
      <c r="N346"/>
      <c r="O346"/>
      <c r="P346"/>
      <c r="Q346"/>
      <c r="R346"/>
      <c r="S346"/>
      <c r="T346"/>
      <c r="U346"/>
    </row>
    <row r="347" spans="3:21" ht="15.75" customHeight="1" x14ac:dyDescent="0.2">
      <c r="C347" s="245"/>
      <c r="D347"/>
      <c r="E347"/>
      <c r="F347"/>
      <c r="G347"/>
      <c r="H347"/>
      <c r="I347"/>
      <c r="J347"/>
      <c r="K347"/>
      <c r="L347"/>
      <c r="M347"/>
      <c r="N347"/>
      <c r="O347"/>
      <c r="P347"/>
      <c r="Q347"/>
      <c r="R347"/>
      <c r="S347"/>
      <c r="T347"/>
      <c r="U347"/>
    </row>
    <row r="348" spans="3:21" ht="15.75" customHeight="1" x14ac:dyDescent="0.2">
      <c r="C348" s="245"/>
      <c r="D348"/>
      <c r="E348"/>
      <c r="F348"/>
      <c r="G348"/>
      <c r="H348"/>
      <c r="I348"/>
      <c r="J348"/>
      <c r="K348"/>
      <c r="L348"/>
      <c r="M348"/>
      <c r="N348"/>
      <c r="O348"/>
      <c r="P348"/>
      <c r="Q348"/>
      <c r="R348"/>
      <c r="S348"/>
      <c r="T348"/>
      <c r="U348"/>
    </row>
    <row r="349" spans="3:21" ht="15.75" customHeight="1" x14ac:dyDescent="0.2">
      <c r="C349" s="245"/>
      <c r="D349"/>
      <c r="E349"/>
      <c r="F349"/>
      <c r="G349"/>
      <c r="H349"/>
      <c r="I349"/>
      <c r="J349"/>
      <c r="K349"/>
      <c r="L349"/>
      <c r="M349"/>
      <c r="N349"/>
      <c r="O349"/>
      <c r="P349"/>
      <c r="Q349"/>
      <c r="R349"/>
      <c r="S349"/>
      <c r="T349"/>
      <c r="U349"/>
    </row>
    <row r="350" spans="3:21" ht="15.75" customHeight="1" x14ac:dyDescent="0.2">
      <c r="C350" s="245"/>
      <c r="D350"/>
      <c r="E350"/>
      <c r="F350"/>
      <c r="G350"/>
      <c r="H350"/>
      <c r="I350"/>
      <c r="J350"/>
      <c r="K350"/>
      <c r="L350"/>
      <c r="M350"/>
      <c r="N350"/>
      <c r="O350"/>
      <c r="P350"/>
      <c r="Q350"/>
      <c r="R350"/>
      <c r="S350"/>
      <c r="T350"/>
      <c r="U350"/>
    </row>
    <row r="351" spans="3:21" ht="15.75" customHeight="1" x14ac:dyDescent="0.2">
      <c r="C351" s="245"/>
      <c r="D351"/>
      <c r="E351"/>
      <c r="F351"/>
      <c r="G351"/>
      <c r="H351"/>
      <c r="I351"/>
      <c r="J351"/>
      <c r="K351"/>
      <c r="L351"/>
      <c r="M351"/>
      <c r="N351"/>
      <c r="O351"/>
      <c r="P351"/>
      <c r="Q351"/>
      <c r="R351"/>
      <c r="S351"/>
      <c r="T351"/>
      <c r="U351"/>
    </row>
    <row r="352" spans="3:21" ht="15.75" customHeight="1" x14ac:dyDescent="0.2">
      <c r="C352" s="245"/>
      <c r="D352"/>
      <c r="E352"/>
      <c r="F352"/>
      <c r="G352"/>
      <c r="H352"/>
      <c r="I352"/>
      <c r="J352"/>
      <c r="K352"/>
      <c r="L352"/>
      <c r="M352"/>
      <c r="N352"/>
      <c r="O352"/>
      <c r="P352"/>
      <c r="Q352"/>
      <c r="R352"/>
      <c r="S352"/>
      <c r="T352"/>
      <c r="U352"/>
    </row>
    <row r="353" spans="3:21" ht="15.75" customHeight="1" x14ac:dyDescent="0.2">
      <c r="C353" s="245"/>
      <c r="D353"/>
      <c r="E353"/>
      <c r="F353"/>
      <c r="G353"/>
      <c r="H353"/>
      <c r="I353"/>
      <c r="J353"/>
      <c r="K353"/>
      <c r="L353"/>
      <c r="M353"/>
      <c r="N353"/>
      <c r="O353"/>
      <c r="P353"/>
      <c r="Q353"/>
      <c r="R353"/>
      <c r="S353"/>
      <c r="T353"/>
      <c r="U353"/>
    </row>
    <row r="354" spans="3:21" ht="15.75" customHeight="1" x14ac:dyDescent="0.2">
      <c r="C354" s="245"/>
      <c r="D354"/>
      <c r="E354"/>
      <c r="F354"/>
      <c r="G354"/>
      <c r="H354"/>
      <c r="I354"/>
      <c r="J354"/>
      <c r="K354"/>
      <c r="L354"/>
      <c r="M354"/>
      <c r="N354"/>
      <c r="O354"/>
      <c r="P354"/>
      <c r="Q354"/>
      <c r="R354"/>
      <c r="S354"/>
      <c r="T354"/>
      <c r="U354"/>
    </row>
    <row r="355" spans="3:21" ht="15.75" customHeight="1" x14ac:dyDescent="0.2">
      <c r="C355" s="245"/>
      <c r="D355"/>
      <c r="E355"/>
      <c r="F355"/>
      <c r="G355"/>
      <c r="H355"/>
      <c r="I355"/>
      <c r="J355"/>
      <c r="K355"/>
      <c r="L355"/>
      <c r="M355"/>
      <c r="N355"/>
      <c r="O355"/>
      <c r="P355"/>
      <c r="Q355"/>
      <c r="R355"/>
      <c r="S355"/>
      <c r="T355"/>
      <c r="U355"/>
    </row>
    <row r="356" spans="3:21" ht="15.75" customHeight="1" x14ac:dyDescent="0.2">
      <c r="C356" s="245"/>
      <c r="D356"/>
      <c r="E356"/>
      <c r="F356"/>
      <c r="G356"/>
      <c r="H356"/>
      <c r="I356"/>
      <c r="J356"/>
      <c r="K356"/>
      <c r="L356"/>
      <c r="M356"/>
      <c r="N356"/>
      <c r="O356"/>
      <c r="P356"/>
      <c r="Q356"/>
      <c r="R356"/>
      <c r="S356"/>
      <c r="T356"/>
      <c r="U356"/>
    </row>
    <row r="357" spans="3:21" ht="15.75" customHeight="1" x14ac:dyDescent="0.2">
      <c r="C357" s="245"/>
      <c r="D357"/>
      <c r="E357"/>
      <c r="F357"/>
      <c r="G357"/>
      <c r="H357"/>
      <c r="I357"/>
      <c r="J357"/>
      <c r="K357"/>
      <c r="L357"/>
      <c r="M357"/>
      <c r="N357"/>
      <c r="O357"/>
      <c r="P357"/>
      <c r="Q357"/>
      <c r="R357"/>
      <c r="S357"/>
      <c r="T357"/>
      <c r="U357"/>
    </row>
    <row r="358" spans="3:21" ht="15.75" customHeight="1" x14ac:dyDescent="0.2">
      <c r="C358" s="245"/>
      <c r="D358"/>
      <c r="E358"/>
      <c r="F358"/>
      <c r="G358"/>
      <c r="H358"/>
      <c r="I358"/>
      <c r="J358"/>
      <c r="K358"/>
      <c r="L358"/>
      <c r="M358"/>
      <c r="N358"/>
      <c r="O358"/>
      <c r="P358"/>
      <c r="Q358"/>
      <c r="R358"/>
      <c r="S358"/>
      <c r="T358"/>
      <c r="U358"/>
    </row>
    <row r="359" spans="3:21" ht="15.75" customHeight="1" x14ac:dyDescent="0.2">
      <c r="C359" s="245"/>
      <c r="D359"/>
      <c r="E359"/>
      <c r="F359"/>
      <c r="G359"/>
      <c r="H359"/>
      <c r="I359"/>
      <c r="J359"/>
      <c r="K359"/>
      <c r="L359"/>
      <c r="M359"/>
      <c r="N359"/>
      <c r="O359"/>
      <c r="P359"/>
      <c r="Q359"/>
      <c r="R359"/>
      <c r="S359"/>
      <c r="T359"/>
      <c r="U359"/>
    </row>
    <row r="360" spans="3:21" ht="15.75" customHeight="1" x14ac:dyDescent="0.2">
      <c r="C360" s="245"/>
      <c r="D360"/>
      <c r="E360"/>
      <c r="F360"/>
      <c r="G360"/>
      <c r="H360"/>
      <c r="I360"/>
      <c r="J360"/>
      <c r="K360"/>
      <c r="L360"/>
      <c r="M360"/>
      <c r="N360"/>
      <c r="O360"/>
      <c r="P360"/>
      <c r="Q360"/>
      <c r="R360"/>
      <c r="S360"/>
      <c r="T360"/>
      <c r="U360"/>
    </row>
    <row r="361" spans="3:21" ht="15.75" customHeight="1" x14ac:dyDescent="0.2">
      <c r="C361" s="245"/>
      <c r="D361"/>
      <c r="E361"/>
      <c r="F361"/>
      <c r="G361"/>
      <c r="H361"/>
      <c r="I361"/>
      <c r="J361"/>
      <c r="K361"/>
      <c r="L361"/>
      <c r="M361"/>
      <c r="N361"/>
      <c r="O361"/>
      <c r="P361"/>
      <c r="Q361"/>
      <c r="R361"/>
      <c r="S361"/>
      <c r="T361"/>
      <c r="U361"/>
    </row>
    <row r="362" spans="3:21" ht="15.75" customHeight="1" x14ac:dyDescent="0.2">
      <c r="C362" s="245"/>
      <c r="D362"/>
      <c r="E362"/>
      <c r="F362"/>
      <c r="G362"/>
      <c r="H362"/>
      <c r="I362"/>
      <c r="J362"/>
      <c r="K362"/>
      <c r="L362"/>
      <c r="M362"/>
      <c r="N362"/>
      <c r="O362"/>
      <c r="P362"/>
      <c r="Q362"/>
      <c r="R362"/>
      <c r="S362"/>
      <c r="T362"/>
      <c r="U362"/>
    </row>
    <row r="363" spans="3:21" ht="15.75" customHeight="1" x14ac:dyDescent="0.2">
      <c r="C363" s="245"/>
      <c r="D363"/>
      <c r="E363"/>
      <c r="F363"/>
      <c r="G363"/>
      <c r="H363"/>
      <c r="I363"/>
      <c r="J363"/>
      <c r="K363"/>
      <c r="L363"/>
      <c r="M363"/>
      <c r="N363"/>
      <c r="O363"/>
      <c r="P363"/>
      <c r="Q363"/>
      <c r="R363"/>
      <c r="S363"/>
      <c r="T363"/>
      <c r="U363"/>
    </row>
    <row r="364" spans="3:21" ht="15.75" customHeight="1" x14ac:dyDescent="0.2">
      <c r="C364" s="245"/>
      <c r="D364"/>
      <c r="E364"/>
      <c r="F364"/>
      <c r="G364"/>
      <c r="H364"/>
      <c r="I364"/>
      <c r="J364"/>
      <c r="K364"/>
      <c r="L364"/>
      <c r="M364"/>
      <c r="N364"/>
      <c r="O364"/>
      <c r="P364"/>
      <c r="Q364"/>
      <c r="R364"/>
      <c r="S364"/>
      <c r="T364"/>
      <c r="U364"/>
    </row>
    <row r="365" spans="3:21" ht="15.75" customHeight="1" x14ac:dyDescent="0.2">
      <c r="C365" s="245"/>
      <c r="D365"/>
      <c r="E365"/>
      <c r="F365"/>
      <c r="G365"/>
      <c r="H365"/>
      <c r="I365"/>
      <c r="J365"/>
      <c r="K365"/>
      <c r="L365"/>
      <c r="M365"/>
      <c r="N365"/>
      <c r="O365"/>
      <c r="P365"/>
      <c r="Q365"/>
      <c r="R365"/>
      <c r="S365"/>
      <c r="T365"/>
      <c r="U365"/>
    </row>
    <row r="366" spans="3:21" ht="15.75" customHeight="1" x14ac:dyDescent="0.2">
      <c r="C366" s="245"/>
      <c r="D366"/>
      <c r="E366"/>
      <c r="F366"/>
      <c r="G366"/>
      <c r="H366"/>
      <c r="I366"/>
      <c r="J366"/>
      <c r="K366"/>
      <c r="L366"/>
      <c r="M366"/>
      <c r="N366"/>
      <c r="O366"/>
      <c r="P366"/>
      <c r="Q366"/>
      <c r="R366"/>
      <c r="S366"/>
      <c r="T366"/>
      <c r="U366"/>
    </row>
    <row r="367" spans="3:21" ht="15.75" customHeight="1" x14ac:dyDescent="0.2">
      <c r="C367" s="245"/>
      <c r="D367"/>
      <c r="E367"/>
      <c r="F367"/>
      <c r="G367"/>
      <c r="H367"/>
      <c r="I367"/>
      <c r="J367"/>
      <c r="K367"/>
      <c r="L367"/>
      <c r="M367"/>
      <c r="N367"/>
      <c r="O367"/>
      <c r="P367"/>
      <c r="Q367"/>
      <c r="R367"/>
      <c r="S367"/>
      <c r="T367"/>
      <c r="U367"/>
    </row>
    <row r="368" spans="3:21" ht="15.75" customHeight="1" x14ac:dyDescent="0.2">
      <c r="C368" s="245"/>
      <c r="D368"/>
      <c r="E368"/>
      <c r="F368"/>
      <c r="G368"/>
      <c r="H368"/>
      <c r="I368"/>
      <c r="J368"/>
      <c r="K368"/>
      <c r="L368"/>
      <c r="M368"/>
      <c r="N368"/>
      <c r="O368"/>
      <c r="P368"/>
      <c r="Q368"/>
      <c r="R368"/>
      <c r="S368"/>
      <c r="T368"/>
      <c r="U368"/>
    </row>
    <row r="369" spans="3:21" ht="15.75" customHeight="1" x14ac:dyDescent="0.2">
      <c r="C369" s="245"/>
      <c r="D369"/>
      <c r="E369"/>
      <c r="F369"/>
      <c r="G369"/>
      <c r="H369"/>
      <c r="I369"/>
      <c r="J369"/>
      <c r="K369"/>
      <c r="L369"/>
      <c r="M369"/>
      <c r="N369"/>
      <c r="O369"/>
      <c r="P369"/>
      <c r="Q369"/>
      <c r="R369"/>
      <c r="S369"/>
      <c r="T369"/>
      <c r="U369"/>
    </row>
    <row r="370" spans="3:21" ht="15.75" customHeight="1" x14ac:dyDescent="0.2">
      <c r="C370" s="245"/>
      <c r="D370"/>
      <c r="E370"/>
      <c r="F370"/>
      <c r="G370"/>
      <c r="H370"/>
      <c r="I370"/>
      <c r="J370"/>
      <c r="K370"/>
      <c r="L370"/>
      <c r="M370"/>
      <c r="N370"/>
      <c r="O370"/>
      <c r="P370"/>
      <c r="Q370"/>
      <c r="R370"/>
      <c r="S370"/>
      <c r="T370"/>
      <c r="U370"/>
    </row>
    <row r="371" spans="3:21" ht="15.75" customHeight="1" x14ac:dyDescent="0.2">
      <c r="C371" s="245"/>
      <c r="D371"/>
      <c r="E371"/>
      <c r="F371"/>
      <c r="G371"/>
      <c r="H371"/>
      <c r="I371"/>
      <c r="J371"/>
      <c r="K371"/>
      <c r="L371"/>
      <c r="M371"/>
      <c r="N371"/>
      <c r="O371"/>
      <c r="P371"/>
      <c r="Q371"/>
      <c r="R371"/>
      <c r="S371"/>
      <c r="T371"/>
      <c r="U371"/>
    </row>
    <row r="372" spans="3:21" ht="15.75" customHeight="1" x14ac:dyDescent="0.2">
      <c r="C372" s="245"/>
      <c r="D372"/>
      <c r="E372"/>
      <c r="F372"/>
      <c r="G372"/>
      <c r="H372"/>
      <c r="I372"/>
      <c r="J372"/>
      <c r="K372"/>
      <c r="L372"/>
      <c r="M372"/>
      <c r="N372"/>
      <c r="O372"/>
      <c r="P372"/>
      <c r="Q372"/>
      <c r="R372"/>
      <c r="S372"/>
      <c r="T372"/>
      <c r="U372"/>
    </row>
    <row r="373" spans="3:21" ht="15.75" customHeight="1" x14ac:dyDescent="0.2">
      <c r="C373" s="245"/>
      <c r="D373"/>
      <c r="E373"/>
      <c r="F373"/>
      <c r="G373"/>
      <c r="H373"/>
      <c r="I373"/>
      <c r="J373"/>
      <c r="K373"/>
      <c r="L373"/>
      <c r="M373"/>
      <c r="N373"/>
      <c r="O373"/>
      <c r="P373"/>
      <c r="Q373"/>
      <c r="R373"/>
      <c r="S373"/>
      <c r="T373"/>
      <c r="U373"/>
    </row>
    <row r="374" spans="3:21" ht="15.75" customHeight="1" x14ac:dyDescent="0.2">
      <c r="C374" s="245"/>
      <c r="D374"/>
      <c r="E374"/>
      <c r="F374"/>
      <c r="G374"/>
      <c r="H374"/>
      <c r="I374"/>
      <c r="J374"/>
      <c r="K374"/>
      <c r="L374"/>
      <c r="M374"/>
      <c r="N374"/>
      <c r="O374"/>
      <c r="P374"/>
      <c r="Q374"/>
      <c r="R374"/>
      <c r="S374"/>
      <c r="T374"/>
      <c r="U374"/>
    </row>
    <row r="375" spans="3:21" ht="15.75" customHeight="1" x14ac:dyDescent="0.2">
      <c r="C375" s="245"/>
      <c r="D375"/>
      <c r="E375"/>
      <c r="F375"/>
      <c r="G375"/>
      <c r="H375"/>
      <c r="I375"/>
      <c r="J375"/>
      <c r="K375"/>
      <c r="L375"/>
      <c r="M375"/>
      <c r="N375"/>
      <c r="O375"/>
      <c r="P375"/>
      <c r="Q375"/>
      <c r="R375"/>
      <c r="S375"/>
      <c r="T375"/>
      <c r="U375"/>
    </row>
    <row r="376" spans="3:21" ht="15.75" customHeight="1" x14ac:dyDescent="0.2">
      <c r="C376" s="245"/>
      <c r="D376"/>
      <c r="E376"/>
      <c r="F376"/>
      <c r="G376"/>
      <c r="H376"/>
      <c r="I376"/>
      <c r="J376"/>
      <c r="K376"/>
      <c r="L376"/>
      <c r="M376"/>
      <c r="N376"/>
      <c r="O376"/>
      <c r="P376"/>
      <c r="Q376"/>
      <c r="R376"/>
      <c r="S376"/>
      <c r="T376"/>
      <c r="U376"/>
    </row>
    <row r="377" spans="3:21" ht="15.75" customHeight="1" x14ac:dyDescent="0.2">
      <c r="C377" s="245"/>
      <c r="D377"/>
      <c r="E377"/>
      <c r="F377"/>
      <c r="G377"/>
      <c r="H377"/>
      <c r="I377"/>
      <c r="J377"/>
      <c r="K377"/>
      <c r="L377"/>
      <c r="M377"/>
      <c r="N377"/>
      <c r="O377"/>
      <c r="P377"/>
      <c r="Q377"/>
      <c r="R377"/>
      <c r="S377"/>
      <c r="T377"/>
      <c r="U377"/>
    </row>
    <row r="378" spans="3:21" ht="15.75" customHeight="1" x14ac:dyDescent="0.2">
      <c r="C378" s="245"/>
      <c r="D378"/>
      <c r="E378"/>
      <c r="F378"/>
      <c r="G378"/>
      <c r="H378"/>
      <c r="I378"/>
      <c r="J378"/>
      <c r="K378"/>
      <c r="L378"/>
      <c r="M378"/>
      <c r="N378"/>
      <c r="O378"/>
      <c r="P378"/>
      <c r="Q378"/>
      <c r="R378"/>
      <c r="S378"/>
      <c r="T378"/>
      <c r="U378"/>
    </row>
    <row r="379" spans="3:21" ht="15.75" customHeight="1" x14ac:dyDescent="0.2">
      <c r="C379" s="245"/>
      <c r="D379"/>
      <c r="E379"/>
      <c r="F379"/>
      <c r="G379"/>
      <c r="H379"/>
      <c r="I379"/>
      <c r="J379"/>
      <c r="K379"/>
      <c r="L379"/>
      <c r="M379"/>
      <c r="N379"/>
      <c r="O379"/>
      <c r="P379"/>
      <c r="Q379"/>
      <c r="R379"/>
      <c r="S379"/>
      <c r="T379"/>
      <c r="U379"/>
    </row>
    <row r="380" spans="3:21" ht="15.75" customHeight="1" x14ac:dyDescent="0.2">
      <c r="C380" s="245"/>
      <c r="D380"/>
      <c r="E380"/>
      <c r="F380"/>
      <c r="G380"/>
      <c r="H380"/>
      <c r="I380"/>
      <c r="J380"/>
      <c r="K380"/>
      <c r="L380"/>
      <c r="M380"/>
      <c r="N380"/>
      <c r="O380"/>
      <c r="P380"/>
      <c r="Q380"/>
      <c r="R380"/>
      <c r="S380"/>
      <c r="T380"/>
      <c r="U380"/>
    </row>
    <row r="381" spans="3:21" ht="15.75" customHeight="1" x14ac:dyDescent="0.2">
      <c r="C381" s="245"/>
      <c r="D381"/>
      <c r="E381"/>
      <c r="F381"/>
      <c r="G381"/>
      <c r="H381"/>
      <c r="I381"/>
      <c r="J381"/>
      <c r="K381"/>
      <c r="L381"/>
      <c r="M381"/>
      <c r="N381"/>
      <c r="O381"/>
      <c r="P381"/>
      <c r="Q381"/>
      <c r="R381"/>
      <c r="S381"/>
      <c r="T381"/>
      <c r="U381"/>
    </row>
    <row r="382" spans="3:21" ht="15.75" customHeight="1" x14ac:dyDescent="0.2">
      <c r="C382" s="245"/>
      <c r="D382"/>
      <c r="E382"/>
      <c r="F382"/>
      <c r="G382"/>
      <c r="H382"/>
      <c r="I382"/>
      <c r="J382"/>
      <c r="K382"/>
      <c r="L382"/>
      <c r="M382"/>
      <c r="N382"/>
      <c r="O382"/>
      <c r="P382"/>
      <c r="Q382"/>
      <c r="R382"/>
      <c r="S382"/>
      <c r="T382"/>
      <c r="U382"/>
    </row>
    <row r="383" spans="3:21" ht="15.75" customHeight="1" x14ac:dyDescent="0.2">
      <c r="C383" s="245"/>
      <c r="D383"/>
      <c r="E383"/>
      <c r="F383"/>
      <c r="G383"/>
      <c r="H383"/>
      <c r="I383"/>
      <c r="J383"/>
      <c r="K383"/>
      <c r="L383"/>
      <c r="M383"/>
      <c r="N383"/>
      <c r="O383"/>
      <c r="P383"/>
      <c r="Q383"/>
      <c r="R383"/>
      <c r="S383"/>
      <c r="T383"/>
      <c r="U383"/>
    </row>
    <row r="384" spans="3:21" ht="15.75" customHeight="1" x14ac:dyDescent="0.2">
      <c r="C384" s="245"/>
      <c r="D384"/>
      <c r="E384"/>
      <c r="F384"/>
      <c r="G384"/>
      <c r="H384"/>
      <c r="I384"/>
      <c r="J384"/>
      <c r="K384"/>
      <c r="L384"/>
      <c r="M384"/>
      <c r="N384"/>
      <c r="O384"/>
      <c r="P384"/>
      <c r="Q384"/>
      <c r="R384"/>
      <c r="S384"/>
      <c r="T384"/>
      <c r="U384"/>
    </row>
    <row r="385" spans="3:21" ht="15.75" customHeight="1" x14ac:dyDescent="0.2">
      <c r="C385" s="245"/>
      <c r="D385"/>
      <c r="E385"/>
      <c r="F385"/>
      <c r="G385"/>
      <c r="H385"/>
      <c r="I385"/>
      <c r="J385"/>
      <c r="K385"/>
      <c r="L385"/>
      <c r="M385"/>
      <c r="N385"/>
      <c r="O385"/>
      <c r="P385"/>
      <c r="Q385"/>
      <c r="R385"/>
      <c r="S385"/>
      <c r="T385"/>
      <c r="U385"/>
    </row>
    <row r="386" spans="3:21" ht="15.75" customHeight="1" x14ac:dyDescent="0.2">
      <c r="C386" s="245"/>
      <c r="D386"/>
      <c r="E386"/>
      <c r="F386"/>
      <c r="G386"/>
      <c r="H386"/>
      <c r="I386"/>
      <c r="J386"/>
      <c r="K386"/>
      <c r="L386"/>
      <c r="M386"/>
      <c r="N386"/>
      <c r="O386"/>
      <c r="P386"/>
      <c r="Q386"/>
      <c r="R386"/>
      <c r="S386"/>
      <c r="T386"/>
      <c r="U386"/>
    </row>
    <row r="387" spans="3:21" ht="15.75" customHeight="1" x14ac:dyDescent="0.2">
      <c r="C387" s="245"/>
      <c r="D387"/>
      <c r="E387"/>
      <c r="F387"/>
      <c r="G387"/>
      <c r="H387"/>
      <c r="I387"/>
      <c r="J387"/>
      <c r="K387"/>
      <c r="L387"/>
      <c r="M387"/>
      <c r="N387"/>
      <c r="O387"/>
      <c r="P387"/>
      <c r="Q387"/>
      <c r="R387"/>
      <c r="S387"/>
      <c r="T387"/>
      <c r="U387"/>
    </row>
    <row r="388" spans="3:21" ht="15.75" customHeight="1" x14ac:dyDescent="0.2">
      <c r="C388" s="245"/>
      <c r="D388"/>
      <c r="E388"/>
      <c r="F388"/>
      <c r="G388"/>
      <c r="H388"/>
      <c r="I388"/>
      <c r="J388"/>
      <c r="K388"/>
      <c r="L388"/>
      <c r="M388"/>
      <c r="N388"/>
      <c r="O388"/>
      <c r="P388"/>
      <c r="Q388"/>
      <c r="R388"/>
      <c r="S388"/>
      <c r="T388"/>
      <c r="U388"/>
    </row>
    <row r="389" spans="3:21" ht="15.75" customHeight="1" x14ac:dyDescent="0.2">
      <c r="C389" s="245"/>
      <c r="D389"/>
      <c r="E389"/>
      <c r="F389"/>
      <c r="G389"/>
      <c r="H389"/>
      <c r="I389"/>
      <c r="J389"/>
      <c r="K389"/>
      <c r="L389"/>
      <c r="M389"/>
      <c r="N389"/>
      <c r="O389"/>
      <c r="P389"/>
      <c r="Q389"/>
      <c r="R389"/>
      <c r="S389"/>
      <c r="T389"/>
      <c r="U389"/>
    </row>
    <row r="390" spans="3:21" ht="15.75" customHeight="1" x14ac:dyDescent="0.2">
      <c r="C390" s="245"/>
      <c r="D390"/>
      <c r="E390"/>
      <c r="F390"/>
      <c r="G390"/>
      <c r="H390"/>
      <c r="I390"/>
      <c r="J390"/>
      <c r="K390"/>
      <c r="L390"/>
      <c r="M390"/>
      <c r="N390"/>
      <c r="O390"/>
      <c r="P390"/>
      <c r="Q390"/>
      <c r="R390"/>
      <c r="S390"/>
      <c r="T390"/>
      <c r="U390"/>
    </row>
    <row r="391" spans="3:21" ht="15.75" customHeight="1" x14ac:dyDescent="0.2">
      <c r="C391" s="245"/>
      <c r="D391"/>
      <c r="E391"/>
      <c r="F391"/>
      <c r="G391"/>
      <c r="H391"/>
      <c r="I391"/>
      <c r="J391"/>
      <c r="K391"/>
      <c r="L391"/>
      <c r="M391"/>
      <c r="N391"/>
      <c r="O391"/>
      <c r="P391"/>
      <c r="Q391"/>
      <c r="R391"/>
      <c r="S391"/>
      <c r="T391"/>
      <c r="U391"/>
    </row>
    <row r="392" spans="3:21" ht="15.75" customHeight="1" x14ac:dyDescent="0.2">
      <c r="C392" s="245"/>
      <c r="D392"/>
      <c r="E392"/>
      <c r="F392"/>
      <c r="G392"/>
      <c r="H392"/>
      <c r="I392"/>
      <c r="J392"/>
      <c r="K392"/>
      <c r="L392"/>
      <c r="M392"/>
      <c r="N392"/>
      <c r="O392"/>
      <c r="P392"/>
      <c r="Q392"/>
      <c r="R392"/>
      <c r="S392"/>
      <c r="T392"/>
      <c r="U392"/>
    </row>
    <row r="393" spans="3:21" ht="15.75" customHeight="1" x14ac:dyDescent="0.2">
      <c r="C393" s="245"/>
      <c r="D393"/>
      <c r="E393"/>
      <c r="F393"/>
      <c r="G393"/>
      <c r="H393"/>
      <c r="I393"/>
      <c r="J393"/>
      <c r="K393"/>
      <c r="L393"/>
      <c r="M393"/>
      <c r="N393"/>
      <c r="O393"/>
      <c r="P393"/>
      <c r="Q393"/>
      <c r="R393"/>
      <c r="S393"/>
      <c r="T393"/>
      <c r="U393"/>
    </row>
    <row r="394" spans="3:21" ht="15.75" customHeight="1" x14ac:dyDescent="0.2">
      <c r="C394" s="245"/>
      <c r="D394"/>
      <c r="E394"/>
      <c r="F394"/>
      <c r="G394"/>
      <c r="H394"/>
      <c r="I394"/>
      <c r="J394"/>
      <c r="K394"/>
      <c r="L394"/>
      <c r="M394"/>
      <c r="N394"/>
      <c r="O394"/>
      <c r="P394"/>
      <c r="Q394"/>
      <c r="R394"/>
      <c r="S394"/>
      <c r="T394"/>
      <c r="U394"/>
    </row>
    <row r="395" spans="3:21" ht="15.75" customHeight="1" x14ac:dyDescent="0.2">
      <c r="C395" s="245"/>
      <c r="D395"/>
      <c r="E395"/>
      <c r="F395"/>
      <c r="G395"/>
      <c r="H395"/>
      <c r="I395"/>
      <c r="J395"/>
      <c r="K395"/>
      <c r="L395"/>
      <c r="M395"/>
      <c r="N395"/>
      <c r="O395"/>
      <c r="P395"/>
      <c r="Q395"/>
      <c r="R395"/>
      <c r="S395"/>
      <c r="T395"/>
      <c r="U395"/>
    </row>
    <row r="396" spans="3:21" ht="15.75" customHeight="1" x14ac:dyDescent="0.2">
      <c r="C396" s="245"/>
      <c r="D396"/>
      <c r="E396"/>
      <c r="F396"/>
      <c r="G396"/>
      <c r="H396"/>
      <c r="I396"/>
      <c r="J396"/>
      <c r="K396"/>
      <c r="L396"/>
      <c r="M396"/>
      <c r="N396"/>
      <c r="O396"/>
      <c r="P396"/>
      <c r="Q396"/>
      <c r="R396"/>
      <c r="S396"/>
      <c r="T396"/>
      <c r="U396"/>
    </row>
    <row r="397" spans="3:21" ht="15.75" customHeight="1" x14ac:dyDescent="0.2">
      <c r="C397" s="245"/>
      <c r="D397"/>
      <c r="E397"/>
      <c r="F397"/>
      <c r="G397"/>
      <c r="H397"/>
      <c r="I397"/>
      <c r="J397"/>
      <c r="K397"/>
      <c r="L397"/>
      <c r="M397"/>
      <c r="N397"/>
      <c r="O397"/>
      <c r="P397"/>
      <c r="Q397"/>
      <c r="R397"/>
      <c r="S397"/>
      <c r="T397"/>
      <c r="U397"/>
    </row>
    <row r="398" spans="3:21" ht="15.75" customHeight="1" x14ac:dyDescent="0.2">
      <c r="C398" s="245"/>
      <c r="D398"/>
      <c r="E398"/>
      <c r="F398"/>
      <c r="G398"/>
      <c r="H398"/>
      <c r="I398"/>
      <c r="J398"/>
      <c r="K398"/>
      <c r="L398"/>
      <c r="M398"/>
      <c r="N398"/>
      <c r="O398"/>
      <c r="P398"/>
      <c r="Q398"/>
      <c r="R398"/>
      <c r="S398"/>
      <c r="T398"/>
      <c r="U398"/>
    </row>
    <row r="399" spans="3:21" ht="15.75" customHeight="1" x14ac:dyDescent="0.2">
      <c r="C399" s="245"/>
      <c r="D399"/>
      <c r="E399"/>
      <c r="F399"/>
      <c r="G399"/>
      <c r="H399"/>
      <c r="I399"/>
      <c r="J399"/>
      <c r="K399"/>
      <c r="L399"/>
      <c r="M399"/>
      <c r="N399"/>
      <c r="O399"/>
      <c r="P399"/>
      <c r="Q399"/>
      <c r="R399"/>
      <c r="S399"/>
      <c r="T399"/>
      <c r="U399"/>
    </row>
    <row r="400" spans="3:21" ht="15.75" customHeight="1" x14ac:dyDescent="0.2">
      <c r="C400" s="245"/>
      <c r="D400"/>
      <c r="E400"/>
      <c r="F400"/>
      <c r="G400"/>
      <c r="H400"/>
      <c r="I400"/>
      <c r="J400"/>
      <c r="K400"/>
      <c r="L400"/>
      <c r="M400"/>
      <c r="N400"/>
      <c r="O400"/>
      <c r="P400"/>
      <c r="Q400"/>
      <c r="R400"/>
      <c r="S400"/>
      <c r="T400"/>
      <c r="U400"/>
    </row>
    <row r="401" spans="3:21" ht="15.75" customHeight="1" x14ac:dyDescent="0.2">
      <c r="C401" s="245"/>
      <c r="D401"/>
      <c r="E401"/>
      <c r="F401"/>
      <c r="G401"/>
      <c r="H401"/>
      <c r="I401"/>
      <c r="J401"/>
      <c r="K401"/>
      <c r="L401"/>
      <c r="M401"/>
      <c r="N401"/>
      <c r="O401"/>
      <c r="P401"/>
      <c r="Q401"/>
      <c r="R401"/>
      <c r="S401"/>
      <c r="T401"/>
      <c r="U401"/>
    </row>
    <row r="402" spans="3:21" ht="15.75" customHeight="1" x14ac:dyDescent="0.2">
      <c r="C402" s="245"/>
      <c r="D402"/>
      <c r="E402"/>
      <c r="F402"/>
      <c r="G402"/>
      <c r="H402"/>
      <c r="I402"/>
      <c r="J402"/>
      <c r="K402"/>
      <c r="L402"/>
      <c r="M402"/>
      <c r="N402"/>
      <c r="O402"/>
      <c r="P402"/>
      <c r="Q402"/>
      <c r="R402"/>
      <c r="S402"/>
      <c r="T402"/>
      <c r="U402"/>
    </row>
    <row r="403" spans="3:21" ht="15.75" customHeight="1" x14ac:dyDescent="0.2">
      <c r="C403" s="245"/>
      <c r="D403"/>
      <c r="E403"/>
      <c r="F403"/>
      <c r="G403"/>
      <c r="H403"/>
      <c r="I403"/>
      <c r="J403"/>
      <c r="K403"/>
      <c r="L403"/>
      <c r="M403"/>
      <c r="N403"/>
      <c r="O403"/>
      <c r="P403"/>
      <c r="Q403"/>
      <c r="R403"/>
      <c r="S403"/>
      <c r="T403"/>
      <c r="U403"/>
    </row>
    <row r="404" spans="3:21" ht="15.75" customHeight="1" x14ac:dyDescent="0.2">
      <c r="C404" s="245"/>
      <c r="D404"/>
      <c r="E404"/>
      <c r="F404"/>
      <c r="G404"/>
      <c r="H404"/>
      <c r="I404"/>
      <c r="J404"/>
      <c r="K404"/>
      <c r="L404"/>
      <c r="M404"/>
      <c r="N404"/>
      <c r="O404"/>
      <c r="P404"/>
      <c r="Q404"/>
      <c r="R404"/>
      <c r="S404"/>
      <c r="T404"/>
      <c r="U404"/>
    </row>
    <row r="405" spans="3:21" ht="15.75" customHeight="1" x14ac:dyDescent="0.2">
      <c r="C405" s="245"/>
      <c r="D405"/>
      <c r="E405"/>
      <c r="F405"/>
      <c r="G405"/>
      <c r="H405"/>
      <c r="I405"/>
      <c r="J405"/>
      <c r="K405"/>
      <c r="L405"/>
      <c r="M405"/>
      <c r="N405"/>
      <c r="O405"/>
      <c r="P405"/>
      <c r="Q405"/>
      <c r="R405"/>
      <c r="S405"/>
      <c r="T405"/>
      <c r="U405"/>
    </row>
    <row r="406" spans="3:21" ht="15.75" customHeight="1" x14ac:dyDescent="0.2">
      <c r="C406" s="245"/>
      <c r="D406"/>
      <c r="E406"/>
      <c r="F406"/>
      <c r="G406"/>
      <c r="H406"/>
      <c r="I406"/>
      <c r="J406"/>
      <c r="K406"/>
      <c r="L406"/>
      <c r="M406"/>
      <c r="N406"/>
      <c r="O406"/>
      <c r="P406"/>
      <c r="Q406"/>
      <c r="R406"/>
      <c r="S406"/>
      <c r="T406"/>
      <c r="U406"/>
    </row>
    <row r="407" spans="3:21" ht="15.75" customHeight="1" x14ac:dyDescent="0.2">
      <c r="C407" s="245"/>
      <c r="D407"/>
      <c r="E407"/>
      <c r="F407"/>
      <c r="G407"/>
      <c r="H407"/>
      <c r="I407"/>
      <c r="J407"/>
      <c r="K407"/>
      <c r="L407"/>
      <c r="M407"/>
      <c r="N407"/>
      <c r="O407"/>
      <c r="P407"/>
      <c r="Q407"/>
      <c r="R407"/>
      <c r="S407"/>
      <c r="T407"/>
      <c r="U407"/>
    </row>
    <row r="408" spans="3:21" ht="15.75" customHeight="1" x14ac:dyDescent="0.2">
      <c r="C408" s="245"/>
      <c r="D408"/>
      <c r="E408"/>
      <c r="F408"/>
      <c r="G408"/>
      <c r="H408"/>
      <c r="I408"/>
      <c r="J408"/>
      <c r="K408"/>
      <c r="L408"/>
      <c r="M408"/>
      <c r="N408"/>
      <c r="O408"/>
      <c r="P408"/>
      <c r="Q408"/>
      <c r="R408"/>
      <c r="S408"/>
      <c r="T408"/>
      <c r="U408"/>
    </row>
    <row r="409" spans="3:21" ht="15.75" customHeight="1" x14ac:dyDescent="0.2">
      <c r="C409" s="245"/>
      <c r="D409"/>
      <c r="E409"/>
      <c r="F409"/>
      <c r="G409"/>
      <c r="H409"/>
      <c r="I409"/>
      <c r="J409"/>
      <c r="K409"/>
      <c r="L409"/>
      <c r="M409"/>
      <c r="N409"/>
      <c r="O409"/>
      <c r="P409"/>
      <c r="Q409"/>
      <c r="R409"/>
      <c r="S409"/>
      <c r="T409"/>
      <c r="U409"/>
    </row>
    <row r="410" spans="3:21" ht="15.75" customHeight="1" x14ac:dyDescent="0.2">
      <c r="C410" s="245"/>
      <c r="D410"/>
      <c r="E410"/>
      <c r="F410"/>
      <c r="G410"/>
      <c r="H410"/>
      <c r="I410"/>
      <c r="J410"/>
      <c r="K410"/>
      <c r="L410"/>
      <c r="M410"/>
      <c r="N410"/>
      <c r="O410"/>
      <c r="P410"/>
      <c r="Q410"/>
      <c r="R410"/>
      <c r="S410"/>
      <c r="T410"/>
      <c r="U410"/>
    </row>
    <row r="411" spans="3:21" ht="15.75" customHeight="1" x14ac:dyDescent="0.2">
      <c r="C411" s="245"/>
      <c r="D411"/>
      <c r="E411"/>
      <c r="F411"/>
      <c r="G411"/>
      <c r="H411"/>
      <c r="I411"/>
      <c r="J411"/>
      <c r="K411"/>
      <c r="L411"/>
      <c r="M411"/>
      <c r="N411"/>
      <c r="O411"/>
      <c r="P411"/>
      <c r="Q411"/>
      <c r="R411"/>
      <c r="S411"/>
      <c r="T411"/>
      <c r="U411"/>
    </row>
    <row r="412" spans="3:21" ht="15.75" customHeight="1" x14ac:dyDescent="0.2">
      <c r="C412" s="245"/>
      <c r="D412"/>
      <c r="E412"/>
      <c r="F412"/>
      <c r="G412"/>
      <c r="H412"/>
      <c r="I412"/>
      <c r="J412"/>
      <c r="K412"/>
      <c r="L412"/>
      <c r="M412"/>
      <c r="N412"/>
      <c r="O412"/>
      <c r="P412"/>
      <c r="Q412"/>
      <c r="R412"/>
      <c r="S412"/>
      <c r="T412"/>
      <c r="U412"/>
    </row>
    <row r="413" spans="3:21" ht="15.75" customHeight="1" x14ac:dyDescent="0.2">
      <c r="C413" s="245"/>
      <c r="D413"/>
      <c r="E413"/>
      <c r="F413"/>
      <c r="G413"/>
      <c r="H413"/>
      <c r="I413"/>
      <c r="J413"/>
      <c r="K413"/>
      <c r="L413"/>
      <c r="M413"/>
      <c r="N413"/>
      <c r="O413"/>
      <c r="P413"/>
      <c r="Q413"/>
      <c r="R413"/>
      <c r="S413"/>
      <c r="T413"/>
      <c r="U413"/>
    </row>
    <row r="414" spans="3:21" ht="15.75" customHeight="1" x14ac:dyDescent="0.2">
      <c r="C414" s="245"/>
      <c r="D414"/>
      <c r="E414"/>
      <c r="F414"/>
      <c r="G414"/>
      <c r="H414"/>
      <c r="I414"/>
      <c r="J414"/>
      <c r="K414"/>
      <c r="L414"/>
      <c r="M414"/>
      <c r="N414"/>
      <c r="O414"/>
      <c r="P414"/>
      <c r="Q414"/>
      <c r="R414"/>
      <c r="S414"/>
      <c r="T414"/>
      <c r="U414"/>
    </row>
    <row r="415" spans="3:21" ht="15.75" customHeight="1" x14ac:dyDescent="0.2">
      <c r="C415" s="245"/>
      <c r="D415"/>
      <c r="E415"/>
      <c r="F415"/>
      <c r="G415"/>
      <c r="H415"/>
      <c r="I415"/>
      <c r="J415"/>
      <c r="K415"/>
      <c r="L415"/>
      <c r="M415"/>
      <c r="N415"/>
      <c r="O415"/>
      <c r="P415"/>
      <c r="Q415"/>
      <c r="R415"/>
      <c r="S415"/>
      <c r="T415"/>
      <c r="U415"/>
    </row>
    <row r="416" spans="3:21" ht="15.75" customHeight="1" x14ac:dyDescent="0.2">
      <c r="C416" s="245"/>
      <c r="D416"/>
      <c r="E416"/>
      <c r="F416"/>
      <c r="G416"/>
      <c r="H416"/>
      <c r="I416"/>
      <c r="J416"/>
      <c r="K416"/>
      <c r="L416"/>
      <c r="M416"/>
      <c r="N416"/>
      <c r="O416"/>
      <c r="P416"/>
      <c r="Q416"/>
      <c r="R416"/>
      <c r="S416"/>
      <c r="T416"/>
      <c r="U416"/>
    </row>
    <row r="417" spans="3:21" ht="15.75" customHeight="1" x14ac:dyDescent="0.2">
      <c r="C417" s="245"/>
      <c r="D417"/>
      <c r="E417"/>
      <c r="F417"/>
      <c r="G417"/>
      <c r="H417"/>
      <c r="I417"/>
      <c r="J417"/>
      <c r="K417"/>
      <c r="L417"/>
      <c r="M417"/>
      <c r="N417"/>
      <c r="O417"/>
      <c r="P417"/>
      <c r="Q417"/>
      <c r="R417"/>
      <c r="S417"/>
      <c r="T417"/>
      <c r="U417"/>
    </row>
    <row r="418" spans="3:21" ht="15.75" customHeight="1" x14ac:dyDescent="0.2">
      <c r="C418" s="245"/>
      <c r="D418"/>
      <c r="E418"/>
      <c r="F418"/>
      <c r="G418"/>
      <c r="H418"/>
      <c r="I418"/>
      <c r="J418"/>
      <c r="K418"/>
      <c r="L418"/>
      <c r="M418"/>
      <c r="N418"/>
      <c r="O418"/>
      <c r="P418"/>
      <c r="Q418"/>
      <c r="R418"/>
      <c r="S418"/>
      <c r="T418"/>
      <c r="U418"/>
    </row>
    <row r="419" spans="3:21" ht="15.75" customHeight="1" x14ac:dyDescent="0.2">
      <c r="C419" s="245"/>
      <c r="D419"/>
      <c r="E419"/>
      <c r="F419"/>
      <c r="G419"/>
      <c r="H419"/>
      <c r="I419"/>
      <c r="J419"/>
      <c r="K419"/>
      <c r="L419"/>
      <c r="M419"/>
      <c r="N419"/>
      <c r="O419"/>
      <c r="P419"/>
      <c r="Q419"/>
      <c r="R419"/>
      <c r="S419"/>
      <c r="T419"/>
      <c r="U419"/>
    </row>
    <row r="420" spans="3:21" ht="15.75" customHeight="1" x14ac:dyDescent="0.2">
      <c r="C420" s="245"/>
      <c r="D420"/>
      <c r="E420"/>
      <c r="F420"/>
      <c r="G420"/>
      <c r="H420"/>
      <c r="I420"/>
      <c r="J420"/>
      <c r="K420"/>
      <c r="L420"/>
      <c r="M420"/>
      <c r="N420"/>
      <c r="O420"/>
      <c r="P420"/>
      <c r="Q420"/>
      <c r="R420"/>
      <c r="S420"/>
      <c r="T420"/>
      <c r="U420"/>
    </row>
    <row r="421" spans="3:21" ht="15.75" customHeight="1" x14ac:dyDescent="0.2">
      <c r="C421" s="245"/>
      <c r="D421"/>
      <c r="E421"/>
      <c r="F421"/>
      <c r="G421"/>
      <c r="H421"/>
      <c r="I421"/>
      <c r="J421"/>
      <c r="K421"/>
      <c r="L421"/>
      <c r="M421"/>
      <c r="N421"/>
      <c r="O421"/>
      <c r="P421"/>
      <c r="Q421"/>
      <c r="R421"/>
      <c r="S421"/>
      <c r="T421"/>
      <c r="U421"/>
    </row>
    <row r="422" spans="3:21" ht="15.75" customHeight="1" x14ac:dyDescent="0.2">
      <c r="C422" s="245"/>
      <c r="D422"/>
      <c r="E422"/>
      <c r="F422"/>
      <c r="G422"/>
      <c r="H422"/>
      <c r="I422"/>
      <c r="J422"/>
      <c r="K422"/>
      <c r="L422"/>
      <c r="M422"/>
      <c r="N422"/>
      <c r="O422"/>
      <c r="P422"/>
      <c r="Q422"/>
      <c r="R422"/>
      <c r="S422"/>
      <c r="T422"/>
      <c r="U422"/>
    </row>
    <row r="423" spans="3:21" ht="15.75" customHeight="1" x14ac:dyDescent="0.2">
      <c r="C423" s="245"/>
      <c r="D423"/>
      <c r="E423"/>
      <c r="F423"/>
      <c r="G423"/>
      <c r="H423"/>
      <c r="I423"/>
      <c r="J423"/>
      <c r="K423"/>
      <c r="L423"/>
      <c r="M423"/>
      <c r="N423"/>
      <c r="O423"/>
      <c r="P423"/>
      <c r="Q423"/>
      <c r="R423"/>
      <c r="S423"/>
      <c r="T423"/>
      <c r="U423"/>
    </row>
    <row r="424" spans="3:21" ht="15.75" customHeight="1" x14ac:dyDescent="0.2">
      <c r="C424" s="245"/>
      <c r="D424"/>
      <c r="E424"/>
      <c r="F424"/>
      <c r="G424"/>
      <c r="H424"/>
      <c r="I424"/>
      <c r="J424"/>
      <c r="K424"/>
      <c r="L424"/>
      <c r="M424"/>
      <c r="N424"/>
      <c r="O424"/>
      <c r="P424"/>
      <c r="Q424"/>
      <c r="R424"/>
      <c r="S424"/>
      <c r="T424"/>
      <c r="U424"/>
    </row>
    <row r="425" spans="3:21" ht="15.75" customHeight="1" x14ac:dyDescent="0.2">
      <c r="C425" s="245"/>
      <c r="D425"/>
      <c r="E425"/>
      <c r="F425"/>
      <c r="G425"/>
      <c r="H425"/>
      <c r="I425"/>
      <c r="J425"/>
      <c r="K425"/>
      <c r="L425"/>
      <c r="M425"/>
      <c r="N425"/>
      <c r="O425"/>
      <c r="P425"/>
      <c r="Q425"/>
      <c r="R425"/>
      <c r="S425"/>
      <c r="T425"/>
      <c r="U425"/>
    </row>
    <row r="426" spans="3:21" ht="15.75" customHeight="1" x14ac:dyDescent="0.2">
      <c r="C426" s="245"/>
      <c r="D426"/>
      <c r="E426"/>
      <c r="F426"/>
      <c r="G426"/>
      <c r="H426"/>
      <c r="I426"/>
      <c r="J426"/>
      <c r="K426"/>
      <c r="L426"/>
      <c r="M426"/>
      <c r="N426"/>
      <c r="O426"/>
      <c r="P426"/>
      <c r="Q426"/>
      <c r="R426"/>
      <c r="S426"/>
      <c r="T426"/>
      <c r="U426"/>
    </row>
    <row r="427" spans="3:21" ht="15.75" customHeight="1" x14ac:dyDescent="0.2">
      <c r="C427" s="245"/>
      <c r="D427"/>
      <c r="E427"/>
      <c r="F427"/>
      <c r="G427"/>
      <c r="H427"/>
      <c r="I427"/>
      <c r="J427"/>
      <c r="K427"/>
      <c r="L427"/>
      <c r="M427"/>
      <c r="N427"/>
      <c r="O427"/>
      <c r="P427"/>
      <c r="Q427"/>
      <c r="R427"/>
      <c r="S427"/>
      <c r="T427"/>
      <c r="U427"/>
    </row>
    <row r="428" spans="3:21" ht="15.75" customHeight="1" x14ac:dyDescent="0.2">
      <c r="C428" s="245"/>
      <c r="D428"/>
      <c r="E428"/>
      <c r="F428"/>
      <c r="G428"/>
      <c r="H428"/>
      <c r="I428"/>
      <c r="J428"/>
      <c r="K428"/>
      <c r="L428"/>
      <c r="M428"/>
      <c r="N428"/>
      <c r="O428"/>
      <c r="P428"/>
      <c r="Q428"/>
      <c r="R428"/>
      <c r="S428"/>
      <c r="T428"/>
      <c r="U428"/>
    </row>
    <row r="429" spans="3:21" ht="15.75" customHeight="1" x14ac:dyDescent="0.2">
      <c r="C429" s="245"/>
      <c r="D429"/>
      <c r="E429"/>
      <c r="F429"/>
      <c r="G429"/>
      <c r="H429"/>
      <c r="I429"/>
      <c r="J429"/>
      <c r="K429"/>
      <c r="L429"/>
      <c r="M429"/>
      <c r="N429"/>
      <c r="O429"/>
      <c r="P429"/>
      <c r="Q429"/>
      <c r="R429"/>
      <c r="S429"/>
      <c r="T429"/>
      <c r="U429"/>
    </row>
    <row r="430" spans="3:21" ht="15.75" customHeight="1" x14ac:dyDescent="0.2">
      <c r="C430" s="245"/>
      <c r="D430"/>
      <c r="E430"/>
      <c r="F430"/>
      <c r="G430"/>
      <c r="H430"/>
      <c r="I430"/>
      <c r="J430"/>
      <c r="K430"/>
      <c r="L430"/>
      <c r="M430"/>
      <c r="N430"/>
      <c r="O430"/>
      <c r="P430"/>
      <c r="Q430"/>
      <c r="R430"/>
      <c r="S430"/>
      <c r="T430"/>
      <c r="U430"/>
    </row>
    <row r="431" spans="3:21" ht="15.75" customHeight="1" x14ac:dyDescent="0.2">
      <c r="C431" s="245"/>
      <c r="D431"/>
      <c r="E431"/>
      <c r="F431"/>
      <c r="G431"/>
      <c r="H431"/>
      <c r="I431"/>
      <c r="J431"/>
      <c r="K431"/>
      <c r="L431"/>
      <c r="M431"/>
      <c r="N431"/>
      <c r="O431"/>
      <c r="P431"/>
      <c r="Q431"/>
      <c r="R431"/>
      <c r="S431"/>
      <c r="T431"/>
      <c r="U431"/>
    </row>
    <row r="432" spans="3:21" ht="15.75" customHeight="1" x14ac:dyDescent="0.2">
      <c r="C432" s="245"/>
      <c r="D432"/>
      <c r="E432"/>
      <c r="F432"/>
      <c r="G432"/>
      <c r="H432"/>
      <c r="I432"/>
      <c r="J432"/>
      <c r="K432"/>
      <c r="L432"/>
      <c r="M432"/>
      <c r="N432"/>
      <c r="O432"/>
      <c r="P432"/>
      <c r="Q432"/>
      <c r="R432"/>
      <c r="S432"/>
      <c r="T432"/>
      <c r="U432"/>
    </row>
    <row r="433" spans="3:21" ht="15.75" customHeight="1" x14ac:dyDescent="0.2">
      <c r="C433" s="245"/>
      <c r="D433"/>
      <c r="E433"/>
      <c r="F433"/>
      <c r="G433"/>
      <c r="H433"/>
      <c r="I433"/>
      <c r="J433"/>
      <c r="K433"/>
      <c r="L433"/>
      <c r="M433"/>
      <c r="N433"/>
      <c r="O433"/>
      <c r="P433"/>
      <c r="Q433"/>
      <c r="R433"/>
      <c r="S433"/>
      <c r="T433"/>
      <c r="U433"/>
    </row>
    <row r="434" spans="3:21" ht="15.75" customHeight="1" x14ac:dyDescent="0.2">
      <c r="C434" s="245"/>
      <c r="D434"/>
      <c r="E434"/>
      <c r="F434"/>
      <c r="G434"/>
      <c r="H434"/>
      <c r="I434"/>
      <c r="J434"/>
      <c r="K434"/>
      <c r="L434"/>
      <c r="M434"/>
      <c r="N434"/>
      <c r="O434"/>
      <c r="P434"/>
      <c r="Q434"/>
      <c r="R434"/>
      <c r="S434"/>
      <c r="T434"/>
      <c r="U434"/>
    </row>
    <row r="435" spans="3:21" ht="15.75" customHeight="1" x14ac:dyDescent="0.2">
      <c r="C435" s="245"/>
      <c r="D435"/>
      <c r="E435"/>
      <c r="F435"/>
      <c r="G435"/>
      <c r="H435"/>
      <c r="I435"/>
      <c r="J435"/>
      <c r="K435"/>
      <c r="L435"/>
      <c r="M435"/>
      <c r="N435"/>
      <c r="O435"/>
      <c r="P435"/>
      <c r="Q435"/>
      <c r="R435"/>
      <c r="S435"/>
      <c r="T435"/>
      <c r="U435"/>
    </row>
    <row r="436" spans="3:21" ht="15.75" customHeight="1" x14ac:dyDescent="0.2">
      <c r="C436" s="245"/>
      <c r="D436"/>
      <c r="E436"/>
      <c r="F436"/>
      <c r="G436"/>
      <c r="H436"/>
      <c r="I436"/>
      <c r="J436"/>
      <c r="K436"/>
      <c r="L436"/>
      <c r="M436"/>
      <c r="N436"/>
      <c r="O436"/>
      <c r="P436"/>
      <c r="Q436"/>
      <c r="R436"/>
      <c r="S436"/>
      <c r="T436"/>
      <c r="U436"/>
    </row>
    <row r="437" spans="3:21" ht="15.75" customHeight="1" x14ac:dyDescent="0.2">
      <c r="C437" s="245"/>
      <c r="D437"/>
      <c r="E437"/>
      <c r="F437"/>
      <c r="G437"/>
      <c r="H437"/>
      <c r="I437"/>
      <c r="J437"/>
      <c r="K437"/>
      <c r="L437"/>
      <c r="M437"/>
      <c r="N437"/>
      <c r="O437"/>
      <c r="P437"/>
      <c r="Q437"/>
      <c r="R437"/>
      <c r="S437"/>
      <c r="T437"/>
      <c r="U437"/>
    </row>
    <row r="438" spans="3:21" ht="15.75" customHeight="1" x14ac:dyDescent="0.2">
      <c r="C438" s="245"/>
      <c r="D438"/>
      <c r="E438"/>
      <c r="F438"/>
      <c r="G438"/>
      <c r="H438"/>
      <c r="I438"/>
      <c r="J438"/>
      <c r="K438"/>
      <c r="L438"/>
      <c r="M438"/>
      <c r="N438"/>
      <c r="O438"/>
      <c r="P438"/>
      <c r="Q438"/>
      <c r="R438"/>
      <c r="S438"/>
      <c r="T438"/>
      <c r="U438"/>
    </row>
    <row r="439" spans="3:21" ht="15.75" customHeight="1" x14ac:dyDescent="0.2">
      <c r="C439" s="245"/>
      <c r="D439"/>
      <c r="E439"/>
      <c r="F439"/>
      <c r="G439"/>
      <c r="H439"/>
      <c r="I439"/>
      <c r="J439"/>
      <c r="K439"/>
      <c r="L439"/>
      <c r="M439"/>
      <c r="N439"/>
      <c r="O439"/>
      <c r="P439"/>
      <c r="Q439"/>
      <c r="R439"/>
      <c r="S439"/>
      <c r="T439"/>
      <c r="U439"/>
    </row>
    <row r="440" spans="3:21" ht="15.75" customHeight="1" x14ac:dyDescent="0.2">
      <c r="C440" s="245"/>
      <c r="D440"/>
      <c r="E440"/>
      <c r="F440"/>
      <c r="G440"/>
      <c r="H440"/>
      <c r="I440"/>
      <c r="J440"/>
      <c r="K440"/>
      <c r="L440"/>
      <c r="M440"/>
      <c r="N440"/>
      <c r="O440"/>
      <c r="P440"/>
      <c r="Q440"/>
      <c r="R440"/>
      <c r="S440"/>
      <c r="T440"/>
      <c r="U440"/>
    </row>
    <row r="441" spans="3:21" ht="15.75" customHeight="1" x14ac:dyDescent="0.2">
      <c r="C441" s="245"/>
      <c r="D441"/>
      <c r="E441"/>
      <c r="F441"/>
      <c r="G441"/>
      <c r="H441"/>
      <c r="I441"/>
      <c r="J441"/>
      <c r="K441"/>
      <c r="L441"/>
      <c r="M441"/>
      <c r="N441"/>
      <c r="O441"/>
      <c r="P441"/>
      <c r="Q441"/>
      <c r="R441"/>
      <c r="S441"/>
      <c r="T441"/>
      <c r="U441"/>
    </row>
    <row r="442" spans="3:21" ht="15.75" customHeight="1" x14ac:dyDescent="0.2">
      <c r="C442" s="245"/>
      <c r="D442"/>
      <c r="E442"/>
      <c r="F442"/>
      <c r="G442"/>
      <c r="H442"/>
      <c r="I442"/>
      <c r="J442"/>
      <c r="K442"/>
      <c r="L442"/>
      <c r="M442"/>
      <c r="N442"/>
      <c r="O442"/>
      <c r="P442"/>
      <c r="Q442"/>
      <c r="R442"/>
      <c r="S442"/>
      <c r="T442"/>
      <c r="U442"/>
    </row>
    <row r="443" spans="3:21" ht="15.75" customHeight="1" x14ac:dyDescent="0.2">
      <c r="C443" s="245"/>
      <c r="D443"/>
      <c r="E443"/>
      <c r="F443"/>
      <c r="G443"/>
      <c r="H443"/>
      <c r="I443"/>
      <c r="J443"/>
      <c r="K443"/>
      <c r="L443"/>
      <c r="M443"/>
      <c r="N443"/>
      <c r="O443"/>
      <c r="P443"/>
      <c r="Q443"/>
      <c r="R443"/>
      <c r="S443"/>
      <c r="T443"/>
      <c r="U443"/>
    </row>
    <row r="444" spans="3:21" ht="15.75" customHeight="1" x14ac:dyDescent="0.2">
      <c r="C444" s="245"/>
      <c r="D444"/>
      <c r="E444"/>
      <c r="F444"/>
      <c r="G444"/>
      <c r="H444"/>
      <c r="I444"/>
      <c r="J444"/>
      <c r="K444"/>
      <c r="L444"/>
      <c r="M444"/>
      <c r="N444"/>
      <c r="O444"/>
      <c r="P444"/>
      <c r="Q444"/>
      <c r="R444"/>
      <c r="S444"/>
      <c r="T444"/>
      <c r="U444"/>
    </row>
    <row r="445" spans="3:21" ht="15.75" customHeight="1" x14ac:dyDescent="0.2">
      <c r="C445" s="245"/>
      <c r="D445"/>
      <c r="E445"/>
      <c r="F445"/>
      <c r="G445"/>
      <c r="H445"/>
      <c r="I445"/>
      <c r="J445"/>
      <c r="K445"/>
      <c r="L445"/>
      <c r="M445"/>
      <c r="N445"/>
      <c r="O445"/>
      <c r="P445"/>
      <c r="Q445"/>
      <c r="R445"/>
      <c r="S445"/>
      <c r="T445"/>
      <c r="U445"/>
    </row>
    <row r="446" spans="3:21" ht="15.75" customHeight="1" x14ac:dyDescent="0.2">
      <c r="C446" s="245"/>
      <c r="D446"/>
      <c r="E446"/>
      <c r="F446"/>
      <c r="G446"/>
      <c r="H446"/>
      <c r="I446"/>
      <c r="J446"/>
      <c r="K446"/>
      <c r="L446"/>
      <c r="M446"/>
      <c r="N446"/>
      <c r="O446"/>
      <c r="P446"/>
      <c r="Q446"/>
      <c r="R446"/>
      <c r="S446"/>
      <c r="T446"/>
      <c r="U446"/>
    </row>
    <row r="447" spans="3:21" ht="15.75" customHeight="1" x14ac:dyDescent="0.2">
      <c r="C447" s="245"/>
      <c r="D447"/>
      <c r="E447"/>
      <c r="F447"/>
      <c r="G447"/>
      <c r="H447"/>
      <c r="I447"/>
      <c r="J447"/>
      <c r="K447"/>
      <c r="L447"/>
      <c r="M447"/>
      <c r="N447"/>
      <c r="O447"/>
      <c r="P447"/>
      <c r="Q447"/>
      <c r="R447"/>
      <c r="S447"/>
      <c r="T447"/>
      <c r="U447"/>
    </row>
    <row r="448" spans="3:21" ht="15.75" customHeight="1" x14ac:dyDescent="0.2">
      <c r="C448" s="245"/>
      <c r="D448"/>
      <c r="E448"/>
      <c r="F448"/>
      <c r="G448"/>
      <c r="H448"/>
      <c r="I448"/>
      <c r="J448"/>
      <c r="K448"/>
      <c r="L448"/>
      <c r="M448"/>
      <c r="N448"/>
      <c r="O448"/>
      <c r="P448"/>
      <c r="Q448"/>
      <c r="R448"/>
      <c r="S448"/>
      <c r="T448"/>
      <c r="U448"/>
    </row>
    <row r="449" spans="3:21" ht="15.75" customHeight="1" x14ac:dyDescent="0.2">
      <c r="C449" s="245"/>
      <c r="D449"/>
      <c r="E449"/>
      <c r="F449"/>
      <c r="G449"/>
      <c r="H449"/>
      <c r="I449"/>
      <c r="J449"/>
      <c r="K449"/>
      <c r="L449"/>
      <c r="M449"/>
      <c r="N449"/>
      <c r="O449"/>
      <c r="P449"/>
      <c r="Q449"/>
      <c r="R449"/>
      <c r="S449"/>
      <c r="T449"/>
      <c r="U449"/>
    </row>
    <row r="450" spans="3:21" ht="15.75" customHeight="1" x14ac:dyDescent="0.2">
      <c r="C450" s="245"/>
      <c r="D450"/>
      <c r="E450"/>
      <c r="F450"/>
      <c r="G450"/>
      <c r="H450"/>
      <c r="I450"/>
      <c r="J450"/>
      <c r="K450"/>
      <c r="L450"/>
      <c r="M450"/>
      <c r="N450"/>
      <c r="O450"/>
      <c r="P450"/>
      <c r="Q450"/>
      <c r="R450"/>
      <c r="S450"/>
      <c r="T450"/>
      <c r="U450"/>
    </row>
    <row r="451" spans="3:21" ht="15.75" customHeight="1" x14ac:dyDescent="0.2">
      <c r="C451" s="245"/>
      <c r="D451"/>
      <c r="E451"/>
      <c r="F451"/>
      <c r="G451"/>
      <c r="H451"/>
      <c r="I451"/>
      <c r="J451"/>
      <c r="K451"/>
      <c r="L451"/>
      <c r="M451"/>
      <c r="N451"/>
      <c r="O451"/>
      <c r="P451"/>
      <c r="Q451"/>
      <c r="R451"/>
      <c r="S451"/>
      <c r="T451"/>
      <c r="U451"/>
    </row>
    <row r="452" spans="3:21" ht="15.75" customHeight="1" x14ac:dyDescent="0.2">
      <c r="C452" s="245"/>
      <c r="D452"/>
      <c r="E452"/>
      <c r="F452"/>
      <c r="G452"/>
      <c r="H452"/>
      <c r="I452"/>
      <c r="J452"/>
      <c r="K452"/>
      <c r="L452"/>
      <c r="M452"/>
      <c r="N452"/>
      <c r="O452"/>
      <c r="P452"/>
      <c r="Q452"/>
      <c r="R452"/>
      <c r="S452"/>
      <c r="T452"/>
      <c r="U452"/>
    </row>
    <row r="453" spans="3:21" ht="15.75" customHeight="1" x14ac:dyDescent="0.2">
      <c r="C453" s="245"/>
      <c r="D453"/>
      <c r="E453"/>
      <c r="F453"/>
      <c r="G453"/>
      <c r="H453"/>
      <c r="I453"/>
      <c r="J453"/>
      <c r="K453"/>
      <c r="L453"/>
      <c r="M453"/>
      <c r="N453"/>
      <c r="O453"/>
      <c r="P453"/>
      <c r="Q453"/>
      <c r="R453"/>
      <c r="S453"/>
      <c r="T453"/>
      <c r="U453"/>
    </row>
    <row r="454" spans="3:21" ht="15.75" customHeight="1" x14ac:dyDescent="0.2">
      <c r="C454" s="245"/>
      <c r="D454"/>
      <c r="E454"/>
      <c r="F454"/>
      <c r="G454"/>
      <c r="H454"/>
      <c r="I454"/>
      <c r="J454"/>
      <c r="K454"/>
      <c r="L454"/>
      <c r="M454"/>
      <c r="N454"/>
      <c r="O454"/>
      <c r="P454"/>
      <c r="Q454"/>
      <c r="R454"/>
      <c r="S454"/>
      <c r="T454"/>
      <c r="U454"/>
    </row>
    <row r="455" spans="3:21" ht="15.75" customHeight="1" x14ac:dyDescent="0.2">
      <c r="C455" s="245"/>
      <c r="D455"/>
      <c r="E455"/>
      <c r="F455"/>
      <c r="G455"/>
      <c r="H455"/>
      <c r="I455"/>
      <c r="J455"/>
      <c r="K455"/>
      <c r="L455"/>
      <c r="M455"/>
      <c r="N455"/>
      <c r="O455"/>
      <c r="P455"/>
      <c r="Q455"/>
      <c r="R455"/>
      <c r="S455"/>
      <c r="T455"/>
      <c r="U455"/>
    </row>
    <row r="456" spans="3:21" ht="15.75" customHeight="1" x14ac:dyDescent="0.2">
      <c r="C456" s="245"/>
      <c r="D456"/>
      <c r="E456"/>
      <c r="F456"/>
      <c r="G456"/>
      <c r="H456"/>
      <c r="I456"/>
      <c r="J456"/>
      <c r="K456"/>
      <c r="L456"/>
      <c r="M456"/>
      <c r="N456"/>
      <c r="O456"/>
      <c r="P456"/>
      <c r="Q456"/>
      <c r="R456"/>
      <c r="S456"/>
      <c r="T456"/>
      <c r="U456"/>
    </row>
    <row r="457" spans="3:21" ht="15.75" customHeight="1" x14ac:dyDescent="0.2">
      <c r="C457" s="245"/>
      <c r="D457"/>
      <c r="E457"/>
      <c r="F457"/>
      <c r="G457"/>
      <c r="H457"/>
      <c r="I457"/>
      <c r="J457"/>
      <c r="K457"/>
      <c r="L457"/>
      <c r="M457"/>
      <c r="N457"/>
      <c r="O457"/>
      <c r="P457"/>
      <c r="Q457"/>
      <c r="R457"/>
      <c r="S457"/>
      <c r="T457"/>
      <c r="U457"/>
    </row>
    <row r="458" spans="3:21" ht="15.75" customHeight="1" x14ac:dyDescent="0.2">
      <c r="C458" s="245"/>
      <c r="D458"/>
      <c r="E458"/>
      <c r="F458"/>
      <c r="G458"/>
      <c r="H458"/>
      <c r="I458"/>
      <c r="J458"/>
      <c r="K458"/>
      <c r="L458"/>
      <c r="M458"/>
      <c r="N458"/>
      <c r="O458"/>
      <c r="P458"/>
      <c r="Q458"/>
      <c r="R458"/>
      <c r="S458"/>
      <c r="T458"/>
      <c r="U458"/>
    </row>
    <row r="459" spans="3:21" ht="15.75" customHeight="1" x14ac:dyDescent="0.2">
      <c r="C459" s="245"/>
      <c r="D459"/>
      <c r="E459"/>
      <c r="F459"/>
      <c r="G459"/>
      <c r="H459"/>
      <c r="I459"/>
      <c r="J459"/>
      <c r="K459"/>
      <c r="L459"/>
      <c r="M459"/>
      <c r="N459"/>
      <c r="O459"/>
      <c r="P459"/>
      <c r="Q459"/>
      <c r="R459"/>
      <c r="S459"/>
      <c r="T459"/>
      <c r="U459"/>
    </row>
    <row r="460" spans="3:21" ht="15.75" customHeight="1" x14ac:dyDescent="0.2">
      <c r="C460" s="245"/>
      <c r="D460"/>
      <c r="E460"/>
      <c r="F460"/>
      <c r="G460"/>
      <c r="H460"/>
      <c r="I460"/>
      <c r="J460"/>
      <c r="K460"/>
      <c r="L460"/>
      <c r="M460"/>
      <c r="N460"/>
      <c r="O460"/>
      <c r="P460"/>
      <c r="Q460"/>
      <c r="R460"/>
      <c r="S460"/>
      <c r="T460"/>
      <c r="U460"/>
    </row>
    <row r="461" spans="3:21" ht="15.75" customHeight="1" x14ac:dyDescent="0.2">
      <c r="C461" s="245"/>
      <c r="D461"/>
      <c r="E461"/>
      <c r="F461"/>
      <c r="G461"/>
      <c r="H461"/>
      <c r="I461"/>
      <c r="J461"/>
      <c r="K461"/>
      <c r="L461"/>
      <c r="M461"/>
      <c r="N461"/>
      <c r="O461"/>
      <c r="P461"/>
      <c r="Q461"/>
      <c r="R461"/>
      <c r="S461"/>
      <c r="T461"/>
      <c r="U461"/>
    </row>
    <row r="462" spans="3:21" ht="15.75" customHeight="1" x14ac:dyDescent="0.2">
      <c r="C462" s="245"/>
      <c r="D462"/>
      <c r="E462"/>
      <c r="F462"/>
      <c r="G462"/>
      <c r="H462"/>
      <c r="I462"/>
      <c r="J462"/>
      <c r="K462"/>
      <c r="L462"/>
      <c r="M462"/>
      <c r="N462"/>
      <c r="O462"/>
      <c r="P462"/>
      <c r="Q462"/>
      <c r="R462"/>
      <c r="S462"/>
      <c r="T462"/>
      <c r="U462"/>
    </row>
    <row r="463" spans="3:21" ht="15.75" customHeight="1" x14ac:dyDescent="0.2">
      <c r="C463" s="245"/>
      <c r="D463"/>
      <c r="E463"/>
      <c r="F463"/>
      <c r="G463"/>
      <c r="H463"/>
      <c r="I463"/>
      <c r="J463"/>
      <c r="K463"/>
      <c r="L463"/>
      <c r="M463"/>
      <c r="N463"/>
      <c r="O463"/>
      <c r="P463"/>
      <c r="Q463"/>
      <c r="R463"/>
      <c r="S463"/>
      <c r="T463"/>
      <c r="U463"/>
    </row>
    <row r="464" spans="3:21" ht="15.75" customHeight="1" x14ac:dyDescent="0.2">
      <c r="C464" s="245"/>
      <c r="D464"/>
      <c r="E464"/>
      <c r="F464"/>
      <c r="G464"/>
      <c r="H464"/>
      <c r="I464"/>
      <c r="J464"/>
      <c r="K464"/>
      <c r="L464"/>
      <c r="M464"/>
      <c r="N464"/>
      <c r="O464"/>
      <c r="P464"/>
      <c r="Q464"/>
      <c r="R464"/>
      <c r="S464"/>
      <c r="T464"/>
      <c r="U464"/>
    </row>
    <row r="465" spans="3:21" ht="15.75" customHeight="1" x14ac:dyDescent="0.2">
      <c r="C465" s="245"/>
      <c r="D465"/>
      <c r="E465"/>
      <c r="F465"/>
      <c r="G465"/>
      <c r="H465"/>
      <c r="I465"/>
      <c r="J465"/>
      <c r="K465"/>
      <c r="L465"/>
      <c r="M465"/>
      <c r="N465"/>
      <c r="O465"/>
      <c r="P465"/>
      <c r="Q465"/>
      <c r="R465"/>
      <c r="S465"/>
      <c r="T465"/>
      <c r="U465"/>
    </row>
    <row r="466" spans="3:21" ht="15.75" customHeight="1" x14ac:dyDescent="0.2">
      <c r="C466" s="245"/>
      <c r="D466"/>
      <c r="E466"/>
      <c r="F466"/>
      <c r="G466"/>
      <c r="H466"/>
      <c r="I466"/>
      <c r="J466"/>
      <c r="K466"/>
      <c r="L466"/>
      <c r="M466"/>
      <c r="N466"/>
      <c r="O466"/>
      <c r="P466"/>
      <c r="Q466"/>
      <c r="R466"/>
      <c r="S466"/>
      <c r="T466"/>
      <c r="U466"/>
    </row>
    <row r="467" spans="3:21" ht="15.75" customHeight="1" x14ac:dyDescent="0.2">
      <c r="C467" s="245"/>
      <c r="D467"/>
      <c r="E467"/>
      <c r="F467"/>
      <c r="G467"/>
      <c r="H467"/>
      <c r="I467"/>
      <c r="J467"/>
      <c r="K467"/>
      <c r="L467"/>
      <c r="M467"/>
      <c r="N467"/>
      <c r="O467"/>
      <c r="P467"/>
      <c r="Q467"/>
      <c r="R467"/>
      <c r="S467"/>
      <c r="T467"/>
      <c r="U467"/>
    </row>
    <row r="468" spans="3:21" ht="15.75" customHeight="1" x14ac:dyDescent="0.2">
      <c r="C468" s="245"/>
      <c r="D468"/>
      <c r="E468"/>
      <c r="F468"/>
      <c r="G468"/>
      <c r="H468"/>
      <c r="I468"/>
      <c r="J468"/>
      <c r="K468"/>
      <c r="L468"/>
      <c r="M468"/>
      <c r="N468"/>
      <c r="O468"/>
      <c r="P468"/>
      <c r="Q468"/>
      <c r="R468"/>
      <c r="S468"/>
      <c r="T468"/>
      <c r="U468"/>
    </row>
    <row r="469" spans="3:21" ht="15.75" customHeight="1" x14ac:dyDescent="0.2">
      <c r="C469" s="245"/>
      <c r="D469"/>
      <c r="E469"/>
      <c r="F469"/>
      <c r="G469"/>
      <c r="H469"/>
      <c r="I469"/>
      <c r="J469"/>
      <c r="K469"/>
      <c r="L469"/>
      <c r="M469"/>
      <c r="N469"/>
      <c r="O469"/>
      <c r="P469"/>
      <c r="Q469"/>
      <c r="R469"/>
      <c r="S469"/>
      <c r="T469"/>
      <c r="U469"/>
    </row>
    <row r="470" spans="3:21" ht="15.75" customHeight="1" x14ac:dyDescent="0.2">
      <c r="C470" s="245"/>
      <c r="D470"/>
      <c r="E470"/>
      <c r="F470"/>
      <c r="G470"/>
      <c r="H470"/>
      <c r="I470"/>
      <c r="J470"/>
      <c r="K470"/>
      <c r="L470"/>
      <c r="M470"/>
      <c r="N470"/>
      <c r="O470"/>
      <c r="P470"/>
      <c r="Q470"/>
      <c r="R470"/>
      <c r="S470"/>
      <c r="T470"/>
      <c r="U470"/>
    </row>
    <row r="471" spans="3:21" ht="15.75" customHeight="1" x14ac:dyDescent="0.2">
      <c r="C471" s="245"/>
      <c r="D471"/>
      <c r="E471"/>
      <c r="F471"/>
      <c r="G471"/>
      <c r="H471"/>
      <c r="I471"/>
      <c r="J471"/>
      <c r="K471"/>
      <c r="L471"/>
      <c r="M471"/>
      <c r="N471"/>
      <c r="O471"/>
      <c r="P471"/>
      <c r="Q471"/>
      <c r="R471"/>
      <c r="S471"/>
      <c r="T471"/>
      <c r="U471"/>
    </row>
    <row r="472" spans="3:21" ht="15.75" customHeight="1" x14ac:dyDescent="0.2">
      <c r="C472" s="245"/>
      <c r="D472"/>
      <c r="E472"/>
      <c r="F472"/>
      <c r="G472"/>
      <c r="H472"/>
      <c r="I472"/>
      <c r="J472"/>
      <c r="K472"/>
      <c r="L472"/>
      <c r="M472"/>
      <c r="N472"/>
      <c r="O472"/>
      <c r="P472"/>
      <c r="Q472"/>
      <c r="R472"/>
      <c r="S472"/>
      <c r="T472"/>
      <c r="U472"/>
    </row>
    <row r="473" spans="3:21" ht="15.75" customHeight="1" x14ac:dyDescent="0.2">
      <c r="C473" s="245"/>
      <c r="D473"/>
      <c r="E473"/>
      <c r="F473"/>
      <c r="G473"/>
      <c r="H473"/>
      <c r="I473"/>
      <c r="J473"/>
      <c r="K473"/>
      <c r="L473"/>
      <c r="M473"/>
      <c r="N473"/>
      <c r="O473"/>
      <c r="P473"/>
      <c r="Q473"/>
      <c r="R473"/>
      <c r="S473"/>
      <c r="T473"/>
      <c r="U473"/>
    </row>
    <row r="474" spans="3:21" ht="15.75" customHeight="1" x14ac:dyDescent="0.2">
      <c r="C474" s="245"/>
      <c r="D474"/>
      <c r="E474"/>
      <c r="F474"/>
      <c r="G474"/>
      <c r="H474"/>
      <c r="I474"/>
      <c r="J474"/>
      <c r="K474"/>
      <c r="L474"/>
      <c r="M474"/>
      <c r="N474"/>
      <c r="O474"/>
      <c r="P474"/>
      <c r="Q474"/>
      <c r="R474"/>
      <c r="S474"/>
      <c r="T474"/>
      <c r="U474"/>
    </row>
    <row r="475" spans="3:21" ht="15.75" customHeight="1" x14ac:dyDescent="0.2">
      <c r="C475" s="245"/>
      <c r="D475"/>
      <c r="E475"/>
      <c r="F475"/>
      <c r="G475"/>
      <c r="H475"/>
      <c r="I475"/>
      <c r="J475"/>
      <c r="K475"/>
      <c r="L475"/>
      <c r="M475"/>
      <c r="N475"/>
      <c r="O475"/>
      <c r="P475"/>
      <c r="Q475"/>
      <c r="R475"/>
      <c r="S475"/>
      <c r="T475"/>
      <c r="U475"/>
    </row>
    <row r="476" spans="3:21" ht="15.75" customHeight="1" x14ac:dyDescent="0.2">
      <c r="C476" s="245"/>
      <c r="D476"/>
      <c r="E476"/>
      <c r="F476"/>
      <c r="G476"/>
      <c r="H476"/>
      <c r="I476"/>
      <c r="J476"/>
      <c r="K476"/>
      <c r="L476"/>
      <c r="M476"/>
      <c r="N476"/>
      <c r="O476"/>
      <c r="P476"/>
      <c r="Q476"/>
      <c r="R476"/>
      <c r="S476"/>
      <c r="T476"/>
      <c r="U476"/>
    </row>
    <row r="477" spans="3:21" ht="15.75" customHeight="1" x14ac:dyDescent="0.2">
      <c r="C477" s="245"/>
      <c r="D477"/>
      <c r="E477"/>
      <c r="F477"/>
      <c r="G477"/>
      <c r="H477"/>
      <c r="I477"/>
      <c r="J477"/>
      <c r="K477"/>
      <c r="L477"/>
      <c r="M477"/>
      <c r="N477"/>
      <c r="O477"/>
      <c r="P477"/>
      <c r="Q477"/>
      <c r="R477"/>
      <c r="S477"/>
      <c r="T477"/>
      <c r="U477"/>
    </row>
    <row r="478" spans="3:21" ht="15.75" customHeight="1" x14ac:dyDescent="0.2">
      <c r="C478" s="245"/>
      <c r="D478"/>
      <c r="E478"/>
      <c r="F478"/>
      <c r="G478"/>
      <c r="H478"/>
      <c r="I478"/>
      <c r="J478"/>
      <c r="K478"/>
      <c r="L478"/>
      <c r="M478"/>
      <c r="N478"/>
      <c r="O478"/>
      <c r="P478"/>
      <c r="Q478"/>
      <c r="R478"/>
      <c r="S478"/>
      <c r="T478"/>
      <c r="U478"/>
    </row>
    <row r="479" spans="3:21" ht="15.75" customHeight="1" x14ac:dyDescent="0.2">
      <c r="C479" s="245"/>
      <c r="D479"/>
      <c r="E479"/>
      <c r="F479"/>
      <c r="G479"/>
      <c r="H479"/>
      <c r="I479"/>
      <c r="J479"/>
      <c r="K479"/>
      <c r="L479"/>
      <c r="M479"/>
      <c r="N479"/>
      <c r="O479"/>
      <c r="P479"/>
      <c r="Q479"/>
      <c r="R479"/>
      <c r="S479"/>
      <c r="T479"/>
      <c r="U479"/>
    </row>
    <row r="480" spans="3:21" ht="15.75" customHeight="1" x14ac:dyDescent="0.2">
      <c r="C480" s="245"/>
      <c r="D480"/>
      <c r="E480"/>
      <c r="F480"/>
      <c r="G480"/>
      <c r="H480"/>
      <c r="I480"/>
      <c r="J480"/>
      <c r="K480"/>
      <c r="L480"/>
      <c r="M480"/>
      <c r="N480"/>
      <c r="O480"/>
      <c r="P480"/>
      <c r="Q480"/>
      <c r="R480"/>
      <c r="S480"/>
      <c r="T480"/>
      <c r="U480"/>
    </row>
    <row r="481" spans="3:21" ht="15.75" customHeight="1" x14ac:dyDescent="0.2">
      <c r="C481" s="245"/>
      <c r="D481"/>
      <c r="E481"/>
      <c r="F481"/>
      <c r="G481"/>
      <c r="H481"/>
      <c r="I481"/>
      <c r="J481"/>
      <c r="K481"/>
      <c r="L481"/>
      <c r="M481"/>
      <c r="N481"/>
      <c r="O481"/>
      <c r="P481"/>
      <c r="Q481"/>
      <c r="R481"/>
      <c r="S481"/>
      <c r="T481"/>
      <c r="U481"/>
    </row>
    <row r="482" spans="3:21" ht="15.75" customHeight="1" x14ac:dyDescent="0.2">
      <c r="C482" s="245"/>
      <c r="D482"/>
      <c r="E482"/>
      <c r="F482"/>
      <c r="G482"/>
      <c r="H482"/>
      <c r="I482"/>
      <c r="J482"/>
      <c r="K482"/>
      <c r="L482"/>
      <c r="M482"/>
      <c r="N482"/>
      <c r="O482"/>
      <c r="P482"/>
      <c r="Q482"/>
      <c r="R482"/>
      <c r="S482"/>
      <c r="T482"/>
      <c r="U482"/>
    </row>
    <row r="483" spans="3:21" ht="15.75" customHeight="1" x14ac:dyDescent="0.2">
      <c r="C483" s="245"/>
      <c r="D483"/>
      <c r="E483"/>
      <c r="F483"/>
      <c r="G483"/>
      <c r="H483"/>
      <c r="I483"/>
      <c r="J483"/>
      <c r="K483"/>
      <c r="L483"/>
      <c r="M483"/>
      <c r="N483"/>
      <c r="O483"/>
      <c r="P483"/>
      <c r="Q483"/>
      <c r="R483"/>
      <c r="S483"/>
      <c r="T483"/>
      <c r="U483"/>
    </row>
    <row r="484" spans="3:21" ht="15.75" customHeight="1" x14ac:dyDescent="0.2">
      <c r="C484" s="245"/>
      <c r="D484"/>
      <c r="E484"/>
      <c r="F484"/>
      <c r="G484"/>
      <c r="H484"/>
      <c r="I484"/>
      <c r="J484"/>
      <c r="K484"/>
      <c r="L484"/>
      <c r="M484"/>
      <c r="N484"/>
      <c r="O484"/>
      <c r="P484"/>
      <c r="Q484"/>
      <c r="R484"/>
      <c r="S484"/>
      <c r="T484"/>
      <c r="U484"/>
    </row>
    <row r="485" spans="3:21" ht="15.75" customHeight="1" x14ac:dyDescent="0.2">
      <c r="C485" s="245"/>
      <c r="D485"/>
      <c r="E485"/>
      <c r="F485"/>
      <c r="G485"/>
      <c r="H485"/>
      <c r="I485"/>
      <c r="J485"/>
      <c r="K485"/>
      <c r="L485"/>
      <c r="M485"/>
      <c r="N485"/>
      <c r="O485"/>
      <c r="P485"/>
      <c r="Q485"/>
      <c r="R485"/>
      <c r="S485"/>
      <c r="T485"/>
      <c r="U485"/>
    </row>
    <row r="486" spans="3:21" ht="15.75" customHeight="1" x14ac:dyDescent="0.2">
      <c r="C486" s="245"/>
      <c r="D486"/>
      <c r="E486"/>
      <c r="F486"/>
      <c r="G486"/>
      <c r="H486"/>
      <c r="I486"/>
      <c r="J486"/>
      <c r="K486"/>
      <c r="L486"/>
      <c r="M486"/>
      <c r="N486"/>
      <c r="O486"/>
      <c r="P486"/>
      <c r="Q486"/>
      <c r="R486"/>
      <c r="S486"/>
      <c r="T486"/>
      <c r="U486"/>
    </row>
    <row r="487" spans="3:21" ht="15.75" customHeight="1" x14ac:dyDescent="0.2">
      <c r="C487" s="245"/>
      <c r="D487"/>
      <c r="E487"/>
      <c r="F487"/>
      <c r="G487"/>
      <c r="H487"/>
      <c r="I487"/>
      <c r="J487"/>
      <c r="K487"/>
      <c r="L487"/>
      <c r="M487"/>
      <c r="N487"/>
      <c r="O487"/>
      <c r="P487"/>
      <c r="Q487"/>
      <c r="R487"/>
      <c r="S487"/>
      <c r="T487"/>
      <c r="U487"/>
    </row>
    <row r="488" spans="3:21" ht="15.75" customHeight="1" x14ac:dyDescent="0.2">
      <c r="C488" s="245"/>
      <c r="D488"/>
      <c r="E488"/>
      <c r="F488"/>
      <c r="G488"/>
      <c r="H488"/>
      <c r="I488"/>
      <c r="J488"/>
      <c r="K488"/>
      <c r="L488"/>
      <c r="M488"/>
      <c r="N488"/>
      <c r="O488"/>
      <c r="P488"/>
      <c r="Q488"/>
      <c r="R488"/>
      <c r="S488"/>
      <c r="T488"/>
      <c r="U488"/>
    </row>
    <row r="489" spans="3:21" ht="15.75" customHeight="1" x14ac:dyDescent="0.2">
      <c r="C489" s="245"/>
      <c r="D489"/>
      <c r="E489"/>
      <c r="F489"/>
      <c r="G489"/>
      <c r="H489"/>
      <c r="I489"/>
      <c r="J489"/>
      <c r="K489"/>
      <c r="L489"/>
      <c r="M489"/>
      <c r="N489"/>
      <c r="O489"/>
      <c r="P489"/>
      <c r="Q489"/>
      <c r="R489"/>
      <c r="S489"/>
      <c r="T489"/>
      <c r="U489"/>
    </row>
    <row r="490" spans="3:21" ht="15.75" customHeight="1" x14ac:dyDescent="0.2">
      <c r="C490" s="245"/>
      <c r="D490"/>
      <c r="E490"/>
      <c r="F490"/>
      <c r="G490"/>
      <c r="H490"/>
      <c r="I490"/>
      <c r="J490"/>
      <c r="K490"/>
      <c r="L490"/>
      <c r="M490"/>
      <c r="N490"/>
      <c r="O490"/>
      <c r="P490"/>
      <c r="Q490"/>
      <c r="R490"/>
      <c r="S490"/>
      <c r="T490"/>
      <c r="U490"/>
    </row>
    <row r="491" spans="3:21" ht="15.75" customHeight="1" x14ac:dyDescent="0.2">
      <c r="C491" s="245"/>
      <c r="D491"/>
      <c r="E491"/>
      <c r="F491"/>
      <c r="G491"/>
      <c r="H491"/>
      <c r="I491"/>
      <c r="J491"/>
      <c r="K491"/>
      <c r="L491"/>
      <c r="M491"/>
      <c r="N491"/>
      <c r="O491"/>
      <c r="P491"/>
      <c r="Q491"/>
      <c r="R491"/>
      <c r="S491"/>
      <c r="T491"/>
      <c r="U491"/>
    </row>
    <row r="492" spans="3:21" ht="15.75" customHeight="1" x14ac:dyDescent="0.2">
      <c r="C492" s="245"/>
      <c r="D492"/>
      <c r="E492"/>
      <c r="F492"/>
      <c r="G492"/>
      <c r="H492"/>
      <c r="I492"/>
      <c r="J492"/>
      <c r="K492"/>
      <c r="L492"/>
      <c r="M492"/>
      <c r="N492"/>
      <c r="O492"/>
      <c r="P492"/>
      <c r="Q492"/>
      <c r="R492"/>
      <c r="S492"/>
      <c r="T492"/>
      <c r="U492"/>
    </row>
    <row r="493" spans="3:21" ht="15.75" customHeight="1" x14ac:dyDescent="0.2">
      <c r="C493" s="245"/>
      <c r="D493"/>
      <c r="E493"/>
      <c r="F493"/>
      <c r="G493"/>
      <c r="H493"/>
      <c r="I493"/>
      <c r="J493"/>
      <c r="K493"/>
      <c r="L493"/>
      <c r="M493"/>
      <c r="N493"/>
      <c r="O493"/>
      <c r="P493"/>
      <c r="Q493"/>
      <c r="R493"/>
      <c r="S493"/>
      <c r="T493"/>
      <c r="U493"/>
    </row>
    <row r="494" spans="3:21" ht="15.75" customHeight="1" x14ac:dyDescent="0.2">
      <c r="C494" s="245"/>
      <c r="D494"/>
      <c r="E494"/>
      <c r="F494"/>
      <c r="G494"/>
      <c r="H494"/>
      <c r="I494"/>
      <c r="J494"/>
      <c r="K494"/>
      <c r="L494"/>
      <c r="M494"/>
      <c r="N494"/>
      <c r="O494"/>
      <c r="P494"/>
      <c r="Q494"/>
      <c r="R494"/>
      <c r="S494"/>
      <c r="T494"/>
      <c r="U494"/>
    </row>
    <row r="495" spans="3:21" ht="15.75" customHeight="1" x14ac:dyDescent="0.2">
      <c r="C495" s="245"/>
      <c r="D495"/>
      <c r="E495"/>
      <c r="F495"/>
      <c r="G495"/>
      <c r="H495"/>
      <c r="I495"/>
      <c r="J495"/>
      <c r="K495"/>
      <c r="L495"/>
      <c r="M495"/>
      <c r="N495"/>
      <c r="O495"/>
      <c r="P495"/>
      <c r="Q495"/>
      <c r="R495"/>
      <c r="S495"/>
      <c r="T495"/>
      <c r="U495"/>
    </row>
    <row r="496" spans="3:21" ht="15.75" customHeight="1" x14ac:dyDescent="0.2">
      <c r="C496" s="245"/>
      <c r="D496"/>
      <c r="E496"/>
      <c r="F496"/>
      <c r="G496"/>
      <c r="H496"/>
      <c r="I496"/>
      <c r="J496"/>
      <c r="K496"/>
      <c r="L496"/>
      <c r="M496"/>
      <c r="N496"/>
      <c r="O496"/>
      <c r="P496"/>
      <c r="Q496"/>
      <c r="R496"/>
      <c r="S496"/>
      <c r="T496"/>
      <c r="U496"/>
    </row>
    <row r="497" spans="3:21" ht="15.75" customHeight="1" x14ac:dyDescent="0.2">
      <c r="C497" s="245"/>
      <c r="D497"/>
      <c r="E497"/>
      <c r="F497"/>
      <c r="G497"/>
      <c r="H497"/>
      <c r="I497"/>
      <c r="J497"/>
      <c r="K497"/>
      <c r="L497"/>
      <c r="M497"/>
      <c r="N497"/>
      <c r="O497"/>
      <c r="P497"/>
      <c r="Q497"/>
      <c r="R497"/>
      <c r="S497"/>
      <c r="T497"/>
      <c r="U497"/>
    </row>
    <row r="498" spans="3:21" ht="15.75" customHeight="1" x14ac:dyDescent="0.2">
      <c r="C498" s="245"/>
      <c r="D498"/>
      <c r="E498"/>
      <c r="F498"/>
      <c r="G498"/>
      <c r="H498"/>
      <c r="I498"/>
      <c r="J498"/>
      <c r="K498"/>
      <c r="L498"/>
      <c r="M498"/>
      <c r="N498"/>
      <c r="O498"/>
      <c r="P498"/>
      <c r="Q498"/>
      <c r="R498"/>
      <c r="S498"/>
      <c r="T498"/>
      <c r="U498"/>
    </row>
    <row r="499" spans="3:21" ht="15.75" customHeight="1" x14ac:dyDescent="0.2">
      <c r="C499" s="245"/>
      <c r="D499"/>
      <c r="E499"/>
      <c r="F499"/>
      <c r="G499"/>
      <c r="H499"/>
      <c r="I499"/>
      <c r="J499"/>
      <c r="K499"/>
      <c r="L499"/>
      <c r="M499"/>
      <c r="N499"/>
      <c r="O499"/>
      <c r="P499"/>
      <c r="Q499"/>
      <c r="R499"/>
      <c r="S499"/>
      <c r="T499"/>
      <c r="U499"/>
    </row>
    <row r="500" spans="3:21" ht="15.75" customHeight="1" x14ac:dyDescent="0.2">
      <c r="C500" s="245"/>
      <c r="D500"/>
      <c r="E500"/>
      <c r="F500"/>
      <c r="G500"/>
      <c r="H500"/>
      <c r="I500"/>
      <c r="J500"/>
      <c r="K500"/>
      <c r="L500"/>
      <c r="M500"/>
      <c r="N500"/>
      <c r="O500"/>
      <c r="P500"/>
      <c r="Q500"/>
      <c r="R500"/>
      <c r="S500"/>
      <c r="T500"/>
      <c r="U500"/>
    </row>
    <row r="501" spans="3:21" ht="15.75" customHeight="1" x14ac:dyDescent="0.2">
      <c r="C501" s="245"/>
      <c r="D501"/>
      <c r="E501"/>
      <c r="F501"/>
      <c r="G501"/>
      <c r="H501"/>
      <c r="I501"/>
      <c r="J501"/>
      <c r="K501"/>
      <c r="L501"/>
      <c r="M501"/>
      <c r="N501"/>
      <c r="O501"/>
      <c r="P501"/>
      <c r="Q501"/>
      <c r="R501"/>
      <c r="S501"/>
      <c r="T501"/>
      <c r="U501"/>
    </row>
    <row r="502" spans="3:21" ht="15.75" customHeight="1" x14ac:dyDescent="0.2">
      <c r="C502" s="245"/>
      <c r="D502"/>
      <c r="E502"/>
      <c r="F502"/>
      <c r="G502"/>
      <c r="H502"/>
      <c r="I502"/>
      <c r="J502"/>
      <c r="K502"/>
      <c r="L502"/>
      <c r="M502"/>
      <c r="N502"/>
      <c r="O502"/>
      <c r="P502"/>
      <c r="Q502"/>
      <c r="R502"/>
      <c r="S502"/>
      <c r="T502"/>
      <c r="U502"/>
    </row>
    <row r="503" spans="3:21" ht="15.75" customHeight="1" x14ac:dyDescent="0.2">
      <c r="C503" s="245"/>
      <c r="D503"/>
      <c r="E503"/>
      <c r="F503"/>
      <c r="G503"/>
      <c r="H503"/>
      <c r="I503"/>
      <c r="J503"/>
      <c r="K503"/>
      <c r="L503"/>
      <c r="M503"/>
      <c r="N503"/>
      <c r="O503"/>
      <c r="P503"/>
      <c r="Q503"/>
      <c r="R503"/>
      <c r="S503"/>
      <c r="T503"/>
      <c r="U503"/>
    </row>
    <row r="504" spans="3:21" ht="15.75" customHeight="1" x14ac:dyDescent="0.2">
      <c r="C504" s="245"/>
      <c r="D504"/>
      <c r="E504"/>
      <c r="F504"/>
      <c r="G504"/>
      <c r="H504"/>
      <c r="I504"/>
      <c r="J504"/>
      <c r="K504"/>
      <c r="L504"/>
      <c r="M504"/>
      <c r="N504"/>
      <c r="O504"/>
      <c r="P504"/>
      <c r="Q504"/>
      <c r="R504"/>
      <c r="S504"/>
      <c r="T504"/>
      <c r="U504"/>
    </row>
    <row r="505" spans="3:21" ht="15.75" customHeight="1" x14ac:dyDescent="0.2">
      <c r="C505" s="245"/>
      <c r="D505"/>
      <c r="E505"/>
      <c r="F505"/>
      <c r="G505"/>
      <c r="H505"/>
      <c r="I505"/>
      <c r="J505"/>
      <c r="K505"/>
      <c r="L505"/>
      <c r="M505"/>
      <c r="N505"/>
      <c r="O505"/>
      <c r="P505"/>
      <c r="Q505"/>
      <c r="R505"/>
      <c r="S505"/>
      <c r="T505"/>
      <c r="U505"/>
    </row>
    <row r="506" spans="3:21" ht="15.75" customHeight="1" x14ac:dyDescent="0.2">
      <c r="C506" s="245"/>
      <c r="D506"/>
      <c r="E506"/>
      <c r="F506"/>
      <c r="G506"/>
      <c r="H506"/>
      <c r="I506"/>
      <c r="J506"/>
      <c r="K506"/>
      <c r="L506"/>
      <c r="M506"/>
      <c r="N506"/>
      <c r="O506"/>
      <c r="P506"/>
      <c r="Q506"/>
      <c r="R506"/>
      <c r="S506"/>
      <c r="T506"/>
      <c r="U506"/>
    </row>
    <row r="507" spans="3:21" ht="15.75" customHeight="1" x14ac:dyDescent="0.2">
      <c r="C507" s="245"/>
      <c r="D507"/>
      <c r="E507"/>
      <c r="F507"/>
      <c r="G507"/>
      <c r="H507"/>
      <c r="I507"/>
      <c r="J507"/>
      <c r="K507"/>
      <c r="L507"/>
      <c r="M507"/>
      <c r="N507"/>
      <c r="O507"/>
      <c r="P507"/>
      <c r="Q507"/>
      <c r="R507"/>
      <c r="S507"/>
      <c r="T507"/>
      <c r="U507"/>
    </row>
    <row r="508" spans="3:21" ht="15.75" customHeight="1" x14ac:dyDescent="0.2">
      <c r="C508" s="245"/>
      <c r="D508"/>
      <c r="E508"/>
      <c r="F508"/>
      <c r="G508"/>
      <c r="H508"/>
      <c r="I508"/>
      <c r="J508"/>
      <c r="K508"/>
      <c r="L508"/>
      <c r="M508"/>
      <c r="N508"/>
      <c r="O508"/>
      <c r="P508"/>
      <c r="Q508"/>
      <c r="R508"/>
      <c r="S508"/>
      <c r="T508"/>
      <c r="U508"/>
    </row>
    <row r="509" spans="3:21" ht="15.75" customHeight="1" x14ac:dyDescent="0.2">
      <c r="C509" s="245"/>
      <c r="D509"/>
      <c r="E509"/>
      <c r="F509"/>
      <c r="G509"/>
      <c r="H509"/>
      <c r="I509"/>
      <c r="J509"/>
      <c r="K509"/>
      <c r="L509"/>
      <c r="M509"/>
      <c r="N509"/>
      <c r="O509"/>
      <c r="P509"/>
      <c r="Q509"/>
      <c r="R509"/>
      <c r="S509"/>
      <c r="T509"/>
      <c r="U509"/>
    </row>
    <row r="510" spans="3:21" ht="15.75" customHeight="1" x14ac:dyDescent="0.2">
      <c r="C510" s="245"/>
      <c r="D510"/>
      <c r="E510"/>
      <c r="F510"/>
      <c r="G510"/>
      <c r="H510"/>
      <c r="I510"/>
      <c r="J510"/>
      <c r="K510"/>
      <c r="L510"/>
      <c r="M510"/>
      <c r="N510"/>
      <c r="O510"/>
      <c r="P510"/>
      <c r="Q510"/>
      <c r="R510"/>
      <c r="S510"/>
      <c r="T510"/>
      <c r="U510"/>
    </row>
    <row r="511" spans="3:21" ht="15.75" customHeight="1" x14ac:dyDescent="0.2">
      <c r="C511" s="245"/>
      <c r="D511"/>
      <c r="E511"/>
      <c r="F511"/>
      <c r="G511"/>
      <c r="H511"/>
      <c r="I511"/>
      <c r="J511"/>
      <c r="K511"/>
      <c r="L511"/>
      <c r="M511"/>
      <c r="N511"/>
      <c r="O511"/>
      <c r="P511"/>
      <c r="Q511"/>
      <c r="R511"/>
      <c r="S511"/>
      <c r="T511"/>
      <c r="U511"/>
    </row>
    <row r="512" spans="3:21" ht="15.75" customHeight="1" x14ac:dyDescent="0.2">
      <c r="C512" s="245"/>
      <c r="D512"/>
      <c r="E512"/>
      <c r="F512"/>
      <c r="G512"/>
      <c r="H512"/>
      <c r="I512"/>
      <c r="J512"/>
      <c r="K512"/>
      <c r="L512"/>
      <c r="M512"/>
      <c r="N512"/>
      <c r="O512"/>
      <c r="P512"/>
      <c r="Q512"/>
      <c r="R512"/>
      <c r="S512"/>
      <c r="T512"/>
      <c r="U512"/>
    </row>
    <row r="513" spans="3:21" ht="15.75" customHeight="1" x14ac:dyDescent="0.2">
      <c r="C513" s="245"/>
      <c r="D513"/>
      <c r="E513"/>
      <c r="F513"/>
      <c r="G513"/>
      <c r="H513"/>
      <c r="I513"/>
      <c r="J513"/>
      <c r="K513"/>
      <c r="L513"/>
      <c r="M513"/>
      <c r="N513"/>
      <c r="O513"/>
      <c r="P513"/>
      <c r="Q513"/>
      <c r="R513"/>
      <c r="S513"/>
      <c r="T513"/>
      <c r="U513"/>
    </row>
    <row r="514" spans="3:21" ht="15.75" customHeight="1" x14ac:dyDescent="0.2">
      <c r="C514" s="245"/>
      <c r="D514"/>
      <c r="E514"/>
      <c r="F514"/>
      <c r="G514"/>
      <c r="H514"/>
      <c r="I514"/>
      <c r="J514"/>
      <c r="K514"/>
      <c r="L514"/>
      <c r="M514"/>
      <c r="N514"/>
      <c r="O514"/>
      <c r="P514"/>
      <c r="Q514"/>
      <c r="R514"/>
      <c r="S514"/>
      <c r="T514"/>
      <c r="U514"/>
    </row>
    <row r="515" spans="3:21" ht="15.75" customHeight="1" x14ac:dyDescent="0.2">
      <c r="C515" s="245"/>
      <c r="D515"/>
      <c r="E515"/>
      <c r="F515"/>
      <c r="G515"/>
      <c r="H515"/>
      <c r="I515"/>
      <c r="J515"/>
      <c r="K515"/>
      <c r="L515"/>
      <c r="M515"/>
      <c r="N515"/>
      <c r="O515"/>
      <c r="P515"/>
      <c r="Q515"/>
      <c r="R515"/>
      <c r="S515"/>
      <c r="T515"/>
      <c r="U515"/>
    </row>
    <row r="516" spans="3:21" ht="15.75" customHeight="1" x14ac:dyDescent="0.2">
      <c r="C516" s="245"/>
      <c r="D516"/>
      <c r="E516"/>
      <c r="F516"/>
      <c r="G516"/>
      <c r="H516"/>
      <c r="I516"/>
      <c r="J516"/>
      <c r="K516"/>
      <c r="L516"/>
      <c r="M516"/>
      <c r="N516"/>
      <c r="O516"/>
      <c r="P516"/>
      <c r="Q516"/>
      <c r="R516"/>
      <c r="S516"/>
      <c r="T516"/>
      <c r="U516"/>
    </row>
    <row r="517" spans="3:21" ht="15.75" customHeight="1" x14ac:dyDescent="0.2">
      <c r="C517" s="245"/>
      <c r="D517"/>
      <c r="E517"/>
      <c r="F517"/>
      <c r="G517"/>
      <c r="H517"/>
      <c r="I517"/>
      <c r="J517"/>
      <c r="K517"/>
      <c r="L517"/>
      <c r="M517"/>
      <c r="N517"/>
      <c r="O517"/>
      <c r="P517"/>
      <c r="Q517"/>
      <c r="R517"/>
      <c r="S517"/>
      <c r="T517"/>
      <c r="U517"/>
    </row>
    <row r="518" spans="3:21" ht="15.75" customHeight="1" x14ac:dyDescent="0.2">
      <c r="C518" s="245"/>
      <c r="D518"/>
      <c r="E518"/>
      <c r="F518"/>
      <c r="G518"/>
      <c r="H518"/>
      <c r="I518"/>
      <c r="J518"/>
      <c r="K518"/>
      <c r="L518"/>
      <c r="M518"/>
      <c r="N518"/>
      <c r="O518"/>
      <c r="P518"/>
      <c r="Q518"/>
      <c r="R518"/>
      <c r="S518"/>
      <c r="T518"/>
      <c r="U518"/>
    </row>
    <row r="519" spans="3:21" ht="15.75" customHeight="1" x14ac:dyDescent="0.2">
      <c r="C519" s="245"/>
      <c r="D519"/>
      <c r="E519"/>
      <c r="F519"/>
      <c r="G519"/>
      <c r="H519"/>
      <c r="I519"/>
      <c r="J519"/>
      <c r="K519"/>
      <c r="L519"/>
      <c r="M519"/>
      <c r="N519"/>
      <c r="O519"/>
      <c r="P519"/>
      <c r="Q519"/>
      <c r="R519"/>
      <c r="S519"/>
      <c r="T519"/>
      <c r="U519"/>
    </row>
    <row r="520" spans="3:21" ht="15.75" customHeight="1" x14ac:dyDescent="0.2">
      <c r="C520" s="245"/>
      <c r="D520"/>
      <c r="E520"/>
      <c r="F520"/>
      <c r="G520"/>
      <c r="H520"/>
      <c r="I520"/>
      <c r="J520"/>
      <c r="K520"/>
      <c r="L520"/>
      <c r="M520"/>
      <c r="N520"/>
      <c r="O520"/>
      <c r="P520"/>
      <c r="Q520"/>
      <c r="R520"/>
      <c r="S520"/>
      <c r="T520"/>
      <c r="U520"/>
    </row>
    <row r="521" spans="3:21" ht="15.75" customHeight="1" x14ac:dyDescent="0.2">
      <c r="C521" s="245"/>
      <c r="D521"/>
      <c r="E521"/>
      <c r="F521"/>
      <c r="G521"/>
      <c r="H521"/>
      <c r="I521"/>
      <c r="J521"/>
      <c r="K521"/>
      <c r="L521"/>
      <c r="M521"/>
      <c r="N521"/>
      <c r="O521"/>
      <c r="P521"/>
      <c r="Q521"/>
      <c r="R521"/>
      <c r="S521"/>
      <c r="T521"/>
      <c r="U521"/>
    </row>
    <row r="522" spans="3:21" ht="15.75" customHeight="1" x14ac:dyDescent="0.2">
      <c r="C522" s="245"/>
      <c r="D522"/>
      <c r="E522"/>
      <c r="F522"/>
      <c r="G522"/>
      <c r="H522"/>
      <c r="I522"/>
      <c r="J522"/>
      <c r="K522"/>
      <c r="L522"/>
      <c r="M522"/>
      <c r="N522"/>
      <c r="O522"/>
      <c r="P522"/>
      <c r="Q522"/>
      <c r="R522"/>
      <c r="S522"/>
      <c r="T522"/>
      <c r="U522"/>
    </row>
    <row r="523" spans="3:21" ht="15.75" customHeight="1" x14ac:dyDescent="0.2">
      <c r="C523" s="245"/>
      <c r="D523"/>
      <c r="E523"/>
      <c r="F523"/>
      <c r="G523"/>
      <c r="H523"/>
      <c r="I523"/>
      <c r="J523"/>
      <c r="K523"/>
      <c r="L523"/>
      <c r="M523"/>
      <c r="N523"/>
      <c r="O523"/>
      <c r="P523"/>
      <c r="Q523"/>
      <c r="R523"/>
      <c r="S523"/>
      <c r="T523"/>
      <c r="U523"/>
    </row>
    <row r="524" spans="3:21" ht="15.75" customHeight="1" x14ac:dyDescent="0.2">
      <c r="C524" s="245"/>
      <c r="D524"/>
      <c r="E524"/>
      <c r="F524"/>
      <c r="G524"/>
      <c r="H524"/>
      <c r="I524"/>
      <c r="J524"/>
      <c r="K524"/>
      <c r="L524"/>
      <c r="M524"/>
      <c r="N524"/>
      <c r="O524"/>
      <c r="P524"/>
      <c r="Q524"/>
      <c r="R524"/>
      <c r="S524"/>
      <c r="T524"/>
      <c r="U524"/>
    </row>
    <row r="525" spans="3:21" ht="15.75" customHeight="1" x14ac:dyDescent="0.2">
      <c r="C525" s="245"/>
      <c r="D525"/>
      <c r="E525"/>
      <c r="F525"/>
      <c r="G525"/>
      <c r="H525"/>
      <c r="I525"/>
      <c r="J525"/>
      <c r="K525"/>
      <c r="L525"/>
      <c r="M525"/>
      <c r="N525"/>
      <c r="O525"/>
      <c r="P525"/>
      <c r="Q525"/>
      <c r="R525"/>
      <c r="S525"/>
      <c r="T525"/>
      <c r="U525"/>
    </row>
    <row r="526" spans="3:21" ht="15.75" customHeight="1" x14ac:dyDescent="0.2">
      <c r="C526" s="245"/>
      <c r="D526"/>
      <c r="E526"/>
      <c r="F526"/>
      <c r="G526"/>
      <c r="H526"/>
      <c r="I526"/>
      <c r="J526"/>
      <c r="K526"/>
      <c r="L526"/>
      <c r="M526"/>
      <c r="N526"/>
      <c r="O526"/>
      <c r="P526"/>
      <c r="Q526"/>
      <c r="R526"/>
      <c r="S526"/>
      <c r="T526"/>
      <c r="U526"/>
    </row>
    <row r="527" spans="3:21" ht="15.75" customHeight="1" x14ac:dyDescent="0.2">
      <c r="C527" s="245"/>
      <c r="D527"/>
      <c r="E527"/>
      <c r="F527"/>
      <c r="G527"/>
      <c r="H527"/>
      <c r="I527"/>
      <c r="J527"/>
      <c r="K527"/>
      <c r="L527"/>
      <c r="M527"/>
      <c r="N527"/>
      <c r="O527"/>
      <c r="P527"/>
      <c r="Q527"/>
      <c r="R527"/>
      <c r="S527"/>
      <c r="T527"/>
      <c r="U527"/>
    </row>
    <row r="528" spans="3:21" ht="15.75" customHeight="1" x14ac:dyDescent="0.2">
      <c r="C528" s="245"/>
      <c r="D528"/>
      <c r="E528"/>
      <c r="F528"/>
      <c r="G528"/>
      <c r="H528"/>
      <c r="I528"/>
      <c r="J528"/>
      <c r="K528"/>
      <c r="L528"/>
      <c r="M528"/>
      <c r="N528"/>
      <c r="O528"/>
      <c r="P528"/>
      <c r="Q528"/>
      <c r="R528"/>
      <c r="S528"/>
      <c r="T528"/>
      <c r="U528"/>
    </row>
    <row r="529" spans="3:21" ht="15.75" customHeight="1" x14ac:dyDescent="0.2">
      <c r="C529" s="245"/>
      <c r="D529"/>
      <c r="E529"/>
      <c r="F529"/>
      <c r="G529"/>
      <c r="H529"/>
      <c r="I529"/>
      <c r="J529"/>
      <c r="K529"/>
      <c r="L529"/>
      <c r="M529"/>
      <c r="N529"/>
      <c r="O529"/>
      <c r="P529"/>
      <c r="Q529"/>
      <c r="R529"/>
      <c r="S529"/>
      <c r="T529"/>
      <c r="U529"/>
    </row>
    <row r="530" spans="3:21" ht="15.75" customHeight="1" x14ac:dyDescent="0.2">
      <c r="C530" s="245"/>
      <c r="D530"/>
      <c r="E530"/>
      <c r="F530"/>
      <c r="G530"/>
      <c r="H530"/>
      <c r="I530"/>
      <c r="J530"/>
      <c r="K530"/>
      <c r="L530"/>
      <c r="M530"/>
      <c r="N530"/>
      <c r="O530"/>
      <c r="P530"/>
      <c r="Q530"/>
      <c r="R530"/>
      <c r="S530"/>
      <c r="T530"/>
      <c r="U530"/>
    </row>
    <row r="531" spans="3:21" ht="15.75" customHeight="1" x14ac:dyDescent="0.2">
      <c r="C531" s="245"/>
      <c r="D531"/>
      <c r="E531"/>
      <c r="F531"/>
      <c r="G531"/>
      <c r="H531"/>
      <c r="I531"/>
      <c r="J531"/>
      <c r="K531"/>
      <c r="L531"/>
      <c r="M531"/>
      <c r="N531"/>
      <c r="O531"/>
      <c r="P531"/>
      <c r="Q531"/>
      <c r="R531"/>
      <c r="S531"/>
      <c r="T531"/>
      <c r="U531"/>
    </row>
    <row r="532" spans="3:21" ht="15.75" customHeight="1" x14ac:dyDescent="0.2">
      <c r="C532" s="245"/>
      <c r="D532"/>
      <c r="E532"/>
      <c r="F532"/>
      <c r="G532"/>
      <c r="H532"/>
      <c r="I532"/>
      <c r="J532"/>
      <c r="K532"/>
      <c r="L532"/>
      <c r="M532"/>
      <c r="N532"/>
      <c r="O532"/>
      <c r="P532"/>
      <c r="Q532"/>
      <c r="R532"/>
      <c r="S532"/>
      <c r="T532"/>
      <c r="U532"/>
    </row>
    <row r="533" spans="3:21" ht="15.75" customHeight="1" x14ac:dyDescent="0.2">
      <c r="C533" s="245"/>
      <c r="D533"/>
      <c r="E533"/>
      <c r="F533"/>
      <c r="G533"/>
      <c r="H533"/>
      <c r="I533"/>
      <c r="J533"/>
      <c r="K533"/>
      <c r="L533"/>
      <c r="M533"/>
      <c r="N533"/>
      <c r="O533"/>
      <c r="P533"/>
      <c r="Q533"/>
      <c r="R533"/>
      <c r="S533"/>
      <c r="T533"/>
      <c r="U533"/>
    </row>
    <row r="534" spans="3:21" ht="15.75" customHeight="1" x14ac:dyDescent="0.2">
      <c r="C534" s="245"/>
      <c r="D534"/>
      <c r="E534"/>
      <c r="F534"/>
      <c r="G534"/>
      <c r="H534"/>
      <c r="I534"/>
      <c r="J534"/>
      <c r="K534"/>
      <c r="L534"/>
      <c r="M534"/>
      <c r="N534"/>
      <c r="O534"/>
      <c r="P534"/>
      <c r="Q534"/>
      <c r="R534"/>
      <c r="S534"/>
      <c r="T534"/>
      <c r="U534"/>
    </row>
    <row r="535" spans="3:21" ht="15.75" customHeight="1" x14ac:dyDescent="0.2">
      <c r="C535" s="245"/>
      <c r="D535"/>
      <c r="E535"/>
      <c r="F535"/>
      <c r="G535"/>
      <c r="H535"/>
      <c r="I535"/>
      <c r="J535"/>
      <c r="K535"/>
      <c r="L535"/>
      <c r="M535"/>
      <c r="N535"/>
      <c r="O535"/>
      <c r="P535"/>
      <c r="Q535"/>
      <c r="R535"/>
      <c r="S535"/>
      <c r="T535"/>
      <c r="U535"/>
    </row>
    <row r="536" spans="3:21" ht="15.75" customHeight="1" x14ac:dyDescent="0.2">
      <c r="C536" s="245"/>
      <c r="D536"/>
      <c r="E536"/>
      <c r="F536"/>
      <c r="G536"/>
      <c r="H536"/>
      <c r="I536"/>
      <c r="J536"/>
      <c r="K536"/>
      <c r="L536"/>
      <c r="M536"/>
      <c r="N536"/>
      <c r="O536"/>
      <c r="P536"/>
      <c r="Q536"/>
      <c r="R536"/>
      <c r="S536"/>
      <c r="T536"/>
      <c r="U536"/>
    </row>
    <row r="537" spans="3:21" ht="15.75" customHeight="1" x14ac:dyDescent="0.2">
      <c r="C537" s="245"/>
      <c r="D537"/>
      <c r="E537"/>
      <c r="F537"/>
      <c r="G537"/>
      <c r="H537"/>
      <c r="I537"/>
      <c r="J537"/>
      <c r="K537"/>
      <c r="L537"/>
      <c r="M537"/>
      <c r="N537"/>
      <c r="O537"/>
      <c r="P537"/>
      <c r="Q537"/>
      <c r="R537"/>
      <c r="S537"/>
      <c r="T537"/>
      <c r="U537"/>
    </row>
    <row r="538" spans="3:21" ht="15.75" customHeight="1" x14ac:dyDescent="0.2">
      <c r="C538" s="245"/>
      <c r="D538"/>
      <c r="E538"/>
      <c r="F538"/>
      <c r="G538"/>
      <c r="H538"/>
      <c r="I538"/>
      <c r="J538"/>
      <c r="K538"/>
      <c r="L538"/>
      <c r="M538"/>
      <c r="N538"/>
      <c r="O538"/>
      <c r="P538"/>
      <c r="Q538"/>
      <c r="R538"/>
      <c r="S538"/>
      <c r="T538"/>
      <c r="U538"/>
    </row>
    <row r="539" spans="3:21" ht="15.75" customHeight="1" x14ac:dyDescent="0.2">
      <c r="C539" s="245"/>
      <c r="D539"/>
      <c r="E539"/>
      <c r="F539"/>
      <c r="G539"/>
      <c r="H539"/>
      <c r="I539"/>
      <c r="J539"/>
      <c r="K539"/>
      <c r="L539"/>
      <c r="M539"/>
      <c r="N539"/>
      <c r="O539"/>
      <c r="P539"/>
      <c r="Q539"/>
      <c r="R539"/>
      <c r="S539"/>
      <c r="T539"/>
      <c r="U539"/>
    </row>
    <row r="540" spans="3:21" ht="15.75" customHeight="1" x14ac:dyDescent="0.2">
      <c r="C540" s="245"/>
      <c r="D540"/>
      <c r="E540"/>
      <c r="F540"/>
      <c r="G540"/>
      <c r="H540"/>
      <c r="I540"/>
      <c r="J540"/>
      <c r="K540"/>
      <c r="L540"/>
      <c r="M540"/>
      <c r="N540"/>
      <c r="O540"/>
      <c r="P540"/>
      <c r="Q540"/>
      <c r="R540"/>
      <c r="S540"/>
      <c r="T540"/>
      <c r="U540"/>
    </row>
    <row r="541" spans="3:21" ht="15.75" customHeight="1" x14ac:dyDescent="0.2">
      <c r="C541" s="245"/>
      <c r="D541"/>
      <c r="E541"/>
      <c r="F541"/>
      <c r="G541"/>
      <c r="H541"/>
      <c r="I541"/>
      <c r="J541"/>
      <c r="K541"/>
      <c r="L541"/>
      <c r="M541"/>
      <c r="N541"/>
      <c r="O541"/>
      <c r="P541"/>
      <c r="Q541"/>
      <c r="R541"/>
      <c r="S541"/>
      <c r="T541"/>
      <c r="U541"/>
    </row>
    <row r="542" spans="3:21" ht="15.75" customHeight="1" x14ac:dyDescent="0.2">
      <c r="C542" s="245"/>
      <c r="D542"/>
      <c r="E542"/>
      <c r="F542"/>
      <c r="G542"/>
      <c r="H542"/>
      <c r="I542"/>
      <c r="J542"/>
      <c r="K542"/>
      <c r="L542"/>
      <c r="M542"/>
      <c r="N542"/>
      <c r="O542"/>
      <c r="P542"/>
      <c r="Q542"/>
      <c r="R542"/>
      <c r="S542"/>
      <c r="T542"/>
      <c r="U542"/>
    </row>
    <row r="543" spans="3:21" ht="15.75" customHeight="1" x14ac:dyDescent="0.2">
      <c r="C543" s="245"/>
      <c r="D543"/>
      <c r="E543"/>
      <c r="F543"/>
      <c r="G543"/>
      <c r="H543"/>
      <c r="I543"/>
      <c r="J543"/>
      <c r="K543"/>
      <c r="L543"/>
      <c r="M543"/>
      <c r="N543"/>
      <c r="O543"/>
      <c r="P543"/>
      <c r="Q543"/>
      <c r="R543"/>
      <c r="S543"/>
      <c r="T543"/>
      <c r="U543"/>
    </row>
    <row r="544" spans="3:21" ht="15.75" customHeight="1" x14ac:dyDescent="0.2">
      <c r="C544" s="245"/>
      <c r="D544"/>
      <c r="E544"/>
      <c r="F544"/>
      <c r="G544"/>
      <c r="H544"/>
      <c r="I544"/>
      <c r="J544"/>
      <c r="K544"/>
      <c r="L544"/>
      <c r="M544"/>
      <c r="N544"/>
      <c r="O544"/>
      <c r="P544"/>
      <c r="Q544"/>
      <c r="R544"/>
      <c r="S544"/>
      <c r="T544"/>
      <c r="U544"/>
    </row>
    <row r="545" spans="3:21" ht="15.75" customHeight="1" x14ac:dyDescent="0.2">
      <c r="C545" s="245"/>
      <c r="D545"/>
      <c r="E545"/>
      <c r="F545"/>
      <c r="G545"/>
      <c r="H545"/>
      <c r="I545"/>
      <c r="J545"/>
      <c r="K545"/>
      <c r="L545"/>
      <c r="M545"/>
      <c r="N545"/>
      <c r="O545"/>
      <c r="P545"/>
      <c r="Q545"/>
      <c r="R545"/>
      <c r="S545"/>
      <c r="T545"/>
      <c r="U545"/>
    </row>
    <row r="546" spans="3:21" ht="15.75" customHeight="1" x14ac:dyDescent="0.2">
      <c r="C546" s="245"/>
      <c r="D546"/>
      <c r="E546"/>
      <c r="F546"/>
      <c r="G546"/>
      <c r="H546"/>
      <c r="I546"/>
      <c r="J546"/>
      <c r="K546"/>
      <c r="L546"/>
      <c r="M546"/>
      <c r="N546"/>
      <c r="O546"/>
      <c r="P546"/>
      <c r="Q546"/>
      <c r="R546"/>
      <c r="S546"/>
      <c r="T546"/>
      <c r="U546"/>
    </row>
    <row r="547" spans="3:21" ht="15.75" customHeight="1" x14ac:dyDescent="0.2">
      <c r="C547" s="245"/>
      <c r="D547"/>
      <c r="E547"/>
      <c r="F547"/>
      <c r="G547"/>
      <c r="H547"/>
      <c r="I547"/>
      <c r="J547"/>
      <c r="K547"/>
      <c r="L547"/>
      <c r="M547"/>
      <c r="N547"/>
      <c r="O547"/>
      <c r="P547"/>
      <c r="Q547"/>
      <c r="R547"/>
      <c r="S547"/>
      <c r="T547"/>
      <c r="U547"/>
    </row>
    <row r="548" spans="3:21" ht="15.75" customHeight="1" x14ac:dyDescent="0.2">
      <c r="C548" s="245"/>
      <c r="D548"/>
      <c r="E548"/>
      <c r="F548"/>
      <c r="G548"/>
      <c r="H548"/>
      <c r="I548"/>
      <c r="J548"/>
      <c r="K548"/>
      <c r="L548"/>
      <c r="M548"/>
      <c r="N548"/>
      <c r="O548"/>
      <c r="P548"/>
      <c r="Q548"/>
      <c r="R548"/>
      <c r="S548"/>
      <c r="T548"/>
      <c r="U548"/>
    </row>
    <row r="549" spans="3:21" ht="15.75" customHeight="1" x14ac:dyDescent="0.2">
      <c r="C549" s="245"/>
      <c r="D549"/>
      <c r="E549"/>
      <c r="F549"/>
      <c r="G549"/>
      <c r="H549"/>
      <c r="I549"/>
      <c r="J549"/>
      <c r="K549"/>
      <c r="L549"/>
      <c r="M549"/>
      <c r="N549"/>
      <c r="O549"/>
      <c r="P549"/>
      <c r="Q549"/>
      <c r="R549"/>
      <c r="S549"/>
      <c r="T549"/>
      <c r="U549"/>
    </row>
    <row r="550" spans="3:21" ht="15.75" customHeight="1" x14ac:dyDescent="0.2">
      <c r="C550" s="245"/>
      <c r="D550"/>
      <c r="E550"/>
      <c r="F550"/>
      <c r="G550"/>
      <c r="H550"/>
      <c r="I550"/>
      <c r="J550"/>
      <c r="K550"/>
      <c r="L550"/>
      <c r="M550"/>
      <c r="N550"/>
      <c r="O550"/>
      <c r="P550"/>
      <c r="Q550"/>
      <c r="R550"/>
      <c r="S550"/>
      <c r="T550"/>
      <c r="U550"/>
    </row>
    <row r="551" spans="3:21" ht="15.75" customHeight="1" x14ac:dyDescent="0.2">
      <c r="C551" s="245"/>
      <c r="D551"/>
      <c r="E551"/>
      <c r="F551"/>
      <c r="G551"/>
      <c r="H551"/>
      <c r="I551"/>
      <c r="J551"/>
      <c r="K551"/>
      <c r="L551"/>
      <c r="M551"/>
      <c r="N551"/>
      <c r="O551"/>
      <c r="P551"/>
      <c r="Q551"/>
      <c r="R551"/>
      <c r="S551"/>
      <c r="T551"/>
      <c r="U551"/>
    </row>
    <row r="552" spans="3:21" ht="15.75" customHeight="1" x14ac:dyDescent="0.2">
      <c r="C552" s="245"/>
      <c r="D552"/>
      <c r="E552"/>
      <c r="F552"/>
      <c r="G552"/>
      <c r="H552"/>
      <c r="I552"/>
      <c r="J552"/>
      <c r="K552"/>
      <c r="L552"/>
      <c r="M552"/>
      <c r="N552"/>
      <c r="O552"/>
      <c r="P552"/>
      <c r="Q552"/>
      <c r="R552"/>
      <c r="S552"/>
      <c r="T552"/>
      <c r="U552"/>
    </row>
    <row r="553" spans="3:21" ht="15.75" customHeight="1" x14ac:dyDescent="0.2">
      <c r="C553" s="245"/>
      <c r="D553"/>
      <c r="E553"/>
      <c r="F553"/>
      <c r="G553"/>
      <c r="H553"/>
      <c r="I553"/>
      <c r="J553"/>
      <c r="K553"/>
      <c r="L553"/>
      <c r="M553"/>
      <c r="N553"/>
      <c r="O553"/>
      <c r="P553"/>
      <c r="Q553"/>
      <c r="R553"/>
      <c r="S553"/>
      <c r="T553"/>
      <c r="U553"/>
    </row>
    <row r="554" spans="3:21" ht="15.75" customHeight="1" x14ac:dyDescent="0.2">
      <c r="C554" s="245"/>
      <c r="D554"/>
      <c r="E554"/>
      <c r="F554"/>
      <c r="G554"/>
      <c r="H554"/>
      <c r="I554"/>
      <c r="J554"/>
      <c r="K554"/>
      <c r="L554"/>
      <c r="M554"/>
      <c r="N554"/>
      <c r="O554"/>
      <c r="P554"/>
      <c r="Q554"/>
      <c r="R554"/>
      <c r="S554"/>
      <c r="T554"/>
      <c r="U554"/>
    </row>
    <row r="555" spans="3:21" ht="15.75" customHeight="1" x14ac:dyDescent="0.2">
      <c r="C555" s="245"/>
      <c r="D555"/>
      <c r="E555"/>
      <c r="F555"/>
      <c r="G555"/>
      <c r="H555"/>
      <c r="I555"/>
      <c r="J555"/>
      <c r="K555"/>
      <c r="L555"/>
      <c r="M555"/>
      <c r="N555"/>
      <c r="O555"/>
      <c r="P555"/>
      <c r="Q555"/>
      <c r="R555"/>
      <c r="S555"/>
      <c r="T555"/>
      <c r="U555"/>
    </row>
    <row r="556" spans="3:21" ht="15.75" customHeight="1" x14ac:dyDescent="0.2">
      <c r="C556" s="245"/>
      <c r="D556"/>
      <c r="E556"/>
      <c r="F556"/>
      <c r="G556"/>
      <c r="H556"/>
      <c r="I556"/>
      <c r="J556"/>
      <c r="K556"/>
      <c r="L556"/>
      <c r="M556"/>
      <c r="N556"/>
      <c r="O556"/>
      <c r="P556"/>
      <c r="Q556"/>
      <c r="R556"/>
      <c r="S556"/>
      <c r="T556"/>
      <c r="U556"/>
    </row>
    <row r="557" spans="3:21" ht="15.75" customHeight="1" x14ac:dyDescent="0.2">
      <c r="C557" s="245"/>
      <c r="D557"/>
      <c r="E557"/>
      <c r="F557"/>
      <c r="G557"/>
      <c r="H557"/>
      <c r="I557"/>
      <c r="J557"/>
      <c r="K557"/>
      <c r="L557"/>
      <c r="M557"/>
      <c r="N557"/>
      <c r="O557"/>
      <c r="P557"/>
      <c r="Q557"/>
      <c r="R557"/>
      <c r="S557"/>
      <c r="T557"/>
      <c r="U557"/>
    </row>
    <row r="558" spans="3:21" ht="15.75" customHeight="1" x14ac:dyDescent="0.2">
      <c r="C558" s="245"/>
      <c r="D558"/>
      <c r="E558"/>
      <c r="F558"/>
      <c r="G558"/>
      <c r="H558"/>
      <c r="I558"/>
      <c r="J558"/>
      <c r="K558"/>
      <c r="L558"/>
      <c r="M558"/>
      <c r="N558"/>
      <c r="O558"/>
      <c r="P558"/>
      <c r="Q558"/>
      <c r="R558"/>
      <c r="S558"/>
      <c r="T558"/>
      <c r="U558"/>
    </row>
    <row r="559" spans="3:21" ht="15.75" customHeight="1" x14ac:dyDescent="0.2">
      <c r="C559" s="245"/>
      <c r="D559"/>
      <c r="E559"/>
      <c r="F559"/>
      <c r="G559"/>
      <c r="H559"/>
      <c r="I559"/>
      <c r="J559"/>
      <c r="K559"/>
      <c r="L559"/>
      <c r="M559"/>
      <c r="N559"/>
      <c r="O559"/>
      <c r="P559"/>
      <c r="Q559"/>
      <c r="R559"/>
      <c r="S559"/>
      <c r="T559"/>
      <c r="U559"/>
    </row>
    <row r="560" spans="3:21" ht="15.75" customHeight="1" x14ac:dyDescent="0.2">
      <c r="C560" s="245"/>
      <c r="D560"/>
      <c r="E560"/>
      <c r="F560"/>
      <c r="G560"/>
      <c r="H560"/>
      <c r="I560"/>
      <c r="J560"/>
      <c r="K560"/>
      <c r="L560"/>
      <c r="M560"/>
      <c r="N560"/>
      <c r="O560"/>
      <c r="P560"/>
      <c r="Q560"/>
      <c r="R560"/>
      <c r="S560"/>
      <c r="T560"/>
      <c r="U560"/>
    </row>
    <row r="561" spans="3:21" ht="15.75" customHeight="1" x14ac:dyDescent="0.2">
      <c r="C561" s="245"/>
      <c r="D561"/>
      <c r="E561"/>
      <c r="F561"/>
      <c r="G561"/>
      <c r="H561"/>
      <c r="I561"/>
      <c r="J561"/>
      <c r="K561"/>
      <c r="L561"/>
      <c r="M561"/>
      <c r="N561"/>
      <c r="O561"/>
      <c r="P561"/>
      <c r="Q561"/>
      <c r="R561"/>
      <c r="S561"/>
      <c r="T561"/>
      <c r="U561"/>
    </row>
    <row r="562" spans="3:21" ht="15.75" customHeight="1" x14ac:dyDescent="0.2">
      <c r="C562" s="245"/>
      <c r="D562"/>
      <c r="E562"/>
      <c r="F562"/>
      <c r="G562"/>
      <c r="H562"/>
      <c r="I562"/>
      <c r="J562"/>
      <c r="K562"/>
      <c r="L562"/>
      <c r="M562"/>
      <c r="N562"/>
      <c r="O562"/>
      <c r="P562"/>
      <c r="Q562"/>
      <c r="R562"/>
      <c r="S562"/>
      <c r="T562"/>
      <c r="U562"/>
    </row>
    <row r="563" spans="3:21" ht="15.75" customHeight="1" x14ac:dyDescent="0.2">
      <c r="C563" s="245"/>
      <c r="D563"/>
      <c r="E563"/>
      <c r="F563"/>
      <c r="G563"/>
      <c r="H563"/>
      <c r="I563"/>
      <c r="J563"/>
      <c r="K563"/>
      <c r="L563"/>
      <c r="M563"/>
      <c r="N563"/>
      <c r="O563"/>
      <c r="P563"/>
      <c r="Q563"/>
      <c r="R563"/>
      <c r="S563"/>
      <c r="T563"/>
      <c r="U563"/>
    </row>
    <row r="564" spans="3:21" ht="15.75" customHeight="1" x14ac:dyDescent="0.2">
      <c r="C564" s="245"/>
      <c r="D564"/>
      <c r="E564"/>
      <c r="F564"/>
      <c r="G564"/>
      <c r="H564"/>
      <c r="I564"/>
      <c r="J564"/>
      <c r="K564"/>
      <c r="L564"/>
      <c r="M564"/>
      <c r="N564"/>
      <c r="O564"/>
      <c r="P564"/>
      <c r="Q564"/>
      <c r="R564"/>
      <c r="S564"/>
      <c r="T564"/>
      <c r="U564"/>
    </row>
    <row r="565" spans="3:21" ht="15.75" customHeight="1" x14ac:dyDescent="0.2">
      <c r="C565" s="245"/>
      <c r="D565"/>
      <c r="E565"/>
      <c r="F565"/>
      <c r="G565"/>
      <c r="H565"/>
      <c r="I565"/>
      <c r="J565"/>
      <c r="K565"/>
      <c r="L565"/>
      <c r="M565"/>
      <c r="N565"/>
      <c r="O565"/>
      <c r="P565"/>
      <c r="Q565"/>
      <c r="R565"/>
      <c r="S565"/>
      <c r="T565"/>
      <c r="U565"/>
    </row>
    <row r="566" spans="3:21" ht="15.75" customHeight="1" x14ac:dyDescent="0.2">
      <c r="C566" s="245"/>
      <c r="D566"/>
      <c r="E566"/>
      <c r="F566"/>
      <c r="G566"/>
      <c r="H566"/>
      <c r="I566"/>
      <c r="J566"/>
      <c r="K566"/>
      <c r="L566"/>
      <c r="M566"/>
      <c r="N566"/>
      <c r="O566"/>
      <c r="P566"/>
      <c r="Q566"/>
      <c r="R566"/>
      <c r="S566"/>
      <c r="T566"/>
      <c r="U566"/>
    </row>
    <row r="567" spans="3:21" ht="15.75" customHeight="1" x14ac:dyDescent="0.2">
      <c r="C567" s="245"/>
      <c r="D567"/>
      <c r="E567"/>
      <c r="F567"/>
      <c r="G567"/>
      <c r="H567"/>
      <c r="I567"/>
      <c r="J567"/>
      <c r="K567"/>
      <c r="L567"/>
      <c r="M567"/>
      <c r="N567"/>
      <c r="O567"/>
      <c r="P567"/>
      <c r="Q567"/>
      <c r="R567"/>
      <c r="S567"/>
      <c r="T567"/>
      <c r="U567"/>
    </row>
    <row r="568" spans="3:21" ht="15.75" customHeight="1" x14ac:dyDescent="0.2">
      <c r="C568" s="245"/>
      <c r="D568"/>
      <c r="E568"/>
      <c r="F568"/>
      <c r="G568"/>
      <c r="H568"/>
      <c r="I568"/>
      <c r="J568"/>
      <c r="K568"/>
      <c r="L568"/>
      <c r="M568"/>
      <c r="N568"/>
      <c r="O568"/>
      <c r="P568"/>
      <c r="Q568"/>
      <c r="R568"/>
      <c r="S568"/>
      <c r="T568"/>
      <c r="U568"/>
    </row>
    <row r="569" spans="3:21" ht="15.75" customHeight="1" x14ac:dyDescent="0.2">
      <c r="C569" s="245"/>
      <c r="D569"/>
      <c r="E569"/>
      <c r="F569"/>
      <c r="G569"/>
      <c r="H569"/>
      <c r="I569"/>
      <c r="J569"/>
      <c r="K569"/>
      <c r="L569"/>
      <c r="M569"/>
      <c r="N569"/>
      <c r="O569"/>
      <c r="P569"/>
      <c r="Q569"/>
      <c r="R569"/>
      <c r="S569"/>
      <c r="T569"/>
      <c r="U569"/>
    </row>
    <row r="570" spans="3:21" ht="15.75" customHeight="1" x14ac:dyDescent="0.2">
      <c r="C570" s="245"/>
      <c r="D570"/>
      <c r="E570"/>
      <c r="F570"/>
      <c r="G570"/>
      <c r="H570"/>
      <c r="I570"/>
      <c r="J570"/>
      <c r="K570"/>
      <c r="L570"/>
      <c r="M570"/>
      <c r="N570"/>
      <c r="O570"/>
      <c r="P570"/>
      <c r="Q570"/>
      <c r="R570"/>
      <c r="S570"/>
      <c r="T570"/>
      <c r="U570"/>
    </row>
    <row r="571" spans="3:21" ht="15.75" customHeight="1" x14ac:dyDescent="0.2">
      <c r="C571" s="245"/>
      <c r="D571"/>
      <c r="E571"/>
      <c r="F571"/>
      <c r="G571"/>
      <c r="H571"/>
      <c r="I571"/>
      <c r="J571"/>
      <c r="K571"/>
      <c r="L571"/>
      <c r="M571"/>
      <c r="N571"/>
      <c r="O571"/>
      <c r="P571"/>
      <c r="Q571"/>
      <c r="R571"/>
      <c r="S571"/>
      <c r="T571"/>
      <c r="U571"/>
    </row>
    <row r="572" spans="3:21" ht="15.75" customHeight="1" x14ac:dyDescent="0.2">
      <c r="C572" s="245"/>
      <c r="D572"/>
      <c r="E572"/>
      <c r="F572"/>
      <c r="G572"/>
      <c r="H572"/>
      <c r="I572"/>
      <c r="J572"/>
      <c r="K572"/>
      <c r="L572"/>
      <c r="M572"/>
      <c r="N572"/>
      <c r="O572"/>
      <c r="P572"/>
      <c r="Q572"/>
      <c r="R572"/>
      <c r="S572"/>
      <c r="T572"/>
      <c r="U572"/>
    </row>
    <row r="573" spans="3:21" ht="15.75" customHeight="1" x14ac:dyDescent="0.2">
      <c r="C573" s="245"/>
      <c r="D573"/>
      <c r="E573"/>
      <c r="F573"/>
      <c r="G573"/>
      <c r="H573"/>
      <c r="I573"/>
      <c r="J573"/>
      <c r="K573"/>
      <c r="L573"/>
      <c r="M573"/>
      <c r="N573"/>
      <c r="O573"/>
      <c r="P573"/>
      <c r="Q573"/>
      <c r="R573"/>
      <c r="S573"/>
      <c r="T573"/>
      <c r="U573"/>
    </row>
    <row r="574" spans="3:21" ht="15.75" customHeight="1" x14ac:dyDescent="0.2">
      <c r="C574" s="245"/>
      <c r="D574"/>
      <c r="E574"/>
      <c r="F574"/>
      <c r="G574"/>
      <c r="H574"/>
      <c r="I574"/>
      <c r="J574"/>
      <c r="K574"/>
      <c r="L574"/>
      <c r="M574"/>
      <c r="N574"/>
      <c r="O574"/>
      <c r="P574"/>
      <c r="Q574"/>
      <c r="R574"/>
      <c r="S574"/>
      <c r="T574"/>
      <c r="U574"/>
    </row>
    <row r="575" spans="3:21" ht="15.75" customHeight="1" x14ac:dyDescent="0.2">
      <c r="C575" s="245"/>
      <c r="D575"/>
      <c r="E575"/>
      <c r="F575"/>
      <c r="G575"/>
      <c r="H575"/>
      <c r="I575"/>
      <c r="J575"/>
      <c r="K575"/>
      <c r="L575"/>
      <c r="M575"/>
      <c r="N575"/>
      <c r="O575"/>
      <c r="P575"/>
      <c r="Q575"/>
      <c r="R575"/>
      <c r="S575"/>
      <c r="T575"/>
      <c r="U575"/>
    </row>
    <row r="576" spans="3:21" ht="15.75" customHeight="1" x14ac:dyDescent="0.2">
      <c r="C576" s="245"/>
      <c r="D576"/>
      <c r="E576"/>
      <c r="F576"/>
      <c r="G576"/>
      <c r="H576"/>
      <c r="I576"/>
      <c r="J576"/>
      <c r="K576"/>
      <c r="L576"/>
      <c r="M576"/>
      <c r="N576"/>
      <c r="O576"/>
      <c r="P576"/>
      <c r="Q576"/>
      <c r="R576"/>
      <c r="S576"/>
      <c r="T576"/>
      <c r="U576"/>
    </row>
    <row r="577" spans="3:21" ht="15.75" customHeight="1" x14ac:dyDescent="0.2">
      <c r="C577" s="245"/>
      <c r="D577"/>
      <c r="E577"/>
      <c r="F577"/>
      <c r="G577"/>
      <c r="H577"/>
      <c r="I577"/>
      <c r="J577"/>
      <c r="K577"/>
      <c r="L577"/>
      <c r="M577"/>
      <c r="N577"/>
      <c r="O577"/>
      <c r="P577"/>
      <c r="Q577"/>
      <c r="R577"/>
      <c r="S577"/>
      <c r="T577"/>
      <c r="U577"/>
    </row>
    <row r="578" spans="3:21" ht="15.75" customHeight="1" x14ac:dyDescent="0.2">
      <c r="C578" s="245"/>
      <c r="D578"/>
      <c r="E578"/>
      <c r="F578"/>
      <c r="G578"/>
      <c r="H578"/>
      <c r="I578"/>
      <c r="J578"/>
      <c r="K578"/>
      <c r="L578"/>
      <c r="M578"/>
      <c r="N578"/>
      <c r="O578"/>
      <c r="P578"/>
      <c r="Q578"/>
      <c r="R578"/>
      <c r="S578"/>
      <c r="T578"/>
      <c r="U578"/>
    </row>
    <row r="579" spans="3:21" ht="15.75" customHeight="1" x14ac:dyDescent="0.2">
      <c r="C579" s="245"/>
      <c r="D579"/>
      <c r="E579"/>
      <c r="F579"/>
      <c r="G579"/>
      <c r="H579"/>
      <c r="I579"/>
      <c r="J579"/>
      <c r="K579"/>
      <c r="L579"/>
      <c r="M579"/>
      <c r="N579"/>
      <c r="O579"/>
      <c r="P579"/>
      <c r="Q579"/>
      <c r="R579"/>
      <c r="S579"/>
      <c r="T579"/>
      <c r="U579"/>
    </row>
    <row r="580" spans="3:21" ht="15.75" customHeight="1" x14ac:dyDescent="0.2">
      <c r="C580" s="245"/>
      <c r="D580"/>
      <c r="E580"/>
      <c r="F580"/>
      <c r="G580"/>
      <c r="H580"/>
      <c r="I580"/>
      <c r="J580"/>
      <c r="K580"/>
      <c r="L580"/>
      <c r="M580"/>
      <c r="N580"/>
      <c r="O580"/>
      <c r="P580"/>
      <c r="Q580"/>
      <c r="R580"/>
      <c r="S580"/>
      <c r="T580"/>
      <c r="U580"/>
    </row>
    <row r="581" spans="3:21" ht="15.75" customHeight="1" x14ac:dyDescent="0.2">
      <c r="C581" s="245"/>
      <c r="D581"/>
      <c r="E581"/>
      <c r="F581"/>
      <c r="G581"/>
      <c r="H581"/>
      <c r="I581"/>
      <c r="J581"/>
      <c r="K581"/>
      <c r="L581"/>
      <c r="M581"/>
      <c r="N581"/>
      <c r="O581"/>
      <c r="P581"/>
      <c r="Q581"/>
      <c r="R581"/>
      <c r="S581"/>
      <c r="T581"/>
      <c r="U581"/>
    </row>
    <row r="582" spans="3:21" ht="15.75" customHeight="1" x14ac:dyDescent="0.2">
      <c r="C582" s="245"/>
      <c r="D582"/>
      <c r="E582"/>
      <c r="F582"/>
      <c r="G582"/>
      <c r="H582"/>
      <c r="I582"/>
      <c r="J582"/>
      <c r="K582"/>
      <c r="L582"/>
      <c r="M582"/>
      <c r="N582"/>
      <c r="O582"/>
      <c r="P582"/>
      <c r="Q582"/>
      <c r="R582"/>
      <c r="S582"/>
      <c r="T582"/>
      <c r="U582"/>
    </row>
    <row r="583" spans="3:21" ht="15.75" customHeight="1" x14ac:dyDescent="0.2">
      <c r="C583" s="245"/>
      <c r="D583"/>
      <c r="E583"/>
      <c r="F583"/>
      <c r="G583"/>
      <c r="H583"/>
      <c r="I583"/>
      <c r="J583"/>
      <c r="K583"/>
      <c r="L583"/>
      <c r="M583"/>
      <c r="N583"/>
      <c r="O583"/>
      <c r="P583"/>
      <c r="Q583"/>
      <c r="R583"/>
      <c r="S583"/>
      <c r="T583"/>
      <c r="U583"/>
    </row>
    <row r="584" spans="3:21" ht="15.75" customHeight="1" x14ac:dyDescent="0.2">
      <c r="C584" s="245"/>
      <c r="D584"/>
      <c r="E584"/>
      <c r="F584"/>
      <c r="G584"/>
      <c r="H584"/>
      <c r="I584"/>
      <c r="J584"/>
      <c r="K584"/>
      <c r="L584"/>
      <c r="M584"/>
      <c r="N584"/>
      <c r="O584"/>
      <c r="P584"/>
      <c r="Q584"/>
      <c r="R584"/>
      <c r="S584"/>
      <c r="T584"/>
      <c r="U584"/>
    </row>
    <row r="585" spans="3:21" ht="15.75" customHeight="1" x14ac:dyDescent="0.2">
      <c r="C585" s="245"/>
      <c r="D585"/>
      <c r="E585"/>
      <c r="F585"/>
      <c r="G585"/>
      <c r="H585"/>
      <c r="I585"/>
      <c r="J585"/>
      <c r="K585"/>
      <c r="L585"/>
      <c r="M585"/>
      <c r="N585"/>
      <c r="O585"/>
      <c r="P585"/>
      <c r="Q585"/>
      <c r="R585"/>
      <c r="S585"/>
      <c r="T585"/>
      <c r="U585"/>
    </row>
    <row r="586" spans="3:21" ht="15.75" customHeight="1" x14ac:dyDescent="0.2">
      <c r="C586" s="245"/>
      <c r="D586"/>
      <c r="E586"/>
      <c r="F586"/>
      <c r="G586"/>
      <c r="H586"/>
      <c r="I586"/>
      <c r="J586"/>
      <c r="K586"/>
      <c r="L586"/>
      <c r="M586"/>
      <c r="N586"/>
      <c r="O586"/>
      <c r="P586"/>
      <c r="Q586"/>
      <c r="R586"/>
      <c r="S586"/>
      <c r="T586"/>
      <c r="U586"/>
    </row>
    <row r="587" spans="3:21" ht="15.75" customHeight="1" x14ac:dyDescent="0.2">
      <c r="C587" s="245"/>
      <c r="D587"/>
      <c r="E587"/>
      <c r="F587"/>
      <c r="G587"/>
      <c r="H587"/>
      <c r="I587"/>
      <c r="J587"/>
      <c r="K587"/>
      <c r="L587"/>
      <c r="M587"/>
      <c r="N587"/>
      <c r="O587"/>
      <c r="P587"/>
      <c r="Q587"/>
      <c r="R587"/>
      <c r="S587"/>
      <c r="T587"/>
      <c r="U587"/>
    </row>
    <row r="588" spans="3:21" ht="15.75" customHeight="1" x14ac:dyDescent="0.2">
      <c r="C588" s="245"/>
      <c r="D588"/>
      <c r="E588"/>
      <c r="F588"/>
      <c r="G588"/>
      <c r="H588"/>
      <c r="I588"/>
      <c r="J588"/>
      <c r="K588"/>
      <c r="L588"/>
      <c r="M588"/>
      <c r="N588"/>
      <c r="O588"/>
      <c r="P588"/>
      <c r="Q588"/>
      <c r="R588"/>
      <c r="S588"/>
      <c r="T588"/>
      <c r="U588"/>
    </row>
    <row r="589" spans="3:21" ht="15.75" customHeight="1" x14ac:dyDescent="0.2">
      <c r="C589" s="245"/>
      <c r="D589"/>
      <c r="E589"/>
      <c r="F589"/>
      <c r="G589"/>
      <c r="H589"/>
      <c r="I589"/>
      <c r="J589"/>
      <c r="K589"/>
      <c r="L589"/>
      <c r="M589"/>
      <c r="N589"/>
      <c r="O589"/>
      <c r="P589"/>
      <c r="Q589"/>
      <c r="R589"/>
      <c r="S589"/>
      <c r="T589"/>
      <c r="U589"/>
    </row>
    <row r="590" spans="3:21" ht="15.75" customHeight="1" x14ac:dyDescent="0.2">
      <c r="C590" s="245"/>
      <c r="D590"/>
      <c r="E590"/>
      <c r="F590"/>
      <c r="G590"/>
      <c r="H590"/>
      <c r="I590"/>
      <c r="J590"/>
      <c r="K590"/>
      <c r="L590"/>
      <c r="M590"/>
      <c r="N590"/>
      <c r="O590"/>
      <c r="P590"/>
      <c r="Q590"/>
      <c r="R590"/>
      <c r="S590"/>
      <c r="T590"/>
      <c r="U590"/>
    </row>
    <row r="591" spans="3:21" ht="15.75" customHeight="1" x14ac:dyDescent="0.2">
      <c r="C591" s="245"/>
      <c r="D591"/>
      <c r="E591"/>
      <c r="F591"/>
      <c r="G591"/>
      <c r="H591"/>
      <c r="I591"/>
      <c r="J591"/>
      <c r="K591"/>
      <c r="L591"/>
      <c r="M591"/>
      <c r="N591"/>
      <c r="O591"/>
      <c r="P591"/>
      <c r="Q591"/>
      <c r="R591"/>
      <c r="S591"/>
      <c r="T591"/>
      <c r="U591"/>
    </row>
    <row r="592" spans="3:21" ht="15.75" customHeight="1" x14ac:dyDescent="0.2">
      <c r="C592" s="245"/>
      <c r="D592"/>
      <c r="E592"/>
      <c r="F592"/>
      <c r="G592"/>
      <c r="H592"/>
      <c r="I592"/>
      <c r="J592"/>
      <c r="K592"/>
      <c r="L592"/>
      <c r="M592"/>
      <c r="N592"/>
      <c r="O592"/>
      <c r="P592"/>
      <c r="Q592"/>
      <c r="R592"/>
      <c r="S592"/>
      <c r="T592"/>
      <c r="U592"/>
    </row>
    <row r="593" spans="3:21" ht="15.75" customHeight="1" x14ac:dyDescent="0.2">
      <c r="C593" s="245"/>
      <c r="D593"/>
      <c r="E593"/>
      <c r="F593"/>
      <c r="G593"/>
      <c r="H593"/>
      <c r="I593"/>
      <c r="J593"/>
      <c r="K593"/>
      <c r="L593"/>
      <c r="M593"/>
      <c r="N593"/>
      <c r="O593"/>
      <c r="P593"/>
      <c r="Q593"/>
      <c r="R593"/>
      <c r="S593"/>
      <c r="T593"/>
      <c r="U593"/>
    </row>
    <row r="594" spans="3:21" ht="15.75" customHeight="1" x14ac:dyDescent="0.2">
      <c r="C594" s="245"/>
      <c r="D594"/>
      <c r="E594"/>
      <c r="F594"/>
      <c r="G594"/>
      <c r="H594"/>
      <c r="I594"/>
      <c r="J594"/>
      <c r="K594"/>
      <c r="L594"/>
      <c r="M594"/>
      <c r="N594"/>
      <c r="O594"/>
      <c r="P594"/>
      <c r="Q594"/>
      <c r="R594"/>
      <c r="S594"/>
      <c r="T594"/>
      <c r="U594"/>
    </row>
    <row r="595" spans="3:21" ht="15.75" customHeight="1" x14ac:dyDescent="0.2">
      <c r="C595" s="245"/>
      <c r="D595"/>
      <c r="E595"/>
      <c r="F595"/>
      <c r="G595"/>
      <c r="H595"/>
      <c r="I595"/>
      <c r="J595"/>
      <c r="K595"/>
      <c r="L595"/>
      <c r="M595"/>
      <c r="N595"/>
      <c r="O595"/>
      <c r="P595"/>
      <c r="Q595"/>
      <c r="R595"/>
      <c r="S595"/>
      <c r="T595"/>
      <c r="U595"/>
    </row>
    <row r="596" spans="3:21" ht="15.75" customHeight="1" x14ac:dyDescent="0.2">
      <c r="C596" s="245"/>
      <c r="D596"/>
      <c r="E596"/>
      <c r="F596"/>
      <c r="G596"/>
      <c r="H596"/>
      <c r="I596"/>
      <c r="J596"/>
      <c r="K596"/>
      <c r="L596"/>
      <c r="M596"/>
      <c r="N596"/>
      <c r="O596"/>
      <c r="P596"/>
      <c r="Q596"/>
      <c r="R596"/>
      <c r="S596"/>
      <c r="T596"/>
      <c r="U596"/>
    </row>
    <row r="597" spans="3:21" ht="15.75" customHeight="1" x14ac:dyDescent="0.2">
      <c r="C597" s="245"/>
      <c r="D597"/>
      <c r="E597"/>
      <c r="F597"/>
      <c r="G597"/>
      <c r="H597"/>
      <c r="I597"/>
      <c r="J597"/>
      <c r="K597"/>
      <c r="L597"/>
      <c r="M597"/>
      <c r="N597"/>
      <c r="O597"/>
      <c r="P597"/>
      <c r="Q597"/>
      <c r="R597"/>
      <c r="S597"/>
      <c r="T597"/>
      <c r="U597"/>
    </row>
    <row r="598" spans="3:21" ht="15.75" customHeight="1" x14ac:dyDescent="0.2">
      <c r="C598" s="245"/>
      <c r="D598"/>
      <c r="E598"/>
      <c r="F598"/>
      <c r="G598"/>
      <c r="H598"/>
      <c r="I598"/>
      <c r="J598"/>
      <c r="K598"/>
      <c r="L598"/>
      <c r="M598"/>
      <c r="N598"/>
      <c r="O598"/>
      <c r="P598"/>
      <c r="Q598"/>
      <c r="R598"/>
      <c r="S598"/>
      <c r="T598"/>
      <c r="U598"/>
    </row>
    <row r="599" spans="3:21" ht="15.75" customHeight="1" x14ac:dyDescent="0.2">
      <c r="C599" s="245"/>
      <c r="D599"/>
      <c r="E599"/>
      <c r="F599"/>
      <c r="G599"/>
      <c r="H599"/>
      <c r="I599"/>
      <c r="J599"/>
      <c r="K599"/>
      <c r="L599"/>
      <c r="M599"/>
      <c r="N599"/>
      <c r="O599"/>
      <c r="P599"/>
      <c r="Q599"/>
      <c r="R599"/>
      <c r="S599"/>
      <c r="T599"/>
      <c r="U599"/>
    </row>
    <row r="600" spans="3:21" ht="15.75" customHeight="1" x14ac:dyDescent="0.2">
      <c r="C600" s="245"/>
      <c r="D600"/>
      <c r="E600"/>
      <c r="F600"/>
      <c r="G600"/>
      <c r="H600"/>
      <c r="I600"/>
      <c r="J600"/>
      <c r="K600"/>
      <c r="L600"/>
      <c r="M600"/>
      <c r="N600"/>
      <c r="O600"/>
      <c r="P600"/>
      <c r="Q600"/>
      <c r="R600"/>
      <c r="S600"/>
      <c r="T600"/>
      <c r="U600"/>
    </row>
    <row r="601" spans="3:21" ht="15.75" customHeight="1" x14ac:dyDescent="0.2">
      <c r="C601" s="245"/>
      <c r="D601"/>
      <c r="E601"/>
      <c r="F601"/>
      <c r="G601"/>
      <c r="H601"/>
      <c r="I601"/>
      <c r="J601"/>
      <c r="K601"/>
      <c r="L601"/>
      <c r="M601"/>
      <c r="N601"/>
      <c r="O601"/>
      <c r="P601"/>
      <c r="Q601"/>
      <c r="R601"/>
      <c r="S601"/>
      <c r="T601"/>
      <c r="U601"/>
    </row>
    <row r="602" spans="3:21" ht="15.75" customHeight="1" x14ac:dyDescent="0.2">
      <c r="C602" s="245"/>
      <c r="D602"/>
      <c r="E602"/>
      <c r="F602"/>
      <c r="G602"/>
      <c r="H602"/>
      <c r="I602"/>
      <c r="J602"/>
      <c r="K602"/>
      <c r="L602"/>
      <c r="M602"/>
      <c r="N602"/>
      <c r="O602"/>
      <c r="P602"/>
      <c r="Q602"/>
      <c r="R602"/>
      <c r="S602"/>
      <c r="T602"/>
      <c r="U602"/>
    </row>
    <row r="603" spans="3:21" ht="15.75" customHeight="1" x14ac:dyDescent="0.2">
      <c r="C603" s="245"/>
      <c r="D603"/>
      <c r="E603"/>
      <c r="F603"/>
      <c r="G603"/>
      <c r="H603"/>
      <c r="I603"/>
      <c r="J603"/>
      <c r="K603"/>
      <c r="L603"/>
      <c r="M603"/>
      <c r="N603"/>
      <c r="O603"/>
      <c r="P603"/>
      <c r="Q603"/>
      <c r="R603"/>
      <c r="S603"/>
      <c r="T603"/>
      <c r="U603"/>
    </row>
    <row r="604" spans="3:21" ht="15.75" customHeight="1" x14ac:dyDescent="0.2">
      <c r="C604" s="245"/>
      <c r="D604"/>
      <c r="E604"/>
      <c r="F604"/>
      <c r="G604"/>
      <c r="H604"/>
      <c r="I604"/>
      <c r="J604"/>
      <c r="K604"/>
      <c r="L604"/>
      <c r="M604"/>
      <c r="N604"/>
      <c r="O604"/>
      <c r="P604"/>
      <c r="Q604"/>
      <c r="R604"/>
      <c r="S604"/>
      <c r="T604"/>
      <c r="U604"/>
    </row>
    <row r="605" spans="3:21" ht="15.75" customHeight="1" x14ac:dyDescent="0.2">
      <c r="C605" s="245"/>
      <c r="D605"/>
      <c r="E605"/>
      <c r="F605"/>
      <c r="G605"/>
      <c r="H605"/>
      <c r="I605"/>
      <c r="J605"/>
      <c r="K605"/>
      <c r="L605"/>
      <c r="M605"/>
      <c r="N605"/>
      <c r="O605"/>
      <c r="P605"/>
      <c r="Q605"/>
      <c r="R605"/>
      <c r="S605"/>
      <c r="T605"/>
      <c r="U605"/>
    </row>
    <row r="606" spans="3:21" ht="15.75" customHeight="1" x14ac:dyDescent="0.2">
      <c r="C606" s="245"/>
      <c r="D606"/>
      <c r="E606"/>
      <c r="F606"/>
      <c r="G606"/>
      <c r="H606"/>
      <c r="I606"/>
      <c r="J606"/>
      <c r="K606"/>
      <c r="L606"/>
      <c r="M606"/>
      <c r="N606"/>
      <c r="O606"/>
      <c r="P606"/>
      <c r="Q606"/>
      <c r="R606"/>
      <c r="S606"/>
      <c r="T606"/>
      <c r="U606"/>
    </row>
    <row r="607" spans="3:21" ht="15.75" customHeight="1" x14ac:dyDescent="0.2">
      <c r="C607" s="245"/>
      <c r="D607"/>
      <c r="E607"/>
      <c r="F607"/>
      <c r="G607"/>
      <c r="H607"/>
      <c r="I607"/>
      <c r="J607"/>
      <c r="K607"/>
      <c r="L607"/>
      <c r="M607"/>
      <c r="N607"/>
      <c r="O607"/>
      <c r="P607"/>
      <c r="Q607"/>
      <c r="R607"/>
      <c r="S607"/>
      <c r="T607"/>
      <c r="U607"/>
    </row>
    <row r="608" spans="3:21" ht="15.75" customHeight="1" x14ac:dyDescent="0.2">
      <c r="C608" s="245"/>
      <c r="D608"/>
      <c r="E608"/>
      <c r="F608"/>
      <c r="G608"/>
      <c r="H608"/>
      <c r="I608"/>
      <c r="J608"/>
      <c r="K608"/>
      <c r="L608"/>
      <c r="M608"/>
      <c r="N608"/>
      <c r="O608"/>
      <c r="P608"/>
      <c r="Q608"/>
      <c r="R608"/>
      <c r="S608"/>
      <c r="T608"/>
      <c r="U608"/>
    </row>
    <row r="609" spans="3:21" ht="15.75" customHeight="1" x14ac:dyDescent="0.2">
      <c r="C609" s="245"/>
      <c r="D609"/>
      <c r="E609"/>
      <c r="F609"/>
      <c r="G609"/>
      <c r="H609"/>
      <c r="I609"/>
      <c r="J609"/>
      <c r="K609"/>
      <c r="L609"/>
      <c r="M609"/>
      <c r="N609"/>
      <c r="O609"/>
      <c r="P609"/>
      <c r="Q609"/>
      <c r="R609"/>
      <c r="S609"/>
      <c r="T609"/>
      <c r="U609"/>
    </row>
    <row r="610" spans="3:21" ht="15.75" customHeight="1" x14ac:dyDescent="0.2">
      <c r="C610" s="245"/>
      <c r="D610"/>
      <c r="E610"/>
      <c r="F610"/>
      <c r="G610"/>
      <c r="H610"/>
      <c r="I610"/>
      <c r="J610"/>
      <c r="K610"/>
      <c r="L610"/>
      <c r="M610"/>
      <c r="N610"/>
      <c r="O610"/>
      <c r="P610"/>
      <c r="Q610"/>
      <c r="R610"/>
      <c r="S610"/>
      <c r="T610"/>
      <c r="U610"/>
    </row>
    <row r="611" spans="3:21" ht="15.75" customHeight="1" x14ac:dyDescent="0.2">
      <c r="C611" s="245"/>
      <c r="D611"/>
      <c r="E611"/>
      <c r="F611"/>
      <c r="G611"/>
      <c r="H611"/>
      <c r="I611"/>
      <c r="J611"/>
      <c r="K611"/>
      <c r="L611"/>
      <c r="M611"/>
      <c r="N611"/>
      <c r="O611"/>
      <c r="P611"/>
      <c r="Q611"/>
      <c r="R611"/>
      <c r="S611"/>
      <c r="T611"/>
      <c r="U611"/>
    </row>
    <row r="612" spans="3:21" ht="15.75" customHeight="1" x14ac:dyDescent="0.2">
      <c r="C612" s="245"/>
      <c r="D612"/>
      <c r="E612"/>
      <c r="F612"/>
      <c r="G612"/>
      <c r="H612"/>
      <c r="I612"/>
      <c r="J612"/>
      <c r="K612"/>
      <c r="L612"/>
      <c r="M612"/>
      <c r="N612"/>
      <c r="O612"/>
      <c r="P612"/>
      <c r="Q612"/>
      <c r="R612"/>
      <c r="S612"/>
      <c r="T612"/>
      <c r="U612"/>
    </row>
    <row r="613" spans="3:21" ht="15.75" customHeight="1" x14ac:dyDescent="0.2">
      <c r="C613" s="245"/>
      <c r="D613"/>
      <c r="E613"/>
      <c r="F613"/>
      <c r="G613"/>
      <c r="H613"/>
      <c r="I613"/>
      <c r="J613"/>
      <c r="K613"/>
      <c r="L613"/>
      <c r="M613"/>
      <c r="N613"/>
      <c r="O613"/>
      <c r="P613"/>
      <c r="Q613"/>
      <c r="R613"/>
      <c r="S613"/>
      <c r="T613"/>
      <c r="U613"/>
    </row>
    <row r="614" spans="3:21" ht="15.75" customHeight="1" x14ac:dyDescent="0.2">
      <c r="C614" s="245"/>
      <c r="D614"/>
      <c r="E614"/>
      <c r="F614"/>
      <c r="G614"/>
      <c r="H614"/>
      <c r="I614"/>
      <c r="J614"/>
      <c r="K614"/>
      <c r="L614"/>
      <c r="M614"/>
      <c r="N614"/>
      <c r="O614"/>
      <c r="P614"/>
      <c r="Q614"/>
      <c r="R614"/>
      <c r="S614"/>
      <c r="T614"/>
      <c r="U614"/>
    </row>
    <row r="615" spans="3:21" ht="15.75" customHeight="1" x14ac:dyDescent="0.2">
      <c r="C615" s="245"/>
      <c r="D615"/>
      <c r="E615"/>
      <c r="F615"/>
      <c r="G615"/>
      <c r="H615"/>
      <c r="I615"/>
      <c r="J615"/>
      <c r="K615"/>
      <c r="L615"/>
      <c r="M615"/>
      <c r="N615"/>
      <c r="O615"/>
      <c r="P615"/>
      <c r="Q615"/>
      <c r="R615"/>
      <c r="S615"/>
      <c r="T615"/>
      <c r="U615"/>
    </row>
    <row r="616" spans="3:21" ht="15.75" customHeight="1" x14ac:dyDescent="0.2">
      <c r="C616" s="245"/>
      <c r="D616"/>
      <c r="E616"/>
      <c r="F616"/>
      <c r="G616"/>
      <c r="H616"/>
      <c r="I616"/>
      <c r="J616"/>
      <c r="K616"/>
      <c r="L616"/>
      <c r="M616"/>
      <c r="N616"/>
      <c r="O616"/>
      <c r="P616"/>
      <c r="Q616"/>
      <c r="R616"/>
      <c r="S616"/>
      <c r="T616"/>
      <c r="U616"/>
    </row>
    <row r="617" spans="3:21" ht="15.75" customHeight="1" x14ac:dyDescent="0.2">
      <c r="C617" s="245"/>
      <c r="D617"/>
      <c r="E617"/>
      <c r="F617"/>
      <c r="G617"/>
      <c r="H617"/>
      <c r="I617"/>
      <c r="J617"/>
      <c r="K617"/>
      <c r="L617"/>
      <c r="M617"/>
      <c r="N617"/>
      <c r="O617"/>
      <c r="P617"/>
      <c r="Q617"/>
      <c r="R617"/>
      <c r="S617"/>
      <c r="T617"/>
      <c r="U617"/>
    </row>
    <row r="618" spans="3:21" ht="15.75" customHeight="1" x14ac:dyDescent="0.2">
      <c r="C618" s="245"/>
      <c r="D618"/>
      <c r="E618"/>
      <c r="F618"/>
      <c r="G618"/>
      <c r="H618"/>
      <c r="I618"/>
      <c r="J618"/>
      <c r="K618"/>
      <c r="L618"/>
      <c r="M618"/>
      <c r="N618"/>
      <c r="O618"/>
      <c r="P618"/>
      <c r="Q618"/>
      <c r="R618"/>
      <c r="S618"/>
      <c r="T618"/>
      <c r="U618"/>
    </row>
    <row r="619" spans="3:21" ht="15.75" customHeight="1" x14ac:dyDescent="0.2">
      <c r="C619" s="245"/>
      <c r="D619"/>
      <c r="E619"/>
      <c r="F619"/>
      <c r="G619"/>
      <c r="H619"/>
      <c r="I619"/>
      <c r="J619"/>
      <c r="K619"/>
      <c r="L619"/>
      <c r="M619"/>
      <c r="N619"/>
      <c r="O619"/>
      <c r="P619"/>
      <c r="Q619"/>
      <c r="R619"/>
      <c r="S619"/>
      <c r="T619"/>
      <c r="U619"/>
    </row>
    <row r="620" spans="3:21" ht="15.75" customHeight="1" x14ac:dyDescent="0.2">
      <c r="C620" s="245"/>
      <c r="D620"/>
      <c r="E620"/>
      <c r="F620"/>
      <c r="G620"/>
      <c r="H620"/>
      <c r="I620"/>
      <c r="J620"/>
      <c r="K620"/>
      <c r="L620"/>
      <c r="M620"/>
      <c r="N620"/>
      <c r="O620"/>
      <c r="P620"/>
      <c r="Q620"/>
      <c r="R620"/>
      <c r="S620"/>
      <c r="T620"/>
      <c r="U620"/>
    </row>
    <row r="621" spans="3:21" ht="15.75" customHeight="1" x14ac:dyDescent="0.2">
      <c r="C621" s="245"/>
      <c r="D621"/>
      <c r="E621"/>
      <c r="F621"/>
      <c r="G621"/>
      <c r="H621"/>
      <c r="I621"/>
      <c r="J621"/>
      <c r="K621"/>
      <c r="L621"/>
      <c r="M621"/>
      <c r="N621"/>
      <c r="O621"/>
      <c r="P621"/>
      <c r="Q621"/>
      <c r="R621"/>
      <c r="S621"/>
      <c r="T621"/>
      <c r="U621"/>
    </row>
    <row r="622" spans="3:21" ht="15.75" customHeight="1" x14ac:dyDescent="0.2">
      <c r="C622" s="245"/>
      <c r="D622"/>
      <c r="E622"/>
      <c r="F622"/>
      <c r="G622"/>
      <c r="H622"/>
      <c r="I622"/>
      <c r="J622"/>
      <c r="K622"/>
      <c r="L622"/>
      <c r="M622"/>
      <c r="N622"/>
      <c r="O622"/>
      <c r="P622"/>
      <c r="Q622"/>
      <c r="R622"/>
      <c r="S622"/>
      <c r="T622"/>
      <c r="U622"/>
    </row>
    <row r="623" spans="3:21" ht="15.75" customHeight="1" x14ac:dyDescent="0.2">
      <c r="C623" s="245"/>
      <c r="D623"/>
      <c r="E623"/>
      <c r="F623"/>
      <c r="G623"/>
      <c r="H623"/>
      <c r="I623"/>
      <c r="J623"/>
      <c r="K623"/>
      <c r="L623"/>
      <c r="M623"/>
      <c r="N623"/>
      <c r="O623"/>
      <c r="P623"/>
      <c r="Q623"/>
      <c r="R623"/>
      <c r="S623"/>
      <c r="T623"/>
      <c r="U623"/>
    </row>
    <row r="624" spans="3:21" ht="15.75" customHeight="1" x14ac:dyDescent="0.2">
      <c r="C624" s="245"/>
      <c r="D624"/>
      <c r="E624"/>
      <c r="F624"/>
      <c r="G624"/>
      <c r="H624"/>
      <c r="I624"/>
      <c r="J624"/>
      <c r="K624"/>
      <c r="L624"/>
      <c r="M624"/>
      <c r="N624"/>
      <c r="O624"/>
      <c r="P624"/>
      <c r="Q624"/>
      <c r="R624"/>
      <c r="S624"/>
      <c r="T624"/>
      <c r="U624"/>
    </row>
    <row r="625" spans="3:21" ht="15.75" customHeight="1" x14ac:dyDescent="0.2">
      <c r="C625" s="245"/>
      <c r="D625"/>
      <c r="E625"/>
      <c r="F625"/>
      <c r="G625"/>
      <c r="H625"/>
      <c r="I625"/>
      <c r="J625"/>
      <c r="K625"/>
      <c r="L625"/>
      <c r="M625"/>
      <c r="N625"/>
      <c r="O625"/>
      <c r="P625"/>
      <c r="Q625"/>
      <c r="R625"/>
      <c r="S625"/>
      <c r="T625"/>
      <c r="U625"/>
    </row>
    <row r="626" spans="3:21" ht="15.75" customHeight="1" x14ac:dyDescent="0.2">
      <c r="C626" s="245"/>
      <c r="D626"/>
      <c r="E626"/>
      <c r="F626"/>
      <c r="G626"/>
      <c r="H626"/>
      <c r="I626"/>
      <c r="J626"/>
      <c r="K626"/>
      <c r="L626"/>
      <c r="M626"/>
      <c r="N626"/>
      <c r="O626"/>
      <c r="P626"/>
      <c r="Q626"/>
      <c r="R626"/>
      <c r="S626"/>
      <c r="T626"/>
      <c r="U626"/>
    </row>
    <row r="627" spans="3:21" ht="15.75" customHeight="1" x14ac:dyDescent="0.2">
      <c r="C627" s="245"/>
      <c r="D627"/>
      <c r="E627"/>
      <c r="F627"/>
      <c r="G627"/>
      <c r="H627"/>
      <c r="I627"/>
      <c r="J627"/>
      <c r="K627"/>
      <c r="L627"/>
      <c r="M627"/>
      <c r="N627"/>
      <c r="O627"/>
      <c r="P627"/>
      <c r="Q627"/>
      <c r="R627"/>
      <c r="S627"/>
      <c r="T627"/>
      <c r="U627"/>
    </row>
    <row r="628" spans="3:21" ht="15.75" customHeight="1" x14ac:dyDescent="0.2">
      <c r="C628" s="245"/>
      <c r="D628"/>
      <c r="E628"/>
      <c r="F628"/>
      <c r="G628"/>
      <c r="H628"/>
      <c r="I628"/>
      <c r="J628"/>
      <c r="K628"/>
      <c r="L628"/>
      <c r="M628"/>
      <c r="N628"/>
      <c r="O628"/>
      <c r="P628"/>
      <c r="Q628"/>
      <c r="R628"/>
      <c r="S628"/>
      <c r="T628"/>
      <c r="U628"/>
    </row>
    <row r="629" spans="3:21" ht="15.75" customHeight="1" x14ac:dyDescent="0.2">
      <c r="C629" s="245"/>
      <c r="D629"/>
      <c r="E629"/>
      <c r="F629"/>
      <c r="G629"/>
      <c r="H629"/>
      <c r="I629"/>
      <c r="J629"/>
      <c r="K629"/>
      <c r="L629"/>
      <c r="M629"/>
      <c r="N629"/>
      <c r="O629"/>
      <c r="P629"/>
      <c r="Q629"/>
      <c r="R629"/>
      <c r="S629"/>
      <c r="T629"/>
      <c r="U629"/>
    </row>
    <row r="630" spans="3:21" ht="15.75" customHeight="1" x14ac:dyDescent="0.2">
      <c r="C630" s="245"/>
      <c r="D630"/>
      <c r="E630"/>
      <c r="F630"/>
      <c r="G630"/>
      <c r="H630"/>
      <c r="I630"/>
      <c r="J630"/>
      <c r="K630"/>
      <c r="L630"/>
      <c r="M630"/>
      <c r="N630"/>
      <c r="O630"/>
      <c r="P630"/>
      <c r="Q630"/>
      <c r="R630"/>
      <c r="S630"/>
      <c r="T630"/>
      <c r="U630"/>
    </row>
    <row r="631" spans="3:21" ht="15.75" customHeight="1" x14ac:dyDescent="0.2">
      <c r="C631" s="245"/>
      <c r="D631"/>
      <c r="E631"/>
      <c r="F631"/>
      <c r="G631"/>
      <c r="H631"/>
      <c r="I631"/>
      <c r="J631"/>
      <c r="K631"/>
      <c r="L631"/>
      <c r="M631"/>
      <c r="N631"/>
      <c r="O631"/>
      <c r="P631"/>
      <c r="Q631"/>
      <c r="R631"/>
      <c r="S631"/>
      <c r="T631"/>
      <c r="U631"/>
    </row>
    <row r="632" spans="3:21" ht="15.75" customHeight="1" x14ac:dyDescent="0.2">
      <c r="C632" s="245"/>
      <c r="D632"/>
      <c r="E632"/>
      <c r="F632"/>
      <c r="G632"/>
      <c r="H632"/>
      <c r="I632"/>
      <c r="J632"/>
      <c r="K632"/>
      <c r="L632"/>
      <c r="M632"/>
      <c r="N632"/>
      <c r="O632"/>
      <c r="P632"/>
      <c r="Q632"/>
      <c r="R632"/>
      <c r="S632"/>
      <c r="T632"/>
      <c r="U632"/>
    </row>
    <row r="633" spans="3:21" ht="15.75" customHeight="1" x14ac:dyDescent="0.2">
      <c r="C633" s="245"/>
      <c r="D633"/>
      <c r="E633"/>
      <c r="F633"/>
      <c r="G633"/>
      <c r="H633"/>
      <c r="I633"/>
      <c r="J633"/>
      <c r="K633"/>
      <c r="L633"/>
      <c r="M633"/>
      <c r="N633"/>
      <c r="O633"/>
      <c r="P633"/>
      <c r="Q633"/>
      <c r="R633"/>
      <c r="S633"/>
      <c r="T633"/>
      <c r="U633"/>
    </row>
    <row r="634" spans="3:21" ht="15.75" customHeight="1" x14ac:dyDescent="0.2">
      <c r="C634" s="245"/>
      <c r="D634"/>
      <c r="E634"/>
      <c r="F634"/>
      <c r="G634"/>
      <c r="H634"/>
      <c r="I634"/>
      <c r="J634"/>
      <c r="K634"/>
      <c r="L634"/>
      <c r="M634"/>
      <c r="N634"/>
      <c r="O634"/>
      <c r="P634"/>
      <c r="Q634"/>
      <c r="R634"/>
      <c r="S634"/>
      <c r="T634"/>
      <c r="U634"/>
    </row>
    <row r="635" spans="3:21" ht="15.75" customHeight="1" x14ac:dyDescent="0.2">
      <c r="C635" s="245"/>
      <c r="D635"/>
      <c r="E635"/>
      <c r="F635"/>
      <c r="G635"/>
      <c r="H635"/>
      <c r="I635"/>
      <c r="J635"/>
      <c r="K635"/>
      <c r="L635"/>
      <c r="M635"/>
      <c r="N635"/>
      <c r="O635"/>
      <c r="P635"/>
      <c r="Q635"/>
      <c r="R635"/>
      <c r="S635"/>
      <c r="T635"/>
      <c r="U635"/>
    </row>
    <row r="636" spans="3:21" ht="15.75" customHeight="1" x14ac:dyDescent="0.2">
      <c r="C636" s="245"/>
      <c r="D636"/>
      <c r="E636"/>
      <c r="F636"/>
      <c r="G636"/>
      <c r="H636"/>
      <c r="I636"/>
      <c r="J636"/>
      <c r="K636"/>
      <c r="L636"/>
      <c r="M636"/>
      <c r="N636"/>
      <c r="O636"/>
      <c r="P636"/>
      <c r="Q636"/>
      <c r="R636"/>
      <c r="S636"/>
      <c r="T636"/>
      <c r="U636"/>
    </row>
    <row r="637" spans="3:21" ht="15.75" customHeight="1" x14ac:dyDescent="0.2">
      <c r="C637" s="245"/>
      <c r="D637"/>
      <c r="E637"/>
      <c r="F637"/>
      <c r="G637"/>
      <c r="H637"/>
      <c r="I637"/>
      <c r="J637"/>
      <c r="K637"/>
      <c r="L637"/>
      <c r="M637"/>
      <c r="N637"/>
      <c r="O637"/>
      <c r="P637"/>
      <c r="Q637"/>
      <c r="R637"/>
      <c r="S637"/>
      <c r="T637"/>
      <c r="U637"/>
    </row>
    <row r="638" spans="3:21" ht="15.75" customHeight="1" x14ac:dyDescent="0.2">
      <c r="C638" s="245"/>
      <c r="D638"/>
      <c r="E638"/>
      <c r="F638"/>
      <c r="G638"/>
      <c r="H638"/>
      <c r="I638"/>
      <c r="J638"/>
      <c r="K638"/>
      <c r="L638"/>
      <c r="M638"/>
      <c r="N638"/>
      <c r="O638"/>
      <c r="P638"/>
      <c r="Q638"/>
      <c r="R638"/>
      <c r="S638"/>
      <c r="T638"/>
      <c r="U638"/>
    </row>
    <row r="639" spans="3:21" ht="15.75" customHeight="1" x14ac:dyDescent="0.2">
      <c r="C639" s="245"/>
      <c r="D639"/>
      <c r="E639"/>
      <c r="F639"/>
      <c r="G639"/>
      <c r="H639"/>
      <c r="I639"/>
      <c r="J639"/>
      <c r="K639"/>
      <c r="L639"/>
      <c r="M639"/>
      <c r="N639"/>
      <c r="O639"/>
      <c r="P639"/>
      <c r="Q639"/>
      <c r="R639"/>
      <c r="S639"/>
      <c r="T639"/>
      <c r="U639"/>
    </row>
    <row r="640" spans="3:21" ht="15.75" customHeight="1" x14ac:dyDescent="0.2">
      <c r="C640" s="245"/>
      <c r="D640"/>
      <c r="E640"/>
      <c r="F640"/>
      <c r="G640"/>
      <c r="H640"/>
      <c r="I640"/>
      <c r="J640"/>
      <c r="K640"/>
      <c r="L640"/>
      <c r="M640"/>
      <c r="N640"/>
      <c r="O640"/>
      <c r="P640"/>
      <c r="Q640"/>
      <c r="R640"/>
      <c r="S640"/>
      <c r="T640"/>
      <c r="U640"/>
    </row>
    <row r="641" spans="3:21" ht="15.75" customHeight="1" x14ac:dyDescent="0.2">
      <c r="C641" s="245"/>
      <c r="D641"/>
      <c r="E641"/>
      <c r="F641"/>
      <c r="G641"/>
      <c r="H641"/>
      <c r="I641"/>
      <c r="J641"/>
      <c r="K641"/>
      <c r="L641"/>
      <c r="M641"/>
      <c r="N641"/>
      <c r="O641"/>
      <c r="P641"/>
      <c r="Q641"/>
      <c r="R641"/>
      <c r="S641"/>
      <c r="T641"/>
      <c r="U641"/>
    </row>
    <row r="642" spans="3:21" ht="15.75" customHeight="1" x14ac:dyDescent="0.2">
      <c r="C642" s="245"/>
      <c r="D642"/>
      <c r="E642"/>
      <c r="F642"/>
      <c r="G642"/>
      <c r="H642"/>
      <c r="I642"/>
      <c r="J642"/>
      <c r="K642"/>
      <c r="L642"/>
      <c r="M642"/>
      <c r="N642"/>
      <c r="O642"/>
      <c r="P642"/>
      <c r="Q642"/>
      <c r="R642"/>
      <c r="S642"/>
      <c r="T642"/>
      <c r="U642"/>
    </row>
    <row r="643" spans="3:21" ht="15.75" customHeight="1" x14ac:dyDescent="0.2">
      <c r="C643" s="245"/>
      <c r="D643"/>
      <c r="E643"/>
      <c r="F643"/>
      <c r="G643"/>
      <c r="H643"/>
      <c r="I643"/>
      <c r="J643"/>
      <c r="K643"/>
      <c r="L643"/>
      <c r="M643"/>
      <c r="N643"/>
      <c r="O643"/>
      <c r="P643"/>
      <c r="Q643"/>
      <c r="R643"/>
      <c r="S643"/>
      <c r="T643"/>
      <c r="U643"/>
    </row>
    <row r="644" spans="3:21" ht="15.75" customHeight="1" x14ac:dyDescent="0.2">
      <c r="C644" s="245"/>
      <c r="D644"/>
      <c r="E644"/>
      <c r="F644"/>
      <c r="G644"/>
      <c r="H644"/>
      <c r="I644"/>
      <c r="J644"/>
      <c r="K644"/>
      <c r="L644"/>
      <c r="M644"/>
      <c r="N644"/>
      <c r="O644"/>
      <c r="P644"/>
      <c r="Q644"/>
      <c r="R644"/>
      <c r="S644"/>
      <c r="T644"/>
      <c r="U644"/>
    </row>
    <row r="645" spans="3:21" ht="15.75" customHeight="1" x14ac:dyDescent="0.2">
      <c r="C645" s="245"/>
      <c r="D645"/>
      <c r="E645"/>
      <c r="F645"/>
      <c r="G645"/>
      <c r="H645"/>
      <c r="I645"/>
      <c r="J645"/>
      <c r="K645"/>
      <c r="L645"/>
      <c r="M645"/>
      <c r="N645"/>
      <c r="O645"/>
      <c r="P645"/>
      <c r="Q645"/>
      <c r="R645"/>
      <c r="S645"/>
      <c r="T645"/>
      <c r="U645"/>
    </row>
    <row r="646" spans="3:21" ht="15.75" customHeight="1" x14ac:dyDescent="0.2">
      <c r="C646" s="245"/>
      <c r="D646"/>
      <c r="E646"/>
      <c r="F646"/>
      <c r="G646"/>
      <c r="H646"/>
      <c r="I646"/>
      <c r="J646"/>
      <c r="K646"/>
      <c r="L646"/>
      <c r="M646"/>
      <c r="N646"/>
      <c r="O646"/>
      <c r="P646"/>
      <c r="Q646"/>
      <c r="R646"/>
      <c r="S646"/>
      <c r="T646"/>
      <c r="U646"/>
    </row>
    <row r="647" spans="3:21" ht="15.75" customHeight="1" x14ac:dyDescent="0.2">
      <c r="C647" s="245"/>
      <c r="D647"/>
      <c r="E647"/>
      <c r="F647"/>
      <c r="G647"/>
      <c r="H647"/>
      <c r="I647"/>
      <c r="J647"/>
      <c r="K647"/>
      <c r="L647"/>
      <c r="M647"/>
      <c r="N647"/>
      <c r="O647"/>
      <c r="P647"/>
      <c r="Q647"/>
      <c r="R647"/>
      <c r="S647"/>
      <c r="T647"/>
      <c r="U647"/>
    </row>
    <row r="648" spans="3:21" ht="15.75" customHeight="1" x14ac:dyDescent="0.2">
      <c r="C648" s="245"/>
      <c r="D648"/>
      <c r="E648"/>
      <c r="F648"/>
      <c r="G648"/>
      <c r="H648"/>
      <c r="I648"/>
      <c r="J648"/>
      <c r="K648"/>
      <c r="L648"/>
      <c r="M648"/>
      <c r="N648"/>
      <c r="O648"/>
      <c r="P648"/>
      <c r="Q648"/>
      <c r="R648"/>
      <c r="S648"/>
      <c r="T648"/>
      <c r="U648"/>
    </row>
    <row r="649" spans="3:21" ht="15.75" customHeight="1" x14ac:dyDescent="0.2">
      <c r="C649" s="245"/>
      <c r="D649"/>
      <c r="E649"/>
      <c r="F649"/>
      <c r="G649"/>
      <c r="H649"/>
      <c r="I649"/>
      <c r="J649"/>
      <c r="K649"/>
      <c r="L649"/>
      <c r="M649"/>
      <c r="N649"/>
      <c r="O649"/>
      <c r="P649"/>
      <c r="Q649"/>
      <c r="R649"/>
      <c r="S649"/>
      <c r="T649"/>
      <c r="U649"/>
    </row>
    <row r="650" spans="3:21" ht="15.75" customHeight="1" x14ac:dyDescent="0.2">
      <c r="C650" s="245"/>
      <c r="D650"/>
      <c r="E650"/>
      <c r="F650"/>
      <c r="G650"/>
      <c r="H650"/>
      <c r="I650"/>
      <c r="J650"/>
      <c r="K650"/>
      <c r="L650"/>
      <c r="M650"/>
      <c r="N650"/>
      <c r="O650"/>
      <c r="P650"/>
      <c r="Q650"/>
      <c r="R650"/>
      <c r="S650"/>
      <c r="T650"/>
      <c r="U650"/>
    </row>
    <row r="651" spans="3:21" ht="15.75" customHeight="1" x14ac:dyDescent="0.2">
      <c r="C651" s="245"/>
      <c r="D651"/>
      <c r="E651"/>
      <c r="F651"/>
      <c r="G651"/>
      <c r="H651"/>
      <c r="I651"/>
      <c r="J651"/>
      <c r="K651"/>
      <c r="L651"/>
      <c r="M651"/>
      <c r="N651"/>
      <c r="O651"/>
      <c r="P651"/>
      <c r="Q651"/>
      <c r="R651"/>
      <c r="S651"/>
      <c r="T651"/>
      <c r="U651"/>
    </row>
    <row r="652" spans="3:21" ht="15.75" customHeight="1" x14ac:dyDescent="0.2">
      <c r="C652" s="245"/>
      <c r="D652"/>
      <c r="E652"/>
      <c r="F652"/>
      <c r="G652"/>
      <c r="H652"/>
      <c r="I652"/>
      <c r="J652"/>
      <c r="K652"/>
      <c r="L652"/>
      <c r="M652"/>
      <c r="N652"/>
      <c r="O652"/>
      <c r="P652"/>
      <c r="Q652"/>
      <c r="R652"/>
      <c r="S652"/>
      <c r="T652"/>
      <c r="U652"/>
    </row>
    <row r="653" spans="3:21" ht="15.75" customHeight="1" x14ac:dyDescent="0.2">
      <c r="C653" s="245"/>
      <c r="D653"/>
      <c r="E653"/>
      <c r="F653"/>
      <c r="G653"/>
      <c r="H653"/>
      <c r="I653"/>
      <c r="J653"/>
      <c r="K653"/>
      <c r="L653"/>
      <c r="M653"/>
      <c r="N653"/>
      <c r="O653"/>
      <c r="P653"/>
      <c r="Q653"/>
      <c r="R653"/>
      <c r="S653"/>
      <c r="T653"/>
      <c r="U653"/>
    </row>
    <row r="654" spans="3:21" ht="15.75" customHeight="1" x14ac:dyDescent="0.2">
      <c r="C654" s="245"/>
      <c r="D654"/>
      <c r="E654"/>
      <c r="F654"/>
      <c r="G654"/>
      <c r="H654"/>
      <c r="I654"/>
      <c r="J654"/>
      <c r="K654"/>
      <c r="L654"/>
      <c r="M654"/>
      <c r="N654"/>
      <c r="O654"/>
      <c r="P654"/>
      <c r="Q654"/>
      <c r="R654"/>
      <c r="S654"/>
      <c r="T654"/>
      <c r="U654"/>
    </row>
    <row r="655" spans="3:21" ht="15.75" customHeight="1" x14ac:dyDescent="0.2">
      <c r="C655" s="245"/>
      <c r="D655"/>
      <c r="E655"/>
      <c r="F655"/>
      <c r="G655"/>
      <c r="H655"/>
      <c r="I655"/>
      <c r="J655"/>
      <c r="K655"/>
      <c r="L655"/>
      <c r="M655"/>
      <c r="N655"/>
      <c r="O655"/>
      <c r="P655"/>
      <c r="Q655"/>
      <c r="R655"/>
      <c r="S655"/>
      <c r="T655"/>
      <c r="U655"/>
    </row>
    <row r="656" spans="3:21" ht="15.75" customHeight="1" x14ac:dyDescent="0.2">
      <c r="C656" s="245"/>
      <c r="D656"/>
      <c r="E656"/>
      <c r="F656"/>
      <c r="G656"/>
      <c r="H656"/>
      <c r="I656"/>
      <c r="J656"/>
      <c r="K656"/>
      <c r="L656"/>
      <c r="M656"/>
      <c r="N656"/>
      <c r="O656"/>
      <c r="P656"/>
      <c r="Q656"/>
      <c r="R656"/>
      <c r="S656"/>
      <c r="T656"/>
      <c r="U656"/>
    </row>
    <row r="657" spans="3:21" ht="15.75" customHeight="1" x14ac:dyDescent="0.2">
      <c r="C657" s="245"/>
      <c r="D657"/>
      <c r="E657"/>
      <c r="F657"/>
      <c r="G657"/>
      <c r="H657"/>
      <c r="I657"/>
      <c r="J657"/>
      <c r="K657"/>
      <c r="L657"/>
      <c r="M657"/>
      <c r="N657"/>
      <c r="O657"/>
      <c r="P657"/>
      <c r="Q657"/>
      <c r="R657"/>
      <c r="S657"/>
      <c r="T657"/>
      <c r="U657"/>
    </row>
    <row r="658" spans="3:21" ht="15.75" customHeight="1" x14ac:dyDescent="0.2">
      <c r="C658" s="245"/>
      <c r="D658"/>
      <c r="E658"/>
      <c r="F658"/>
      <c r="G658"/>
      <c r="H658"/>
      <c r="I658"/>
      <c r="J658"/>
      <c r="K658"/>
      <c r="L658"/>
      <c r="M658"/>
      <c r="N658"/>
      <c r="O658"/>
      <c r="P658"/>
      <c r="Q658"/>
      <c r="R658"/>
      <c r="S658"/>
      <c r="T658"/>
      <c r="U658"/>
    </row>
    <row r="659" spans="3:21" ht="15.75" customHeight="1" x14ac:dyDescent="0.2">
      <c r="C659" s="245"/>
      <c r="D659"/>
      <c r="E659"/>
      <c r="F659"/>
      <c r="G659"/>
      <c r="H659"/>
      <c r="I659"/>
      <c r="J659"/>
      <c r="K659"/>
      <c r="L659"/>
      <c r="M659"/>
      <c r="N659"/>
      <c r="O659"/>
      <c r="P659"/>
      <c r="Q659"/>
      <c r="R659"/>
      <c r="S659"/>
      <c r="T659"/>
      <c r="U659"/>
    </row>
    <row r="660" spans="3:21" ht="15.75" customHeight="1" x14ac:dyDescent="0.2">
      <c r="C660" s="245"/>
      <c r="D660"/>
      <c r="E660"/>
      <c r="F660"/>
      <c r="G660"/>
      <c r="H660"/>
      <c r="I660"/>
      <c r="J660"/>
      <c r="K660"/>
      <c r="L660"/>
      <c r="M660"/>
      <c r="N660"/>
      <c r="O660"/>
      <c r="P660"/>
      <c r="Q660"/>
      <c r="R660"/>
      <c r="S660"/>
      <c r="T660"/>
      <c r="U660"/>
    </row>
    <row r="661" spans="3:21" ht="15.75" customHeight="1" x14ac:dyDescent="0.2">
      <c r="C661" s="245"/>
      <c r="D661"/>
      <c r="E661"/>
      <c r="F661"/>
      <c r="G661"/>
      <c r="H661"/>
      <c r="I661"/>
      <c r="J661"/>
      <c r="K661"/>
      <c r="L661"/>
      <c r="M661"/>
      <c r="N661"/>
      <c r="O661"/>
      <c r="P661"/>
      <c r="Q661"/>
      <c r="R661"/>
      <c r="S661"/>
      <c r="T661"/>
      <c r="U661"/>
    </row>
    <row r="662" spans="3:21" ht="15.75" customHeight="1" x14ac:dyDescent="0.2">
      <c r="C662" s="245"/>
      <c r="D662"/>
      <c r="E662"/>
      <c r="F662"/>
      <c r="G662"/>
      <c r="H662"/>
      <c r="I662"/>
      <c r="J662"/>
      <c r="K662"/>
      <c r="L662"/>
      <c r="M662"/>
      <c r="N662"/>
      <c r="O662"/>
      <c r="P662"/>
      <c r="Q662"/>
      <c r="R662"/>
      <c r="S662"/>
      <c r="T662"/>
      <c r="U662"/>
    </row>
    <row r="663" spans="3:21" ht="15.75" customHeight="1" x14ac:dyDescent="0.2">
      <c r="C663" s="245"/>
      <c r="D663"/>
      <c r="E663"/>
      <c r="F663"/>
      <c r="G663"/>
      <c r="H663"/>
      <c r="I663"/>
      <c r="J663"/>
      <c r="K663"/>
      <c r="L663"/>
      <c r="M663"/>
      <c r="N663"/>
      <c r="O663"/>
      <c r="P663"/>
      <c r="Q663"/>
      <c r="R663"/>
      <c r="S663"/>
      <c r="T663"/>
      <c r="U663"/>
    </row>
    <row r="664" spans="3:21" ht="15.75" customHeight="1" x14ac:dyDescent="0.2">
      <c r="C664" s="245"/>
      <c r="D664"/>
      <c r="E664"/>
      <c r="F664"/>
      <c r="G664"/>
      <c r="H664"/>
      <c r="I664"/>
      <c r="J664"/>
      <c r="K664"/>
      <c r="L664"/>
      <c r="M664"/>
      <c r="N664"/>
      <c r="O664"/>
      <c r="P664"/>
      <c r="Q664"/>
      <c r="R664"/>
      <c r="S664"/>
      <c r="T664"/>
      <c r="U664"/>
    </row>
    <row r="665" spans="3:21" ht="15.75" customHeight="1" x14ac:dyDescent="0.2">
      <c r="C665" s="245"/>
      <c r="D665"/>
      <c r="E665"/>
      <c r="F665"/>
      <c r="G665"/>
      <c r="H665"/>
      <c r="I665"/>
      <c r="J665"/>
      <c r="K665"/>
      <c r="L665"/>
      <c r="M665"/>
      <c r="N665"/>
      <c r="O665"/>
      <c r="P665"/>
      <c r="Q665"/>
      <c r="R665"/>
      <c r="S665"/>
      <c r="T665"/>
      <c r="U665"/>
    </row>
    <row r="666" spans="3:21" ht="15.75" customHeight="1" x14ac:dyDescent="0.2">
      <c r="C666" s="245"/>
      <c r="D666"/>
      <c r="E666"/>
      <c r="F666"/>
      <c r="G666"/>
      <c r="H666"/>
      <c r="I666"/>
      <c r="J666"/>
      <c r="K666"/>
      <c r="L666"/>
      <c r="M666"/>
      <c r="N666"/>
      <c r="O666"/>
      <c r="P666"/>
      <c r="Q666"/>
      <c r="R666"/>
      <c r="S666"/>
      <c r="T666"/>
      <c r="U666"/>
    </row>
    <row r="667" spans="3:21" ht="15.75" customHeight="1" x14ac:dyDescent="0.2">
      <c r="C667" s="245"/>
      <c r="D667"/>
      <c r="E667"/>
      <c r="F667"/>
      <c r="G667"/>
      <c r="H667"/>
      <c r="I667"/>
      <c r="J667"/>
      <c r="K667"/>
      <c r="L667"/>
      <c r="M667"/>
      <c r="N667"/>
      <c r="O667"/>
      <c r="P667"/>
      <c r="Q667"/>
      <c r="R667"/>
      <c r="S667"/>
      <c r="T667"/>
      <c r="U667"/>
    </row>
    <row r="668" spans="3:21" ht="15.75" customHeight="1" x14ac:dyDescent="0.2">
      <c r="C668" s="245"/>
      <c r="D668"/>
      <c r="E668"/>
      <c r="F668"/>
      <c r="G668"/>
      <c r="H668"/>
      <c r="I668"/>
      <c r="J668"/>
      <c r="K668"/>
      <c r="L668"/>
      <c r="M668"/>
      <c r="N668"/>
      <c r="O668"/>
      <c r="P668"/>
      <c r="Q668"/>
      <c r="R668"/>
      <c r="S668"/>
      <c r="T668"/>
      <c r="U668"/>
    </row>
    <row r="669" spans="3:21" ht="15.75" customHeight="1" x14ac:dyDescent="0.2">
      <c r="C669" s="245"/>
      <c r="D669"/>
      <c r="E669"/>
      <c r="F669"/>
      <c r="G669"/>
      <c r="H669"/>
      <c r="I669"/>
      <c r="J669"/>
      <c r="K669"/>
      <c r="L669"/>
      <c r="M669"/>
      <c r="N669"/>
      <c r="O669"/>
      <c r="P669"/>
      <c r="Q669"/>
      <c r="R669"/>
      <c r="S669"/>
      <c r="T669"/>
      <c r="U669"/>
    </row>
    <row r="670" spans="3:21" ht="15.75" customHeight="1" x14ac:dyDescent="0.2">
      <c r="C670" s="245"/>
      <c r="D670"/>
      <c r="E670"/>
      <c r="F670"/>
      <c r="G670"/>
      <c r="H670"/>
      <c r="I670"/>
      <c r="J670"/>
      <c r="K670"/>
      <c r="L670"/>
      <c r="M670"/>
      <c r="N670"/>
      <c r="O670"/>
      <c r="P670"/>
      <c r="Q670"/>
      <c r="R670"/>
      <c r="S670"/>
      <c r="T670"/>
      <c r="U670"/>
    </row>
    <row r="671" spans="3:21" ht="15.75" customHeight="1" x14ac:dyDescent="0.2">
      <c r="C671" s="245"/>
      <c r="D671"/>
      <c r="E671"/>
      <c r="F671"/>
      <c r="G671"/>
      <c r="H671"/>
      <c r="I671"/>
      <c r="J671"/>
      <c r="K671"/>
      <c r="L671"/>
      <c r="M671"/>
      <c r="N671"/>
      <c r="O671"/>
      <c r="P671"/>
      <c r="Q671"/>
      <c r="R671"/>
      <c r="S671"/>
      <c r="T671"/>
      <c r="U671"/>
    </row>
    <row r="672" spans="3:21" ht="15.75" customHeight="1" x14ac:dyDescent="0.2">
      <c r="C672" s="245"/>
      <c r="D672"/>
      <c r="E672"/>
      <c r="F672"/>
      <c r="G672"/>
      <c r="H672"/>
      <c r="I672"/>
      <c r="J672"/>
      <c r="K672"/>
      <c r="L672"/>
      <c r="M672"/>
      <c r="N672"/>
      <c r="O672"/>
      <c r="P672"/>
      <c r="Q672"/>
      <c r="R672"/>
      <c r="S672"/>
      <c r="T672"/>
      <c r="U672"/>
    </row>
    <row r="673" spans="3:21" ht="15.75" customHeight="1" x14ac:dyDescent="0.2">
      <c r="C673" s="245"/>
      <c r="D673"/>
      <c r="E673"/>
      <c r="F673"/>
      <c r="G673"/>
      <c r="H673"/>
      <c r="I673"/>
      <c r="J673"/>
      <c r="K673"/>
      <c r="L673"/>
      <c r="M673"/>
      <c r="N673"/>
      <c r="O673"/>
      <c r="P673"/>
      <c r="Q673"/>
      <c r="R673"/>
      <c r="S673"/>
      <c r="T673"/>
      <c r="U673"/>
    </row>
    <row r="674" spans="3:21" ht="15.75" customHeight="1" x14ac:dyDescent="0.2">
      <c r="C674" s="245"/>
      <c r="D674"/>
      <c r="E674"/>
      <c r="F674"/>
      <c r="G674"/>
      <c r="H674"/>
      <c r="I674"/>
      <c r="J674"/>
      <c r="K674"/>
      <c r="L674"/>
      <c r="M674"/>
      <c r="N674"/>
      <c r="O674"/>
      <c r="P674"/>
      <c r="Q674"/>
      <c r="R674"/>
      <c r="S674"/>
      <c r="T674"/>
      <c r="U674"/>
    </row>
    <row r="675" spans="3:21" ht="15.75" customHeight="1" x14ac:dyDescent="0.2">
      <c r="C675" s="245"/>
      <c r="D675"/>
      <c r="E675"/>
      <c r="F675"/>
      <c r="G675"/>
      <c r="H675"/>
      <c r="I675"/>
      <c r="J675"/>
      <c r="K675"/>
      <c r="L675"/>
      <c r="M675"/>
      <c r="N675"/>
      <c r="O675"/>
      <c r="P675"/>
      <c r="Q675"/>
      <c r="R675"/>
      <c r="S675"/>
      <c r="T675"/>
      <c r="U675"/>
    </row>
    <row r="676" spans="3:21" ht="15.75" customHeight="1" x14ac:dyDescent="0.2">
      <c r="C676" s="245"/>
      <c r="D676"/>
      <c r="E676"/>
      <c r="F676"/>
      <c r="G676"/>
      <c r="H676"/>
      <c r="I676"/>
      <c r="J676"/>
      <c r="K676"/>
      <c r="L676"/>
      <c r="M676"/>
      <c r="N676"/>
      <c r="O676"/>
      <c r="P676"/>
      <c r="Q676"/>
      <c r="R676"/>
      <c r="S676"/>
      <c r="T676"/>
      <c r="U676"/>
    </row>
    <row r="677" spans="3:21" ht="15.75" customHeight="1" x14ac:dyDescent="0.2">
      <c r="C677" s="245"/>
      <c r="D677"/>
      <c r="E677"/>
      <c r="F677"/>
      <c r="G677"/>
      <c r="H677"/>
      <c r="I677"/>
      <c r="J677"/>
      <c r="K677"/>
      <c r="L677"/>
      <c r="M677"/>
      <c r="N677"/>
      <c r="O677"/>
      <c r="P677"/>
      <c r="Q677"/>
      <c r="R677"/>
      <c r="S677"/>
      <c r="T677"/>
      <c r="U677"/>
    </row>
    <row r="678" spans="3:21" ht="15.75" customHeight="1" x14ac:dyDescent="0.2">
      <c r="C678" s="245"/>
      <c r="D678"/>
      <c r="E678"/>
      <c r="F678"/>
      <c r="G678"/>
      <c r="H678"/>
      <c r="I678"/>
      <c r="J678"/>
      <c r="K678"/>
      <c r="L678"/>
      <c r="M678"/>
      <c r="N678"/>
      <c r="O678"/>
      <c r="P678"/>
      <c r="Q678"/>
      <c r="R678"/>
      <c r="S678"/>
      <c r="T678"/>
      <c r="U678"/>
    </row>
    <row r="679" spans="3:21" ht="15.75" customHeight="1" x14ac:dyDescent="0.2">
      <c r="C679" s="245"/>
      <c r="D679"/>
      <c r="E679"/>
      <c r="F679"/>
      <c r="G679"/>
      <c r="H679"/>
      <c r="I679"/>
      <c r="J679"/>
      <c r="K679"/>
      <c r="L679"/>
      <c r="M679"/>
      <c r="N679"/>
      <c r="O679"/>
      <c r="P679"/>
      <c r="Q679"/>
      <c r="R679"/>
      <c r="S679"/>
      <c r="T679"/>
      <c r="U679"/>
    </row>
    <row r="680" spans="3:21" ht="15.75" customHeight="1" x14ac:dyDescent="0.2">
      <c r="C680" s="245"/>
      <c r="D680"/>
      <c r="E680"/>
      <c r="F680"/>
      <c r="G680"/>
      <c r="H680"/>
      <c r="I680"/>
      <c r="J680"/>
      <c r="K680"/>
      <c r="L680"/>
      <c r="M680"/>
      <c r="N680"/>
      <c r="O680"/>
      <c r="P680"/>
      <c r="Q680"/>
      <c r="R680"/>
      <c r="S680"/>
      <c r="T680"/>
      <c r="U680"/>
    </row>
    <row r="681" spans="3:21" ht="15.75" customHeight="1" x14ac:dyDescent="0.2">
      <c r="C681" s="245"/>
      <c r="D681"/>
      <c r="E681"/>
      <c r="F681"/>
      <c r="G681"/>
      <c r="H681"/>
      <c r="I681"/>
      <c r="J681"/>
      <c r="K681"/>
      <c r="L681"/>
      <c r="M681"/>
      <c r="N681"/>
      <c r="O681"/>
      <c r="P681"/>
      <c r="Q681"/>
      <c r="R681"/>
      <c r="S681"/>
      <c r="T681"/>
      <c r="U681"/>
    </row>
    <row r="682" spans="3:21" ht="15.75" customHeight="1" x14ac:dyDescent="0.2">
      <c r="C682" s="245"/>
      <c r="D682"/>
      <c r="E682"/>
      <c r="F682"/>
      <c r="G682"/>
      <c r="H682"/>
      <c r="I682"/>
      <c r="J682"/>
      <c r="K682"/>
      <c r="L682"/>
      <c r="M682"/>
      <c r="N682"/>
      <c r="O682"/>
      <c r="P682"/>
      <c r="Q682"/>
      <c r="R682"/>
      <c r="S682"/>
      <c r="T682"/>
      <c r="U682"/>
    </row>
    <row r="683" spans="3:21" ht="15.75" customHeight="1" x14ac:dyDescent="0.2">
      <c r="C683" s="245"/>
      <c r="D683"/>
      <c r="E683"/>
      <c r="F683"/>
      <c r="G683"/>
      <c r="H683"/>
      <c r="I683"/>
      <c r="J683"/>
      <c r="K683"/>
      <c r="L683"/>
      <c r="M683"/>
      <c r="N683"/>
      <c r="O683"/>
      <c r="P683"/>
      <c r="Q683"/>
      <c r="R683"/>
      <c r="S683"/>
      <c r="T683"/>
      <c r="U683"/>
    </row>
    <row r="684" spans="3:21" ht="15.75" customHeight="1" x14ac:dyDescent="0.2">
      <c r="C684" s="245"/>
      <c r="D684"/>
      <c r="E684"/>
      <c r="F684"/>
      <c r="G684"/>
      <c r="H684"/>
      <c r="I684"/>
      <c r="J684"/>
      <c r="K684"/>
      <c r="L684"/>
      <c r="M684"/>
      <c r="N684"/>
      <c r="O684"/>
      <c r="P684"/>
      <c r="Q684"/>
      <c r="R684"/>
      <c r="S684"/>
      <c r="T684"/>
      <c r="U684"/>
    </row>
    <row r="685" spans="3:21" ht="15.75" customHeight="1" x14ac:dyDescent="0.2">
      <c r="C685" s="245"/>
      <c r="D685"/>
      <c r="E685"/>
      <c r="F685"/>
      <c r="G685"/>
      <c r="H685"/>
      <c r="I685"/>
      <c r="J685"/>
      <c r="K685"/>
      <c r="L685"/>
      <c r="M685"/>
      <c r="N685"/>
      <c r="O685"/>
      <c r="P685"/>
      <c r="Q685"/>
      <c r="R685"/>
      <c r="S685"/>
      <c r="T685"/>
      <c r="U685"/>
    </row>
    <row r="686" spans="3:21" ht="15.75" customHeight="1" x14ac:dyDescent="0.2">
      <c r="C686" s="245"/>
      <c r="D686"/>
      <c r="E686"/>
      <c r="F686"/>
      <c r="G686"/>
      <c r="H686"/>
      <c r="I686"/>
      <c r="J686"/>
      <c r="K686"/>
      <c r="L686"/>
      <c r="M686"/>
      <c r="N686"/>
      <c r="O686"/>
      <c r="P686"/>
      <c r="Q686"/>
      <c r="R686"/>
      <c r="S686"/>
      <c r="T686"/>
      <c r="U686"/>
    </row>
    <row r="687" spans="3:21" ht="15.75" customHeight="1" x14ac:dyDescent="0.2">
      <c r="C687" s="245"/>
      <c r="D687"/>
      <c r="E687"/>
      <c r="F687"/>
      <c r="G687"/>
      <c r="H687"/>
      <c r="I687"/>
      <c r="J687"/>
      <c r="K687"/>
      <c r="L687"/>
      <c r="M687"/>
      <c r="N687"/>
      <c r="O687"/>
      <c r="P687"/>
      <c r="Q687"/>
      <c r="R687"/>
      <c r="S687"/>
      <c r="T687"/>
      <c r="U687"/>
    </row>
    <row r="688" spans="3:21" ht="15.75" customHeight="1" x14ac:dyDescent="0.2">
      <c r="C688" s="245"/>
      <c r="D688"/>
      <c r="E688"/>
      <c r="F688"/>
      <c r="G688"/>
      <c r="H688"/>
      <c r="I688"/>
      <c r="J688"/>
      <c r="K688"/>
      <c r="L688"/>
      <c r="M688"/>
      <c r="N688"/>
      <c r="O688"/>
      <c r="P688"/>
      <c r="Q688"/>
      <c r="R688"/>
      <c r="S688"/>
      <c r="T688"/>
      <c r="U688"/>
    </row>
    <row r="689" spans="3:21" ht="15.75" customHeight="1" x14ac:dyDescent="0.2">
      <c r="C689" s="245"/>
      <c r="D689"/>
      <c r="E689"/>
      <c r="F689"/>
      <c r="G689"/>
      <c r="H689"/>
      <c r="I689"/>
      <c r="J689"/>
      <c r="K689"/>
      <c r="L689"/>
      <c r="M689"/>
      <c r="N689"/>
      <c r="O689"/>
      <c r="P689"/>
      <c r="Q689"/>
      <c r="R689"/>
      <c r="S689"/>
      <c r="T689"/>
      <c r="U689"/>
    </row>
    <row r="690" spans="3:21" ht="15.75" customHeight="1" x14ac:dyDescent="0.2">
      <c r="C690" s="245"/>
      <c r="D690"/>
      <c r="E690"/>
      <c r="F690"/>
      <c r="G690"/>
      <c r="H690"/>
      <c r="I690"/>
      <c r="J690"/>
      <c r="K690"/>
      <c r="L690"/>
      <c r="M690"/>
      <c r="N690"/>
      <c r="O690"/>
      <c r="P690"/>
      <c r="Q690"/>
      <c r="R690"/>
      <c r="S690"/>
      <c r="T690"/>
      <c r="U690"/>
    </row>
    <row r="691" spans="3:21" ht="15.75" customHeight="1" x14ac:dyDescent="0.2">
      <c r="C691" s="245"/>
      <c r="D691"/>
      <c r="E691"/>
      <c r="F691"/>
      <c r="G691"/>
      <c r="H691"/>
      <c r="I691"/>
      <c r="J691"/>
      <c r="K691"/>
      <c r="L691"/>
      <c r="M691"/>
      <c r="N691"/>
      <c r="O691"/>
      <c r="P691"/>
      <c r="Q691"/>
      <c r="R691"/>
      <c r="S691"/>
      <c r="T691"/>
      <c r="U691"/>
    </row>
    <row r="692" spans="3:21" ht="15.75" customHeight="1" x14ac:dyDescent="0.2">
      <c r="C692" s="245"/>
      <c r="D692"/>
      <c r="E692"/>
      <c r="F692"/>
      <c r="G692"/>
      <c r="H692"/>
      <c r="I692"/>
      <c r="J692"/>
      <c r="K692"/>
      <c r="L692"/>
      <c r="M692"/>
      <c r="N692"/>
      <c r="O692"/>
      <c r="P692"/>
      <c r="Q692"/>
      <c r="R692"/>
      <c r="S692"/>
      <c r="T692"/>
      <c r="U692"/>
    </row>
    <row r="693" spans="3:21" ht="15.75" customHeight="1" x14ac:dyDescent="0.2">
      <c r="C693" s="245"/>
      <c r="D693"/>
      <c r="E693"/>
      <c r="F693"/>
      <c r="G693"/>
      <c r="H693"/>
      <c r="I693"/>
      <c r="J693"/>
      <c r="K693"/>
      <c r="L693"/>
      <c r="M693"/>
      <c r="N693"/>
      <c r="O693"/>
      <c r="P693"/>
      <c r="Q693"/>
      <c r="R693"/>
      <c r="S693"/>
      <c r="T693"/>
      <c r="U693"/>
    </row>
    <row r="694" spans="3:21" ht="15.75" customHeight="1" x14ac:dyDescent="0.2">
      <c r="C694" s="245"/>
      <c r="D694"/>
      <c r="E694"/>
      <c r="F694"/>
      <c r="G694"/>
      <c r="H694"/>
      <c r="I694"/>
      <c r="J694"/>
      <c r="K694"/>
      <c r="L694"/>
      <c r="M694"/>
      <c r="N694"/>
      <c r="O694"/>
      <c r="P694"/>
      <c r="Q694"/>
      <c r="R694"/>
      <c r="S694"/>
      <c r="T694"/>
      <c r="U694"/>
    </row>
    <row r="695" spans="3:21" ht="15.75" customHeight="1" x14ac:dyDescent="0.2">
      <c r="C695" s="245"/>
      <c r="D695"/>
      <c r="E695"/>
      <c r="F695"/>
      <c r="G695"/>
      <c r="H695"/>
      <c r="I695"/>
      <c r="J695"/>
      <c r="K695"/>
      <c r="L695"/>
      <c r="M695"/>
      <c r="N695"/>
      <c r="O695"/>
      <c r="P695"/>
      <c r="Q695"/>
      <c r="R695"/>
      <c r="S695"/>
      <c r="T695"/>
      <c r="U695"/>
    </row>
    <row r="696" spans="3:21" ht="15.75" customHeight="1" x14ac:dyDescent="0.2">
      <c r="C696" s="245"/>
      <c r="D696"/>
      <c r="E696"/>
      <c r="F696"/>
      <c r="G696"/>
      <c r="H696"/>
      <c r="I696"/>
      <c r="J696"/>
      <c r="K696"/>
      <c r="L696"/>
      <c r="M696"/>
      <c r="N696"/>
      <c r="O696"/>
      <c r="P696"/>
      <c r="Q696"/>
      <c r="R696"/>
      <c r="S696"/>
      <c r="T696"/>
      <c r="U696"/>
    </row>
    <row r="697" spans="3:21" ht="15.75" customHeight="1" x14ac:dyDescent="0.2">
      <c r="C697" s="245"/>
      <c r="D697"/>
      <c r="E697"/>
      <c r="F697"/>
      <c r="G697"/>
      <c r="H697"/>
      <c r="I697"/>
      <c r="J697"/>
      <c r="K697"/>
      <c r="L697"/>
      <c r="M697"/>
      <c r="N697"/>
      <c r="O697"/>
      <c r="P697"/>
      <c r="Q697"/>
      <c r="R697"/>
      <c r="S697"/>
      <c r="T697"/>
      <c r="U697"/>
    </row>
    <row r="698" spans="3:21" ht="15.75" customHeight="1" x14ac:dyDescent="0.2">
      <c r="C698" s="245"/>
      <c r="D698"/>
      <c r="E698"/>
      <c r="F698"/>
      <c r="G698"/>
      <c r="H698"/>
      <c r="I698"/>
      <c r="J698"/>
      <c r="K698"/>
      <c r="L698"/>
      <c r="M698"/>
      <c r="N698"/>
      <c r="O698"/>
      <c r="P698"/>
      <c r="Q698"/>
      <c r="R698"/>
      <c r="S698"/>
      <c r="T698"/>
      <c r="U698"/>
    </row>
    <row r="699" spans="3:21" ht="15.75" customHeight="1" x14ac:dyDescent="0.2">
      <c r="C699" s="245"/>
      <c r="D699"/>
      <c r="E699"/>
      <c r="F699"/>
      <c r="G699"/>
      <c r="H699"/>
      <c r="I699"/>
      <c r="J699"/>
      <c r="K699"/>
      <c r="L699"/>
      <c r="M699"/>
      <c r="N699"/>
      <c r="O699"/>
      <c r="P699"/>
      <c r="Q699"/>
      <c r="R699"/>
      <c r="S699"/>
      <c r="T699"/>
      <c r="U699"/>
    </row>
    <row r="700" spans="3:21" ht="15.75" customHeight="1" x14ac:dyDescent="0.2">
      <c r="C700" s="245"/>
      <c r="D700"/>
      <c r="E700"/>
      <c r="F700"/>
      <c r="G700"/>
      <c r="H700"/>
      <c r="I700"/>
      <c r="J700"/>
      <c r="K700"/>
      <c r="L700"/>
      <c r="M700"/>
      <c r="N700"/>
      <c r="O700"/>
      <c r="P700"/>
      <c r="Q700"/>
      <c r="R700"/>
      <c r="S700"/>
      <c r="T700"/>
      <c r="U700"/>
    </row>
    <row r="701" spans="3:21" ht="15.75" customHeight="1" x14ac:dyDescent="0.2">
      <c r="C701" s="245"/>
      <c r="D701"/>
      <c r="E701"/>
      <c r="F701"/>
      <c r="G701"/>
      <c r="H701"/>
      <c r="I701"/>
      <c r="J701"/>
      <c r="K701"/>
      <c r="L701"/>
      <c r="M701"/>
      <c r="N701"/>
      <c r="O701"/>
      <c r="P701"/>
      <c r="Q701"/>
      <c r="R701"/>
      <c r="S701"/>
      <c r="T701"/>
      <c r="U701"/>
    </row>
    <row r="702" spans="3:21" ht="15.75" customHeight="1" x14ac:dyDescent="0.2">
      <c r="C702" s="245"/>
      <c r="D702"/>
      <c r="E702"/>
      <c r="F702"/>
      <c r="G702"/>
      <c r="H702"/>
      <c r="I702"/>
      <c r="J702"/>
      <c r="K702"/>
      <c r="L702"/>
      <c r="M702"/>
      <c r="N702"/>
      <c r="O702"/>
      <c r="P702"/>
      <c r="Q702"/>
      <c r="R702"/>
      <c r="S702"/>
      <c r="T702"/>
      <c r="U702"/>
    </row>
    <row r="703" spans="3:21" ht="15.75" customHeight="1" x14ac:dyDescent="0.2">
      <c r="C703" s="245"/>
      <c r="D703"/>
      <c r="E703"/>
      <c r="F703"/>
      <c r="G703"/>
      <c r="H703"/>
      <c r="I703"/>
      <c r="J703"/>
      <c r="K703"/>
      <c r="L703"/>
      <c r="M703"/>
      <c r="N703"/>
      <c r="O703"/>
      <c r="P703"/>
      <c r="Q703"/>
      <c r="R703"/>
      <c r="S703"/>
      <c r="T703"/>
      <c r="U703"/>
    </row>
    <row r="704" spans="3:21" ht="15.75" customHeight="1" x14ac:dyDescent="0.2">
      <c r="C704" s="245"/>
      <c r="D704"/>
      <c r="E704"/>
      <c r="F704"/>
      <c r="G704"/>
      <c r="H704"/>
      <c r="I704"/>
      <c r="J704"/>
      <c r="K704"/>
      <c r="L704"/>
      <c r="M704"/>
      <c r="N704"/>
      <c r="O704"/>
      <c r="P704"/>
      <c r="Q704"/>
      <c r="R704"/>
      <c r="S704"/>
      <c r="T704"/>
      <c r="U704"/>
    </row>
    <row r="705" spans="3:21" ht="15.75" customHeight="1" x14ac:dyDescent="0.2">
      <c r="C705" s="245"/>
      <c r="D705"/>
      <c r="E705"/>
      <c r="F705"/>
      <c r="G705"/>
      <c r="H705"/>
      <c r="I705"/>
      <c r="J705"/>
      <c r="K705"/>
      <c r="L705"/>
      <c r="M705"/>
      <c r="N705"/>
      <c r="O705"/>
      <c r="P705"/>
      <c r="Q705"/>
      <c r="R705"/>
      <c r="S705"/>
      <c r="T705"/>
      <c r="U705"/>
    </row>
    <row r="706" spans="3:21" ht="15.75" customHeight="1" x14ac:dyDescent="0.2">
      <c r="C706" s="245"/>
      <c r="D706"/>
      <c r="E706"/>
      <c r="F706"/>
      <c r="G706"/>
      <c r="H706"/>
      <c r="I706"/>
      <c r="J706"/>
      <c r="K706"/>
      <c r="L706"/>
      <c r="M706"/>
      <c r="N706"/>
      <c r="O706"/>
      <c r="P706"/>
      <c r="Q706"/>
      <c r="R706"/>
      <c r="S706"/>
      <c r="T706"/>
      <c r="U706"/>
    </row>
    <row r="707" spans="3:21" ht="15.75" customHeight="1" x14ac:dyDescent="0.2">
      <c r="C707" s="245"/>
      <c r="D707"/>
      <c r="E707"/>
      <c r="F707"/>
      <c r="G707"/>
      <c r="H707"/>
      <c r="I707"/>
      <c r="J707"/>
      <c r="K707"/>
      <c r="L707"/>
      <c r="M707"/>
      <c r="N707"/>
      <c r="O707"/>
      <c r="P707"/>
      <c r="Q707"/>
      <c r="R707"/>
      <c r="S707"/>
      <c r="T707"/>
      <c r="U707"/>
    </row>
    <row r="708" spans="3:21" ht="15.75" customHeight="1" x14ac:dyDescent="0.2">
      <c r="C708" s="245"/>
      <c r="D708"/>
      <c r="E708"/>
      <c r="F708"/>
      <c r="G708"/>
      <c r="H708"/>
      <c r="I708"/>
      <c r="J708"/>
      <c r="K708"/>
      <c r="L708"/>
      <c r="M708"/>
      <c r="N708"/>
      <c r="O708"/>
      <c r="P708"/>
      <c r="Q708"/>
      <c r="R708"/>
      <c r="S708"/>
      <c r="T708"/>
      <c r="U708"/>
    </row>
    <row r="709" spans="3:21" ht="15.75" customHeight="1" x14ac:dyDescent="0.2">
      <c r="C709" s="245"/>
      <c r="D709"/>
      <c r="E709"/>
      <c r="F709"/>
      <c r="G709"/>
      <c r="H709"/>
      <c r="I709"/>
      <c r="J709"/>
      <c r="K709"/>
      <c r="L709"/>
      <c r="M709"/>
      <c r="N709"/>
      <c r="O709"/>
      <c r="P709"/>
      <c r="Q709"/>
      <c r="R709"/>
      <c r="S709"/>
      <c r="T709"/>
      <c r="U709"/>
    </row>
    <row r="710" spans="3:21" ht="15.75" customHeight="1" x14ac:dyDescent="0.2">
      <c r="C710" s="245"/>
      <c r="D710"/>
      <c r="E710"/>
      <c r="F710"/>
      <c r="G710"/>
      <c r="H710"/>
      <c r="I710"/>
      <c r="J710"/>
      <c r="K710"/>
      <c r="L710"/>
      <c r="M710"/>
      <c r="N710"/>
      <c r="O710"/>
      <c r="P710"/>
      <c r="Q710"/>
      <c r="R710"/>
      <c r="S710"/>
      <c r="T710"/>
      <c r="U710"/>
    </row>
    <row r="711" spans="3:21" ht="15.75" customHeight="1" x14ac:dyDescent="0.2">
      <c r="C711" s="245"/>
      <c r="D711"/>
      <c r="E711"/>
      <c r="F711"/>
      <c r="G711"/>
      <c r="H711"/>
      <c r="I711"/>
      <c r="J711"/>
      <c r="K711"/>
      <c r="L711"/>
      <c r="M711"/>
      <c r="N711"/>
      <c r="O711"/>
      <c r="P711"/>
      <c r="Q711"/>
      <c r="R711"/>
      <c r="S711"/>
      <c r="T711"/>
      <c r="U711"/>
    </row>
    <row r="712" spans="3:21" ht="15.75" customHeight="1" x14ac:dyDescent="0.2">
      <c r="C712" s="245"/>
      <c r="D712"/>
      <c r="E712"/>
      <c r="F712"/>
      <c r="G712"/>
      <c r="H712"/>
      <c r="I712"/>
      <c r="J712"/>
      <c r="K712"/>
      <c r="L712"/>
      <c r="M712"/>
      <c r="N712"/>
      <c r="O712"/>
      <c r="P712"/>
      <c r="Q712"/>
      <c r="R712"/>
      <c r="S712"/>
      <c r="T712"/>
      <c r="U712"/>
    </row>
    <row r="713" spans="3:21" ht="15.75" customHeight="1" x14ac:dyDescent="0.2">
      <c r="C713" s="245"/>
      <c r="D713"/>
      <c r="E713"/>
      <c r="F713"/>
      <c r="G713"/>
      <c r="H713"/>
      <c r="I713"/>
      <c r="J713"/>
      <c r="K713"/>
      <c r="L713"/>
      <c r="M713"/>
      <c r="N713"/>
      <c r="O713"/>
      <c r="P713"/>
      <c r="Q713"/>
      <c r="R713"/>
      <c r="S713"/>
      <c r="T713"/>
      <c r="U713"/>
    </row>
    <row r="714" spans="3:21" ht="15.75" customHeight="1" x14ac:dyDescent="0.2">
      <c r="C714" s="245"/>
      <c r="D714"/>
      <c r="E714"/>
      <c r="F714"/>
      <c r="G714"/>
      <c r="H714"/>
      <c r="I714"/>
      <c r="J714"/>
      <c r="K714"/>
      <c r="L714"/>
      <c r="M714"/>
      <c r="N714"/>
      <c r="O714"/>
      <c r="P714"/>
      <c r="Q714"/>
      <c r="R714"/>
      <c r="S714"/>
      <c r="T714"/>
      <c r="U714"/>
    </row>
    <row r="715" spans="3:21" ht="15.75" customHeight="1" x14ac:dyDescent="0.2">
      <c r="C715" s="245"/>
      <c r="D715"/>
      <c r="E715"/>
      <c r="F715"/>
      <c r="G715"/>
      <c r="H715"/>
      <c r="I715"/>
      <c r="J715"/>
      <c r="K715"/>
      <c r="L715"/>
      <c r="M715"/>
      <c r="N715"/>
      <c r="O715"/>
      <c r="P715"/>
      <c r="Q715"/>
      <c r="R715"/>
      <c r="S715"/>
      <c r="T715"/>
      <c r="U715"/>
    </row>
    <row r="716" spans="3:21" ht="15.75" customHeight="1" x14ac:dyDescent="0.2">
      <c r="C716" s="245"/>
      <c r="D716"/>
      <c r="E716"/>
      <c r="F716"/>
      <c r="G716"/>
      <c r="H716"/>
      <c r="I716"/>
      <c r="J716"/>
      <c r="K716"/>
      <c r="L716"/>
      <c r="M716"/>
      <c r="N716"/>
      <c r="O716"/>
      <c r="P716"/>
      <c r="Q716"/>
      <c r="R716"/>
      <c r="S716"/>
      <c r="T716"/>
      <c r="U716"/>
    </row>
    <row r="717" spans="3:21" ht="15.75" customHeight="1" x14ac:dyDescent="0.2">
      <c r="C717" s="245"/>
      <c r="D717"/>
      <c r="E717"/>
      <c r="F717"/>
      <c r="G717"/>
      <c r="H717"/>
      <c r="I717"/>
      <c r="J717"/>
      <c r="K717"/>
      <c r="L717"/>
      <c r="M717"/>
      <c r="N717"/>
      <c r="O717"/>
      <c r="P717"/>
      <c r="Q717"/>
      <c r="R717"/>
      <c r="S717"/>
      <c r="T717"/>
      <c r="U717"/>
    </row>
    <row r="718" spans="3:21" ht="15.75" customHeight="1" x14ac:dyDescent="0.2">
      <c r="C718" s="245"/>
      <c r="D718"/>
      <c r="E718"/>
      <c r="F718"/>
      <c r="G718"/>
      <c r="H718"/>
      <c r="I718"/>
      <c r="J718"/>
      <c r="K718"/>
      <c r="L718"/>
      <c r="M718"/>
      <c r="N718"/>
      <c r="O718"/>
      <c r="P718"/>
      <c r="Q718"/>
      <c r="R718"/>
      <c r="S718"/>
      <c r="T718"/>
      <c r="U718"/>
    </row>
    <row r="719" spans="3:21" ht="15.75" customHeight="1" x14ac:dyDescent="0.2">
      <c r="C719" s="245"/>
      <c r="D719"/>
      <c r="E719"/>
      <c r="F719"/>
      <c r="G719"/>
      <c r="H719"/>
      <c r="I719"/>
      <c r="J719"/>
      <c r="K719"/>
      <c r="L719"/>
      <c r="M719"/>
      <c r="N719"/>
      <c r="O719"/>
      <c r="P719"/>
      <c r="Q719"/>
      <c r="R719"/>
      <c r="S719"/>
      <c r="T719"/>
      <c r="U719"/>
    </row>
    <row r="720" spans="3:21" ht="15.75" customHeight="1" x14ac:dyDescent="0.2">
      <c r="C720" s="245"/>
      <c r="D720"/>
      <c r="E720"/>
      <c r="F720"/>
      <c r="G720"/>
      <c r="H720"/>
      <c r="I720"/>
      <c r="J720"/>
      <c r="K720"/>
      <c r="L720"/>
      <c r="M720"/>
      <c r="N720"/>
      <c r="O720"/>
      <c r="P720"/>
      <c r="Q720"/>
      <c r="R720"/>
      <c r="S720"/>
      <c r="T720"/>
      <c r="U720"/>
    </row>
    <row r="721" spans="3:21" ht="15.75" customHeight="1" x14ac:dyDescent="0.2">
      <c r="C721" s="245"/>
      <c r="D721"/>
      <c r="E721"/>
      <c r="F721"/>
      <c r="G721"/>
      <c r="H721"/>
      <c r="I721"/>
      <c r="J721"/>
      <c r="K721"/>
      <c r="L721"/>
      <c r="M721"/>
      <c r="N721"/>
      <c r="O721"/>
      <c r="P721"/>
      <c r="Q721"/>
      <c r="R721"/>
      <c r="S721"/>
      <c r="T721"/>
      <c r="U721"/>
    </row>
    <row r="722" spans="3:21" ht="15.75" customHeight="1" x14ac:dyDescent="0.2">
      <c r="C722" s="245"/>
      <c r="D722"/>
      <c r="E722"/>
      <c r="F722"/>
      <c r="G722"/>
      <c r="H722"/>
      <c r="I722"/>
      <c r="J722"/>
      <c r="K722"/>
      <c r="L722"/>
      <c r="M722"/>
      <c r="N722"/>
      <c r="O722"/>
      <c r="P722"/>
      <c r="Q722"/>
      <c r="R722"/>
      <c r="S722"/>
      <c r="T722"/>
      <c r="U722"/>
    </row>
    <row r="723" spans="3:21" ht="15.75" customHeight="1" x14ac:dyDescent="0.2">
      <c r="C723" s="245"/>
      <c r="D723"/>
      <c r="E723"/>
      <c r="F723"/>
      <c r="G723"/>
      <c r="H723"/>
      <c r="I723"/>
      <c r="J723"/>
      <c r="K723"/>
      <c r="L723"/>
      <c r="M723"/>
      <c r="N723"/>
      <c r="O723"/>
      <c r="P723"/>
      <c r="Q723"/>
      <c r="R723"/>
      <c r="S723"/>
      <c r="T723"/>
      <c r="U723"/>
    </row>
    <row r="724" spans="3:21" ht="15.75" customHeight="1" x14ac:dyDescent="0.2">
      <c r="C724" s="245"/>
      <c r="D724"/>
      <c r="E724"/>
      <c r="F724"/>
      <c r="G724"/>
      <c r="H724"/>
      <c r="I724"/>
      <c r="J724"/>
      <c r="K724"/>
      <c r="L724"/>
      <c r="M724"/>
      <c r="N724"/>
      <c r="O724"/>
      <c r="P724"/>
      <c r="Q724"/>
      <c r="R724"/>
      <c r="S724"/>
      <c r="T724"/>
      <c r="U724"/>
    </row>
    <row r="725" spans="3:21" ht="15.75" customHeight="1" x14ac:dyDescent="0.2">
      <c r="C725" s="245"/>
      <c r="D725"/>
      <c r="E725"/>
      <c r="F725"/>
      <c r="G725"/>
      <c r="H725"/>
      <c r="I725"/>
      <c r="J725"/>
      <c r="K725"/>
      <c r="L725"/>
      <c r="M725"/>
      <c r="N725"/>
      <c r="O725"/>
      <c r="P725"/>
      <c r="Q725"/>
      <c r="R725"/>
      <c r="S725"/>
      <c r="T725"/>
      <c r="U725"/>
    </row>
    <row r="726" spans="3:21" ht="15.75" customHeight="1" x14ac:dyDescent="0.2">
      <c r="C726" s="245"/>
      <c r="D726"/>
      <c r="E726"/>
      <c r="F726"/>
      <c r="G726"/>
      <c r="H726"/>
      <c r="I726"/>
      <c r="J726"/>
      <c r="K726"/>
      <c r="L726"/>
      <c r="M726"/>
      <c r="N726"/>
      <c r="O726"/>
      <c r="P726"/>
      <c r="Q726"/>
      <c r="R726"/>
      <c r="S726"/>
      <c r="T726"/>
      <c r="U726"/>
    </row>
    <row r="727" spans="3:21" ht="15.75" customHeight="1" x14ac:dyDescent="0.2">
      <c r="C727" s="245"/>
      <c r="D727"/>
      <c r="E727"/>
      <c r="F727"/>
      <c r="G727"/>
      <c r="H727"/>
      <c r="I727"/>
      <c r="J727"/>
      <c r="K727"/>
      <c r="L727"/>
      <c r="M727"/>
      <c r="N727"/>
      <c r="O727"/>
      <c r="P727"/>
      <c r="Q727"/>
      <c r="R727"/>
      <c r="S727"/>
      <c r="T727"/>
      <c r="U727"/>
    </row>
    <row r="728" spans="3:21" ht="15.75" customHeight="1" x14ac:dyDescent="0.2">
      <c r="C728" s="245"/>
      <c r="D728"/>
      <c r="E728"/>
      <c r="F728"/>
      <c r="G728"/>
      <c r="H728"/>
      <c r="I728"/>
      <c r="J728"/>
      <c r="K728"/>
      <c r="L728"/>
      <c r="M728"/>
      <c r="N728"/>
      <c r="O728"/>
      <c r="P728"/>
      <c r="Q728"/>
      <c r="R728"/>
      <c r="S728"/>
      <c r="T728"/>
      <c r="U728"/>
    </row>
    <row r="729" spans="3:21" ht="15.75" customHeight="1" x14ac:dyDescent="0.2">
      <c r="C729" s="245"/>
      <c r="D729"/>
      <c r="E729"/>
      <c r="F729"/>
      <c r="G729"/>
      <c r="H729"/>
      <c r="I729"/>
      <c r="J729"/>
      <c r="K729"/>
      <c r="L729"/>
      <c r="M729"/>
      <c r="N729"/>
      <c r="O729"/>
      <c r="P729"/>
      <c r="Q729"/>
      <c r="R729"/>
      <c r="S729"/>
      <c r="T729"/>
      <c r="U729"/>
    </row>
    <row r="730" spans="3:21" ht="15.75" customHeight="1" x14ac:dyDescent="0.2">
      <c r="C730" s="245"/>
      <c r="D730"/>
      <c r="E730"/>
      <c r="F730"/>
      <c r="G730"/>
      <c r="H730"/>
      <c r="I730"/>
      <c r="J730"/>
      <c r="K730"/>
      <c r="L730"/>
      <c r="M730"/>
      <c r="N730"/>
      <c r="O730"/>
      <c r="P730"/>
      <c r="Q730"/>
      <c r="R730"/>
      <c r="S730"/>
      <c r="T730"/>
      <c r="U730"/>
    </row>
    <row r="731" spans="3:21" ht="15.75" customHeight="1" x14ac:dyDescent="0.2">
      <c r="C731" s="245"/>
      <c r="D731"/>
      <c r="E731"/>
      <c r="F731"/>
      <c r="G731"/>
      <c r="H731"/>
      <c r="I731"/>
      <c r="J731"/>
      <c r="K731"/>
      <c r="L731"/>
      <c r="M731"/>
      <c r="N731"/>
      <c r="O731"/>
      <c r="P731"/>
      <c r="Q731"/>
      <c r="R731"/>
      <c r="S731"/>
      <c r="T731"/>
      <c r="U731"/>
    </row>
    <row r="732" spans="3:21" ht="15.75" customHeight="1" x14ac:dyDescent="0.2">
      <c r="C732" s="245"/>
      <c r="D732"/>
      <c r="E732"/>
      <c r="F732"/>
      <c r="G732"/>
      <c r="H732"/>
      <c r="I732"/>
      <c r="J732"/>
      <c r="K732"/>
      <c r="L732"/>
      <c r="M732"/>
      <c r="N732"/>
      <c r="O732"/>
      <c r="P732"/>
      <c r="Q732"/>
      <c r="R732"/>
      <c r="S732"/>
      <c r="T732"/>
      <c r="U732"/>
    </row>
    <row r="733" spans="3:21" ht="15.75" customHeight="1" x14ac:dyDescent="0.2">
      <c r="C733" s="245"/>
      <c r="D733"/>
      <c r="E733"/>
      <c r="F733"/>
      <c r="G733"/>
      <c r="H733"/>
      <c r="I733"/>
      <c r="J733"/>
      <c r="K733"/>
      <c r="L733"/>
      <c r="M733"/>
      <c r="N733"/>
      <c r="O733"/>
      <c r="P733"/>
      <c r="Q733"/>
      <c r="R733"/>
      <c r="S733"/>
      <c r="T733"/>
      <c r="U733"/>
    </row>
    <row r="734" spans="3:21" ht="15.75" customHeight="1" x14ac:dyDescent="0.2">
      <c r="C734" s="245"/>
      <c r="D734"/>
      <c r="E734"/>
      <c r="F734"/>
      <c r="G734"/>
      <c r="H734"/>
      <c r="I734"/>
      <c r="J734"/>
      <c r="K734"/>
      <c r="L734"/>
      <c r="M734"/>
      <c r="N734"/>
      <c r="O734"/>
      <c r="P734"/>
      <c r="Q734"/>
      <c r="R734"/>
      <c r="S734"/>
      <c r="T734"/>
      <c r="U734"/>
    </row>
    <row r="735" spans="3:21" ht="15.75" customHeight="1" x14ac:dyDescent="0.2">
      <c r="C735" s="245"/>
      <c r="D735"/>
      <c r="E735"/>
      <c r="F735"/>
      <c r="G735"/>
      <c r="H735"/>
      <c r="I735"/>
      <c r="J735"/>
      <c r="K735"/>
      <c r="L735"/>
      <c r="M735"/>
      <c r="N735"/>
      <c r="O735"/>
      <c r="P735"/>
      <c r="Q735"/>
      <c r="R735"/>
      <c r="S735"/>
      <c r="T735"/>
      <c r="U735"/>
    </row>
    <row r="736" spans="3:21" ht="15.75" customHeight="1" x14ac:dyDescent="0.2">
      <c r="C736" s="245"/>
      <c r="D736"/>
      <c r="E736"/>
      <c r="F736"/>
      <c r="G736"/>
      <c r="H736"/>
      <c r="I736"/>
      <c r="J736"/>
      <c r="K736"/>
      <c r="L736"/>
      <c r="M736"/>
      <c r="N736"/>
      <c r="O736"/>
      <c r="P736"/>
      <c r="Q736"/>
      <c r="R736"/>
      <c r="S736"/>
      <c r="T736"/>
      <c r="U736"/>
    </row>
    <row r="737" spans="3:21" ht="15.75" customHeight="1" x14ac:dyDescent="0.2">
      <c r="C737" s="245"/>
      <c r="D737"/>
      <c r="E737"/>
      <c r="F737"/>
      <c r="G737"/>
      <c r="H737"/>
      <c r="I737"/>
      <c r="J737"/>
      <c r="K737"/>
      <c r="L737"/>
      <c r="M737"/>
      <c r="N737"/>
      <c r="O737"/>
      <c r="P737"/>
      <c r="Q737"/>
      <c r="R737"/>
      <c r="S737"/>
      <c r="T737"/>
      <c r="U737"/>
    </row>
    <row r="738" spans="3:21" ht="15.75" customHeight="1" x14ac:dyDescent="0.2">
      <c r="C738" s="245"/>
      <c r="D738"/>
      <c r="E738"/>
      <c r="F738"/>
      <c r="G738"/>
      <c r="H738"/>
      <c r="I738"/>
      <c r="J738"/>
      <c r="K738"/>
      <c r="L738"/>
      <c r="M738"/>
      <c r="N738"/>
      <c r="O738"/>
      <c r="P738"/>
      <c r="Q738"/>
      <c r="R738"/>
      <c r="S738"/>
      <c r="T738"/>
      <c r="U738"/>
    </row>
    <row r="739" spans="3:21" ht="15.75" customHeight="1" x14ac:dyDescent="0.2">
      <c r="C739" s="245"/>
      <c r="D739"/>
      <c r="E739"/>
      <c r="F739"/>
      <c r="G739"/>
      <c r="H739"/>
      <c r="I739"/>
      <c r="J739"/>
      <c r="K739"/>
      <c r="L739"/>
      <c r="M739"/>
      <c r="N739"/>
      <c r="O739"/>
      <c r="P739"/>
      <c r="Q739"/>
      <c r="R739"/>
      <c r="S739"/>
      <c r="T739"/>
      <c r="U739"/>
    </row>
    <row r="740" spans="3:21" ht="15.75" customHeight="1" x14ac:dyDescent="0.2">
      <c r="C740" s="245"/>
      <c r="D740"/>
      <c r="E740"/>
      <c r="F740"/>
      <c r="G740"/>
      <c r="H740"/>
      <c r="I740"/>
      <c r="J740"/>
      <c r="K740"/>
      <c r="L740"/>
      <c r="M740"/>
      <c r="N740"/>
      <c r="O740"/>
      <c r="P740"/>
      <c r="Q740"/>
      <c r="R740"/>
      <c r="S740"/>
      <c r="T740"/>
      <c r="U740"/>
    </row>
    <row r="741" spans="3:21" ht="15.75" customHeight="1" x14ac:dyDescent="0.2">
      <c r="C741" s="245"/>
      <c r="D741"/>
      <c r="E741"/>
      <c r="F741"/>
      <c r="G741"/>
      <c r="H741"/>
      <c r="I741"/>
      <c r="J741"/>
      <c r="K741"/>
      <c r="L741"/>
      <c r="M741"/>
      <c r="N741"/>
      <c r="O741"/>
      <c r="P741"/>
      <c r="Q741"/>
      <c r="R741"/>
      <c r="S741"/>
      <c r="T741"/>
      <c r="U741"/>
    </row>
    <row r="742" spans="3:21" ht="15.75" customHeight="1" x14ac:dyDescent="0.2">
      <c r="C742" s="245"/>
      <c r="D742"/>
      <c r="E742"/>
      <c r="F742"/>
      <c r="G742"/>
      <c r="H742"/>
      <c r="I742"/>
      <c r="J742"/>
      <c r="K742"/>
      <c r="L742"/>
      <c r="M742"/>
      <c r="N742"/>
      <c r="O742"/>
      <c r="P742"/>
      <c r="Q742"/>
      <c r="R742"/>
      <c r="S742"/>
      <c r="T742"/>
      <c r="U742"/>
    </row>
    <row r="743" spans="3:21" ht="15.75" customHeight="1" x14ac:dyDescent="0.2">
      <c r="C743" s="245"/>
      <c r="D743"/>
      <c r="E743"/>
      <c r="F743"/>
      <c r="G743"/>
      <c r="H743"/>
      <c r="I743"/>
      <c r="J743"/>
      <c r="K743"/>
      <c r="L743"/>
      <c r="M743"/>
      <c r="N743"/>
      <c r="O743"/>
      <c r="P743"/>
      <c r="Q743"/>
      <c r="R743"/>
      <c r="S743"/>
      <c r="T743"/>
      <c r="U743"/>
    </row>
    <row r="744" spans="3:21" ht="15.75" customHeight="1" x14ac:dyDescent="0.2">
      <c r="C744" s="245"/>
      <c r="D744"/>
      <c r="E744"/>
      <c r="F744"/>
      <c r="G744"/>
      <c r="H744"/>
      <c r="I744"/>
      <c r="J744"/>
      <c r="K744"/>
      <c r="L744"/>
      <c r="M744"/>
      <c r="N744"/>
      <c r="O744"/>
      <c r="P744"/>
      <c r="Q744"/>
      <c r="R744"/>
      <c r="S744"/>
      <c r="T744"/>
      <c r="U744"/>
    </row>
    <row r="745" spans="3:21" ht="15.75" customHeight="1" x14ac:dyDescent="0.2">
      <c r="C745" s="245"/>
      <c r="D745"/>
      <c r="E745"/>
      <c r="F745"/>
      <c r="G745"/>
      <c r="H745"/>
      <c r="I745"/>
      <c r="J745"/>
      <c r="K745"/>
      <c r="L745"/>
      <c r="M745"/>
      <c r="N745"/>
      <c r="O745"/>
      <c r="P745"/>
      <c r="Q745"/>
      <c r="R745"/>
      <c r="S745"/>
      <c r="T745"/>
      <c r="U745"/>
    </row>
    <row r="746" spans="3:21" ht="15.75" customHeight="1" x14ac:dyDescent="0.2">
      <c r="C746" s="245"/>
      <c r="D746"/>
      <c r="E746"/>
      <c r="F746"/>
      <c r="G746"/>
      <c r="H746"/>
      <c r="I746"/>
      <c r="J746"/>
      <c r="K746"/>
      <c r="L746"/>
      <c r="M746"/>
      <c r="N746"/>
      <c r="O746"/>
      <c r="P746"/>
      <c r="Q746"/>
      <c r="R746"/>
      <c r="S746"/>
      <c r="T746"/>
      <c r="U746"/>
    </row>
    <row r="747" spans="3:21" ht="15.75" customHeight="1" x14ac:dyDescent="0.2">
      <c r="C747" s="245"/>
      <c r="D747"/>
      <c r="E747"/>
      <c r="F747"/>
      <c r="G747"/>
      <c r="H747"/>
      <c r="I747"/>
      <c r="J747"/>
      <c r="K747"/>
      <c r="L747"/>
      <c r="M747"/>
      <c r="N747"/>
      <c r="O747"/>
      <c r="P747"/>
      <c r="Q747"/>
      <c r="R747"/>
      <c r="S747"/>
      <c r="T747"/>
      <c r="U747"/>
    </row>
    <row r="748" spans="3:21" ht="15.75" customHeight="1" x14ac:dyDescent="0.2">
      <c r="C748" s="245"/>
      <c r="D748"/>
      <c r="E748"/>
      <c r="F748"/>
      <c r="G748"/>
      <c r="H748"/>
      <c r="I748"/>
      <c r="J748"/>
      <c r="K748"/>
      <c r="L748"/>
      <c r="M748"/>
      <c r="N748"/>
      <c r="O748"/>
      <c r="P748"/>
      <c r="Q748"/>
      <c r="R748"/>
      <c r="S748"/>
      <c r="T748"/>
      <c r="U748"/>
    </row>
    <row r="749" spans="3:21" ht="15.75" customHeight="1" x14ac:dyDescent="0.2">
      <c r="C749" s="245"/>
      <c r="D749"/>
      <c r="E749"/>
      <c r="F749"/>
      <c r="G749"/>
      <c r="H749"/>
      <c r="I749"/>
      <c r="J749"/>
      <c r="K749"/>
      <c r="L749"/>
      <c r="M749"/>
      <c r="N749"/>
      <c r="O749"/>
      <c r="P749"/>
      <c r="Q749"/>
      <c r="R749"/>
      <c r="S749"/>
      <c r="T749"/>
      <c r="U749"/>
    </row>
    <row r="750" spans="3:21" ht="15.75" customHeight="1" x14ac:dyDescent="0.2">
      <c r="C750" s="245"/>
      <c r="D750"/>
      <c r="E750"/>
      <c r="F750"/>
      <c r="G750"/>
      <c r="H750"/>
      <c r="I750"/>
      <c r="J750"/>
      <c r="K750"/>
      <c r="L750"/>
      <c r="M750"/>
      <c r="N750"/>
      <c r="O750"/>
      <c r="P750"/>
      <c r="Q750"/>
      <c r="R750"/>
      <c r="S750"/>
      <c r="T750"/>
      <c r="U750"/>
    </row>
    <row r="751" spans="3:21" ht="15.75" customHeight="1" x14ac:dyDescent="0.2">
      <c r="C751" s="245"/>
      <c r="D751"/>
      <c r="E751"/>
      <c r="F751"/>
      <c r="G751"/>
      <c r="H751"/>
      <c r="I751"/>
      <c r="J751"/>
      <c r="K751"/>
      <c r="L751"/>
      <c r="M751"/>
      <c r="N751"/>
      <c r="O751"/>
      <c r="P751"/>
      <c r="Q751"/>
      <c r="R751"/>
      <c r="S751"/>
      <c r="T751"/>
      <c r="U751"/>
    </row>
    <row r="752" spans="3:21" ht="15.75" customHeight="1" x14ac:dyDescent="0.2">
      <c r="C752" s="245"/>
      <c r="D752"/>
      <c r="E752"/>
      <c r="F752"/>
      <c r="G752"/>
      <c r="H752"/>
      <c r="I752"/>
      <c r="J752"/>
      <c r="K752"/>
      <c r="L752"/>
      <c r="M752"/>
      <c r="N752"/>
      <c r="O752"/>
      <c r="P752"/>
      <c r="Q752"/>
      <c r="R752"/>
      <c r="S752"/>
      <c r="T752"/>
      <c r="U752"/>
    </row>
    <row r="753" spans="3:21" ht="15.75" customHeight="1" x14ac:dyDescent="0.2">
      <c r="C753" s="245"/>
      <c r="D753"/>
      <c r="E753"/>
      <c r="F753"/>
      <c r="G753"/>
      <c r="H753"/>
      <c r="I753"/>
      <c r="J753"/>
      <c r="K753"/>
      <c r="L753"/>
      <c r="M753"/>
      <c r="N753"/>
      <c r="O753"/>
      <c r="P753"/>
      <c r="Q753"/>
      <c r="R753"/>
      <c r="S753"/>
      <c r="T753"/>
      <c r="U753"/>
    </row>
    <row r="754" spans="3:21" ht="15.75" customHeight="1" x14ac:dyDescent="0.2">
      <c r="C754" s="245"/>
      <c r="D754"/>
      <c r="E754"/>
      <c r="F754"/>
      <c r="G754"/>
      <c r="H754"/>
      <c r="I754"/>
      <c r="J754"/>
      <c r="K754"/>
      <c r="L754"/>
      <c r="M754"/>
      <c r="N754"/>
      <c r="O754"/>
      <c r="P754"/>
      <c r="Q754"/>
      <c r="R754"/>
      <c r="S754"/>
      <c r="T754"/>
      <c r="U754"/>
    </row>
    <row r="755" spans="3:21" ht="15.75" customHeight="1" x14ac:dyDescent="0.2">
      <c r="C755" s="245"/>
      <c r="D755"/>
      <c r="E755"/>
      <c r="F755"/>
      <c r="G755"/>
      <c r="H755"/>
      <c r="I755"/>
      <c r="J755"/>
      <c r="K755"/>
      <c r="L755"/>
      <c r="M755"/>
      <c r="N755"/>
      <c r="O755"/>
      <c r="P755"/>
      <c r="Q755"/>
      <c r="R755"/>
      <c r="S755"/>
      <c r="T755"/>
      <c r="U755"/>
    </row>
    <row r="756" spans="3:21" ht="15.75" customHeight="1" x14ac:dyDescent="0.2">
      <c r="C756" s="245"/>
      <c r="D756"/>
      <c r="E756"/>
      <c r="F756"/>
      <c r="G756"/>
      <c r="H756"/>
      <c r="I756"/>
      <c r="J756"/>
      <c r="K756"/>
      <c r="L756"/>
      <c r="M756"/>
      <c r="N756"/>
      <c r="O756"/>
      <c r="P756"/>
      <c r="Q756"/>
      <c r="R756"/>
      <c r="S756"/>
      <c r="T756"/>
      <c r="U756"/>
    </row>
    <row r="757" spans="3:21" ht="15.75" customHeight="1" x14ac:dyDescent="0.2">
      <c r="C757" s="245"/>
      <c r="D757"/>
      <c r="E757"/>
      <c r="F757"/>
      <c r="G757"/>
      <c r="H757"/>
      <c r="I757"/>
      <c r="J757"/>
      <c r="K757"/>
      <c r="L757"/>
      <c r="M757"/>
      <c r="N757"/>
      <c r="O757"/>
      <c r="P757"/>
      <c r="Q757"/>
      <c r="R757"/>
      <c r="S757"/>
      <c r="T757"/>
      <c r="U757"/>
    </row>
    <row r="758" spans="3:21" ht="15.75" customHeight="1" x14ac:dyDescent="0.2">
      <c r="C758" s="245"/>
      <c r="D758"/>
      <c r="E758"/>
      <c r="F758"/>
      <c r="G758"/>
      <c r="H758"/>
      <c r="I758"/>
      <c r="J758"/>
      <c r="K758"/>
      <c r="L758"/>
      <c r="M758"/>
      <c r="N758"/>
      <c r="O758"/>
      <c r="P758"/>
      <c r="Q758"/>
      <c r="R758"/>
      <c r="S758"/>
      <c r="T758"/>
      <c r="U758"/>
    </row>
    <row r="759" spans="3:21" ht="15.75" customHeight="1" x14ac:dyDescent="0.2">
      <c r="C759" s="245"/>
      <c r="D759"/>
      <c r="E759"/>
      <c r="F759"/>
      <c r="G759"/>
      <c r="H759"/>
      <c r="I759"/>
      <c r="J759"/>
      <c r="K759"/>
      <c r="L759"/>
      <c r="M759"/>
      <c r="N759"/>
      <c r="O759"/>
      <c r="P759"/>
      <c r="Q759"/>
      <c r="R759"/>
      <c r="S759"/>
      <c r="T759"/>
      <c r="U759"/>
    </row>
    <row r="760" spans="3:21" ht="15.75" customHeight="1" x14ac:dyDescent="0.2">
      <c r="C760" s="245"/>
      <c r="D760"/>
      <c r="E760"/>
      <c r="F760"/>
      <c r="G760"/>
      <c r="H760"/>
      <c r="I760"/>
      <c r="J760"/>
      <c r="K760"/>
      <c r="L760"/>
      <c r="M760"/>
      <c r="N760"/>
      <c r="O760"/>
      <c r="P760"/>
      <c r="Q760"/>
      <c r="R760"/>
      <c r="S760"/>
      <c r="T760"/>
      <c r="U760"/>
    </row>
    <row r="761" spans="3:21" ht="15.75" customHeight="1" x14ac:dyDescent="0.2">
      <c r="C761" s="245"/>
      <c r="D761"/>
      <c r="E761"/>
      <c r="F761"/>
      <c r="G761"/>
      <c r="H761"/>
      <c r="I761"/>
      <c r="J761"/>
      <c r="K761"/>
      <c r="L761"/>
      <c r="M761"/>
      <c r="N761"/>
      <c r="O761"/>
      <c r="P761"/>
      <c r="Q761"/>
      <c r="R761"/>
      <c r="S761"/>
      <c r="T761"/>
      <c r="U761"/>
    </row>
    <row r="762" spans="3:21" ht="15.75" customHeight="1" x14ac:dyDescent="0.2">
      <c r="C762" s="245"/>
      <c r="D762"/>
      <c r="E762"/>
      <c r="F762"/>
      <c r="G762"/>
      <c r="H762"/>
      <c r="I762"/>
      <c r="J762"/>
      <c r="K762"/>
      <c r="L762"/>
      <c r="M762"/>
      <c r="N762"/>
      <c r="O762"/>
      <c r="P762"/>
      <c r="Q762"/>
      <c r="R762"/>
      <c r="S762"/>
      <c r="T762"/>
      <c r="U762"/>
    </row>
    <row r="763" spans="3:21" ht="15.75" customHeight="1" x14ac:dyDescent="0.2">
      <c r="C763" s="245"/>
      <c r="D763"/>
      <c r="E763"/>
      <c r="F763"/>
      <c r="G763"/>
      <c r="H763"/>
      <c r="I763"/>
      <c r="J763"/>
      <c r="K763"/>
      <c r="L763"/>
      <c r="M763"/>
      <c r="N763"/>
      <c r="O763"/>
      <c r="P763"/>
      <c r="Q763"/>
      <c r="R763"/>
      <c r="S763"/>
      <c r="T763"/>
      <c r="U763"/>
    </row>
    <row r="764" spans="3:21" ht="15.75" customHeight="1" x14ac:dyDescent="0.2">
      <c r="C764" s="245"/>
      <c r="D764"/>
      <c r="E764"/>
      <c r="F764"/>
      <c r="G764"/>
      <c r="H764"/>
      <c r="I764"/>
      <c r="J764"/>
      <c r="K764"/>
      <c r="L764"/>
      <c r="M764"/>
      <c r="N764"/>
      <c r="O764"/>
      <c r="P764"/>
      <c r="Q764"/>
      <c r="R764"/>
      <c r="S764"/>
      <c r="T764"/>
      <c r="U764"/>
    </row>
    <row r="765" spans="3:21" ht="15.75" customHeight="1" x14ac:dyDescent="0.2">
      <c r="C765" s="245"/>
      <c r="D765"/>
      <c r="E765"/>
      <c r="F765"/>
      <c r="G765"/>
      <c r="H765"/>
      <c r="I765"/>
      <c r="J765"/>
      <c r="K765"/>
      <c r="L765"/>
      <c r="M765"/>
      <c r="N765"/>
      <c r="O765"/>
      <c r="P765"/>
      <c r="Q765"/>
      <c r="R765"/>
      <c r="S765"/>
      <c r="T765"/>
      <c r="U765"/>
    </row>
    <row r="766" spans="3:21" ht="15.75" customHeight="1" x14ac:dyDescent="0.2">
      <c r="C766" s="245"/>
      <c r="D766"/>
      <c r="E766"/>
      <c r="F766"/>
      <c r="G766"/>
      <c r="H766"/>
      <c r="I766"/>
      <c r="J766"/>
      <c r="K766"/>
      <c r="L766"/>
      <c r="M766"/>
      <c r="N766"/>
      <c r="O766"/>
      <c r="P766"/>
      <c r="Q766"/>
      <c r="R766"/>
      <c r="S766"/>
      <c r="T766"/>
      <c r="U766"/>
    </row>
    <row r="767" spans="3:21" ht="15.75" customHeight="1" x14ac:dyDescent="0.2">
      <c r="C767" s="245"/>
      <c r="D767"/>
      <c r="E767"/>
      <c r="F767"/>
      <c r="G767"/>
      <c r="H767"/>
      <c r="I767"/>
      <c r="J767"/>
      <c r="K767"/>
      <c r="L767"/>
      <c r="M767"/>
      <c r="N767"/>
      <c r="O767"/>
      <c r="P767"/>
      <c r="Q767"/>
      <c r="R767"/>
      <c r="S767"/>
      <c r="T767"/>
      <c r="U767"/>
    </row>
    <row r="768" spans="3:21" ht="15.75" customHeight="1" x14ac:dyDescent="0.2">
      <c r="C768" s="245"/>
      <c r="D768"/>
      <c r="E768"/>
      <c r="F768"/>
      <c r="G768"/>
      <c r="H768"/>
      <c r="I768"/>
      <c r="J768"/>
      <c r="K768"/>
      <c r="L768"/>
      <c r="M768"/>
      <c r="N768"/>
      <c r="O768"/>
      <c r="P768"/>
      <c r="Q768"/>
      <c r="R768"/>
      <c r="S768"/>
      <c r="T768"/>
      <c r="U768"/>
    </row>
    <row r="769" spans="3:21" ht="15.75" customHeight="1" x14ac:dyDescent="0.2">
      <c r="C769" s="245"/>
      <c r="D769"/>
      <c r="E769"/>
      <c r="F769"/>
      <c r="G769"/>
      <c r="H769"/>
      <c r="I769"/>
      <c r="J769"/>
      <c r="K769"/>
      <c r="L769"/>
      <c r="M769"/>
      <c r="N769"/>
      <c r="O769"/>
      <c r="P769"/>
      <c r="Q769"/>
      <c r="R769"/>
      <c r="S769"/>
      <c r="T769"/>
      <c r="U769"/>
    </row>
    <row r="770" spans="3:21" ht="15.75" customHeight="1" x14ac:dyDescent="0.2">
      <c r="C770" s="245"/>
      <c r="D770"/>
      <c r="E770"/>
      <c r="F770"/>
      <c r="G770"/>
      <c r="H770"/>
      <c r="I770"/>
      <c r="J770"/>
      <c r="K770"/>
      <c r="L770"/>
      <c r="M770"/>
      <c r="N770"/>
      <c r="O770"/>
      <c r="P770"/>
      <c r="Q770"/>
      <c r="R770"/>
      <c r="S770"/>
      <c r="T770"/>
      <c r="U770"/>
    </row>
    <row r="771" spans="3:21" ht="15.75" customHeight="1" x14ac:dyDescent="0.2">
      <c r="C771" s="245"/>
      <c r="D771"/>
      <c r="E771"/>
      <c r="F771"/>
      <c r="G771"/>
      <c r="H771"/>
      <c r="I771"/>
      <c r="J771"/>
      <c r="K771"/>
      <c r="L771"/>
      <c r="M771"/>
      <c r="N771"/>
      <c r="O771"/>
      <c r="P771"/>
      <c r="Q771"/>
      <c r="R771"/>
      <c r="S771"/>
      <c r="T771"/>
      <c r="U771"/>
    </row>
    <row r="772" spans="3:21" ht="15.75" customHeight="1" x14ac:dyDescent="0.2">
      <c r="C772" s="245"/>
      <c r="D772"/>
      <c r="E772"/>
      <c r="F772"/>
      <c r="G772"/>
      <c r="H772"/>
      <c r="I772"/>
      <c r="J772"/>
      <c r="K772"/>
      <c r="L772"/>
      <c r="M772"/>
      <c r="N772"/>
      <c r="O772"/>
      <c r="P772"/>
      <c r="Q772"/>
      <c r="R772"/>
      <c r="S772"/>
      <c r="T772"/>
      <c r="U772"/>
    </row>
    <row r="773" spans="3:21" ht="15.75" customHeight="1" x14ac:dyDescent="0.2">
      <c r="C773" s="245"/>
      <c r="D773"/>
      <c r="E773"/>
      <c r="F773"/>
      <c r="G773"/>
      <c r="H773"/>
      <c r="I773"/>
      <c r="J773"/>
      <c r="K773"/>
      <c r="L773"/>
      <c r="M773"/>
      <c r="N773"/>
      <c r="O773"/>
      <c r="P773"/>
      <c r="Q773"/>
      <c r="R773"/>
      <c r="S773"/>
      <c r="T773"/>
      <c r="U773"/>
    </row>
    <row r="774" spans="3:21" ht="15.75" customHeight="1" x14ac:dyDescent="0.2">
      <c r="C774" s="245"/>
      <c r="D774"/>
      <c r="E774"/>
      <c r="F774"/>
      <c r="G774"/>
      <c r="H774"/>
      <c r="I774"/>
      <c r="J774"/>
      <c r="K774"/>
      <c r="L774"/>
      <c r="M774"/>
      <c r="N774"/>
      <c r="O774"/>
      <c r="P774"/>
      <c r="Q774"/>
      <c r="R774"/>
      <c r="S774"/>
      <c r="T774"/>
      <c r="U774"/>
    </row>
    <row r="775" spans="3:21" ht="15.75" customHeight="1" x14ac:dyDescent="0.2">
      <c r="C775" s="245"/>
      <c r="D775"/>
      <c r="E775"/>
      <c r="F775"/>
      <c r="G775"/>
      <c r="H775"/>
      <c r="I775"/>
      <c r="J775"/>
      <c r="K775"/>
      <c r="L775"/>
      <c r="M775"/>
      <c r="N775"/>
      <c r="O775"/>
      <c r="P775"/>
      <c r="Q775"/>
      <c r="R775"/>
      <c r="S775"/>
      <c r="T775"/>
      <c r="U775"/>
    </row>
    <row r="776" spans="3:21" ht="15.75" customHeight="1" x14ac:dyDescent="0.2">
      <c r="C776" s="245"/>
      <c r="D776"/>
      <c r="E776"/>
      <c r="F776"/>
      <c r="G776"/>
      <c r="H776"/>
      <c r="I776"/>
      <c r="J776"/>
      <c r="K776"/>
      <c r="L776"/>
      <c r="M776"/>
      <c r="N776"/>
      <c r="O776"/>
      <c r="P776"/>
      <c r="Q776"/>
      <c r="R776"/>
      <c r="S776"/>
      <c r="T776"/>
      <c r="U776"/>
    </row>
    <row r="777" spans="3:21" ht="15.75" customHeight="1" x14ac:dyDescent="0.2">
      <c r="C777" s="245"/>
      <c r="D777"/>
      <c r="E777"/>
      <c r="F777"/>
      <c r="G777"/>
      <c r="H777"/>
      <c r="I777"/>
      <c r="J777"/>
      <c r="K777"/>
      <c r="L777"/>
      <c r="M777"/>
      <c r="N777"/>
      <c r="O777"/>
      <c r="P777"/>
      <c r="Q777"/>
      <c r="R777"/>
      <c r="S777"/>
      <c r="T777"/>
      <c r="U777"/>
    </row>
    <row r="778" spans="3:21" ht="15.75" customHeight="1" x14ac:dyDescent="0.2">
      <c r="C778" s="245"/>
      <c r="D778"/>
      <c r="E778"/>
      <c r="F778"/>
      <c r="G778"/>
      <c r="H778"/>
      <c r="I778"/>
      <c r="J778"/>
      <c r="K778"/>
      <c r="L778"/>
      <c r="M778"/>
      <c r="N778"/>
      <c r="O778"/>
      <c r="P778"/>
      <c r="Q778"/>
      <c r="R778"/>
      <c r="S778"/>
      <c r="T778"/>
      <c r="U778"/>
    </row>
    <row r="779" spans="3:21" ht="15.75" customHeight="1" x14ac:dyDescent="0.2">
      <c r="C779" s="245"/>
      <c r="D779"/>
      <c r="E779"/>
      <c r="F779"/>
      <c r="G779"/>
      <c r="H779"/>
      <c r="I779"/>
      <c r="J779"/>
      <c r="K779"/>
      <c r="L779"/>
      <c r="M779"/>
      <c r="N779"/>
      <c r="O779"/>
      <c r="P779"/>
      <c r="Q779"/>
      <c r="R779"/>
      <c r="S779"/>
      <c r="T779"/>
      <c r="U779"/>
    </row>
    <row r="780" spans="3:21" ht="15.75" customHeight="1" x14ac:dyDescent="0.2">
      <c r="C780" s="245"/>
      <c r="D780"/>
      <c r="E780"/>
      <c r="F780"/>
      <c r="G780"/>
      <c r="H780"/>
      <c r="I780"/>
      <c r="J780"/>
      <c r="K780"/>
      <c r="L780"/>
      <c r="M780"/>
      <c r="N780"/>
      <c r="O780"/>
      <c r="P780"/>
      <c r="Q780"/>
      <c r="R780"/>
      <c r="S780"/>
      <c r="T780"/>
      <c r="U780"/>
    </row>
    <row r="781" spans="3:21" ht="15.75" customHeight="1" x14ac:dyDescent="0.2">
      <c r="C781" s="245"/>
      <c r="D781"/>
      <c r="E781"/>
      <c r="F781"/>
      <c r="G781"/>
      <c r="H781"/>
      <c r="I781"/>
      <c r="J781"/>
      <c r="K781"/>
      <c r="L781"/>
      <c r="M781"/>
      <c r="N781"/>
      <c r="O781"/>
      <c r="P781"/>
      <c r="Q781"/>
      <c r="R781"/>
      <c r="S781"/>
      <c r="T781"/>
      <c r="U781"/>
    </row>
    <row r="782" spans="3:21" ht="15.75" customHeight="1" x14ac:dyDescent="0.2">
      <c r="C782" s="245"/>
      <c r="D782"/>
      <c r="E782"/>
      <c r="F782"/>
      <c r="G782"/>
      <c r="H782"/>
      <c r="I782"/>
      <c r="J782"/>
      <c r="K782"/>
      <c r="L782"/>
      <c r="M782"/>
      <c r="N782"/>
      <c r="O782"/>
      <c r="P782"/>
      <c r="Q782"/>
      <c r="R782"/>
      <c r="S782"/>
      <c r="T782"/>
      <c r="U782"/>
    </row>
    <row r="783" spans="3:21" ht="15.75" customHeight="1" x14ac:dyDescent="0.2">
      <c r="C783" s="245"/>
      <c r="D783"/>
      <c r="E783"/>
      <c r="F783"/>
      <c r="G783"/>
      <c r="H783"/>
      <c r="I783"/>
      <c r="J783"/>
      <c r="K783"/>
      <c r="L783"/>
      <c r="M783"/>
      <c r="N783"/>
      <c r="O783"/>
      <c r="P783"/>
      <c r="Q783"/>
      <c r="R783"/>
      <c r="S783"/>
      <c r="T783"/>
      <c r="U783"/>
    </row>
    <row r="784" spans="3:21" ht="15.75" customHeight="1" x14ac:dyDescent="0.2">
      <c r="C784" s="245"/>
      <c r="D784"/>
      <c r="E784"/>
      <c r="F784"/>
      <c r="G784"/>
      <c r="H784"/>
      <c r="I784"/>
      <c r="J784"/>
      <c r="K784"/>
      <c r="L784"/>
      <c r="M784"/>
      <c r="N784"/>
      <c r="O784"/>
      <c r="P784"/>
      <c r="Q784"/>
      <c r="R784"/>
      <c r="S784"/>
      <c r="T784"/>
      <c r="U784"/>
    </row>
    <row r="785" spans="3:21" ht="15.75" customHeight="1" x14ac:dyDescent="0.2">
      <c r="C785" s="245"/>
      <c r="D785"/>
      <c r="E785"/>
      <c r="F785"/>
      <c r="G785"/>
      <c r="H785"/>
      <c r="I785"/>
      <c r="J785"/>
      <c r="K785"/>
      <c r="L785"/>
      <c r="M785"/>
      <c r="N785"/>
      <c r="O785"/>
      <c r="P785"/>
      <c r="Q785"/>
      <c r="R785"/>
      <c r="S785"/>
      <c r="T785"/>
      <c r="U785"/>
    </row>
    <row r="786" spans="3:21" ht="15.75" customHeight="1" x14ac:dyDescent="0.2">
      <c r="C786" s="245"/>
      <c r="D786"/>
      <c r="E786"/>
      <c r="F786"/>
      <c r="G786"/>
      <c r="H786"/>
      <c r="I786"/>
      <c r="J786"/>
      <c r="K786"/>
      <c r="L786"/>
      <c r="M786"/>
      <c r="N786"/>
      <c r="O786"/>
      <c r="P786"/>
      <c r="Q786"/>
      <c r="R786"/>
      <c r="S786"/>
      <c r="T786"/>
      <c r="U786"/>
    </row>
    <row r="787" spans="3:21" ht="15.75" customHeight="1" x14ac:dyDescent="0.2">
      <c r="C787" s="245"/>
      <c r="D787"/>
      <c r="E787"/>
      <c r="F787"/>
      <c r="G787"/>
      <c r="H787"/>
      <c r="I787"/>
      <c r="J787"/>
      <c r="K787"/>
      <c r="L787"/>
      <c r="M787"/>
      <c r="N787"/>
      <c r="O787"/>
      <c r="P787"/>
      <c r="Q787"/>
      <c r="R787"/>
      <c r="S787"/>
      <c r="T787"/>
      <c r="U787"/>
    </row>
    <row r="788" spans="3:21" ht="15.75" customHeight="1" x14ac:dyDescent="0.2">
      <c r="C788" s="245"/>
      <c r="D788"/>
      <c r="E788"/>
      <c r="F788"/>
      <c r="G788"/>
      <c r="H788"/>
      <c r="I788"/>
      <c r="J788"/>
      <c r="K788"/>
      <c r="L788"/>
      <c r="M788"/>
      <c r="N788"/>
      <c r="O788"/>
      <c r="P788"/>
      <c r="Q788"/>
      <c r="R788"/>
      <c r="S788"/>
      <c r="T788"/>
      <c r="U788"/>
    </row>
    <row r="789" spans="3:21" ht="15.75" customHeight="1" x14ac:dyDescent="0.2">
      <c r="C789" s="245"/>
      <c r="D789"/>
      <c r="E789"/>
      <c r="F789"/>
      <c r="G789"/>
      <c r="H789"/>
      <c r="I789"/>
      <c r="J789"/>
      <c r="K789"/>
      <c r="L789"/>
      <c r="M789"/>
      <c r="N789"/>
      <c r="O789"/>
      <c r="P789"/>
      <c r="Q789"/>
      <c r="R789"/>
      <c r="S789"/>
      <c r="T789"/>
      <c r="U789"/>
    </row>
    <row r="790" spans="3:21" ht="15.75" customHeight="1" x14ac:dyDescent="0.2">
      <c r="C790" s="245"/>
      <c r="D790"/>
      <c r="E790"/>
      <c r="F790"/>
      <c r="G790"/>
      <c r="H790"/>
      <c r="I790"/>
      <c r="J790"/>
      <c r="K790"/>
      <c r="L790"/>
      <c r="M790"/>
      <c r="N790"/>
      <c r="O790"/>
      <c r="P790"/>
      <c r="Q790"/>
      <c r="R790"/>
      <c r="S790"/>
      <c r="T790"/>
      <c r="U790"/>
    </row>
    <row r="791" spans="3:21" ht="15.75" customHeight="1" x14ac:dyDescent="0.2">
      <c r="C791" s="245"/>
      <c r="D791"/>
      <c r="E791"/>
      <c r="F791"/>
      <c r="G791"/>
      <c r="H791"/>
      <c r="I791"/>
      <c r="J791"/>
      <c r="K791"/>
      <c r="L791"/>
      <c r="M791"/>
      <c r="N791"/>
      <c r="O791"/>
      <c r="P791"/>
      <c r="Q791"/>
      <c r="R791"/>
      <c r="S791"/>
      <c r="T791"/>
      <c r="U791"/>
    </row>
    <row r="792" spans="3:21" ht="15.75" customHeight="1" x14ac:dyDescent="0.2">
      <c r="C792" s="245"/>
      <c r="D792"/>
      <c r="E792"/>
      <c r="F792"/>
      <c r="G792"/>
      <c r="H792"/>
      <c r="I792"/>
      <c r="J792"/>
      <c r="K792"/>
      <c r="L792"/>
      <c r="M792"/>
      <c r="N792"/>
      <c r="O792"/>
      <c r="P792"/>
      <c r="Q792"/>
      <c r="R792"/>
      <c r="S792"/>
      <c r="T792"/>
      <c r="U792"/>
    </row>
    <row r="793" spans="3:21" ht="15.75" customHeight="1" x14ac:dyDescent="0.2">
      <c r="C793" s="245"/>
      <c r="D793"/>
      <c r="E793"/>
      <c r="F793"/>
      <c r="G793"/>
      <c r="H793"/>
      <c r="I793"/>
      <c r="J793"/>
      <c r="K793"/>
      <c r="L793"/>
      <c r="M793"/>
      <c r="N793"/>
      <c r="O793"/>
      <c r="P793"/>
      <c r="Q793"/>
      <c r="R793"/>
      <c r="S793"/>
      <c r="T793"/>
      <c r="U793"/>
    </row>
    <row r="794" spans="3:21" ht="15.75" customHeight="1" x14ac:dyDescent="0.2">
      <c r="C794" s="245"/>
      <c r="D794"/>
      <c r="E794"/>
      <c r="F794"/>
      <c r="G794"/>
      <c r="H794"/>
      <c r="I794"/>
      <c r="J794"/>
      <c r="K794"/>
      <c r="L794"/>
      <c r="M794"/>
      <c r="N794"/>
      <c r="O794"/>
      <c r="P794"/>
      <c r="Q794"/>
      <c r="R794"/>
      <c r="S794"/>
      <c r="T794"/>
      <c r="U794"/>
    </row>
    <row r="795" spans="3:21" ht="15.75" customHeight="1" x14ac:dyDescent="0.2">
      <c r="C795" s="245"/>
      <c r="D795"/>
      <c r="E795"/>
      <c r="F795"/>
      <c r="G795"/>
      <c r="H795"/>
      <c r="I795"/>
      <c r="J795"/>
      <c r="K795"/>
      <c r="L795"/>
      <c r="M795"/>
      <c r="N795"/>
      <c r="O795"/>
      <c r="P795"/>
      <c r="Q795"/>
      <c r="R795"/>
      <c r="S795"/>
      <c r="T795"/>
      <c r="U795"/>
    </row>
    <row r="796" spans="3:21" ht="15.75" customHeight="1" x14ac:dyDescent="0.2">
      <c r="C796" s="245"/>
      <c r="D796"/>
      <c r="E796"/>
      <c r="F796"/>
      <c r="G796"/>
      <c r="H796"/>
      <c r="I796"/>
      <c r="J796"/>
      <c r="K796"/>
      <c r="L796"/>
      <c r="M796"/>
      <c r="N796"/>
      <c r="O796"/>
      <c r="P796"/>
      <c r="Q796"/>
      <c r="R796"/>
      <c r="S796"/>
      <c r="T796"/>
      <c r="U796"/>
    </row>
    <row r="797" spans="3:21" ht="15.75" customHeight="1" x14ac:dyDescent="0.2">
      <c r="C797" s="245"/>
      <c r="D797"/>
      <c r="E797"/>
      <c r="F797"/>
      <c r="G797"/>
      <c r="H797"/>
      <c r="I797"/>
      <c r="J797"/>
      <c r="K797"/>
      <c r="L797"/>
      <c r="M797"/>
      <c r="N797"/>
      <c r="O797"/>
      <c r="P797"/>
      <c r="Q797"/>
      <c r="R797"/>
      <c r="S797"/>
      <c r="T797"/>
      <c r="U797"/>
    </row>
    <row r="798" spans="3:21" ht="15.75" customHeight="1" x14ac:dyDescent="0.2">
      <c r="C798" s="245"/>
      <c r="D798"/>
      <c r="E798"/>
      <c r="F798"/>
      <c r="G798"/>
      <c r="H798"/>
      <c r="I798"/>
      <c r="J798"/>
      <c r="K798"/>
      <c r="L798"/>
      <c r="M798"/>
      <c r="N798"/>
      <c r="O798"/>
      <c r="P798"/>
      <c r="Q798"/>
      <c r="R798"/>
      <c r="S798"/>
      <c r="T798"/>
      <c r="U798"/>
    </row>
    <row r="799" spans="3:21" ht="15.75" customHeight="1" x14ac:dyDescent="0.2">
      <c r="C799" s="245"/>
      <c r="D799"/>
      <c r="E799"/>
      <c r="F799"/>
      <c r="G799"/>
      <c r="H799"/>
      <c r="I799"/>
      <c r="J799"/>
      <c r="K799"/>
      <c r="L799"/>
      <c r="M799"/>
      <c r="N799"/>
      <c r="O799"/>
      <c r="P799"/>
      <c r="Q799"/>
      <c r="R799"/>
      <c r="S799"/>
      <c r="T799"/>
      <c r="U799"/>
    </row>
    <row r="800" spans="3:21" ht="15.75" customHeight="1" x14ac:dyDescent="0.2">
      <c r="C800" s="245"/>
      <c r="D800"/>
      <c r="E800"/>
      <c r="F800"/>
      <c r="G800"/>
      <c r="H800"/>
      <c r="I800"/>
      <c r="J800"/>
      <c r="K800"/>
      <c r="L800"/>
      <c r="M800"/>
      <c r="N800"/>
      <c r="O800"/>
      <c r="P800"/>
      <c r="Q800"/>
      <c r="R800"/>
      <c r="S800"/>
      <c r="T800"/>
      <c r="U800"/>
    </row>
    <row r="801" spans="3:21" ht="15.75" customHeight="1" x14ac:dyDescent="0.2">
      <c r="C801" s="245"/>
      <c r="D801"/>
      <c r="E801"/>
      <c r="F801"/>
      <c r="G801"/>
      <c r="H801"/>
      <c r="I801"/>
      <c r="J801"/>
      <c r="K801"/>
      <c r="L801"/>
      <c r="M801"/>
      <c r="N801"/>
      <c r="O801"/>
      <c r="P801"/>
      <c r="Q801"/>
      <c r="R801"/>
      <c r="S801"/>
      <c r="T801"/>
      <c r="U801"/>
    </row>
    <row r="802" spans="3:21" ht="15.75" customHeight="1" x14ac:dyDescent="0.2">
      <c r="C802" s="245"/>
      <c r="D802"/>
      <c r="E802"/>
      <c r="F802"/>
      <c r="G802"/>
      <c r="H802"/>
      <c r="I802"/>
      <c r="J802"/>
      <c r="K802"/>
      <c r="L802"/>
      <c r="M802"/>
      <c r="N802"/>
      <c r="O802"/>
      <c r="P802"/>
      <c r="Q802"/>
      <c r="R802"/>
      <c r="S802"/>
      <c r="T802"/>
      <c r="U802"/>
    </row>
    <row r="803" spans="3:21" ht="15.75" customHeight="1" x14ac:dyDescent="0.2">
      <c r="C803" s="245"/>
      <c r="D803"/>
      <c r="E803"/>
      <c r="F803"/>
      <c r="G803"/>
      <c r="H803"/>
      <c r="I803"/>
      <c r="J803"/>
      <c r="K803"/>
      <c r="L803"/>
      <c r="M803"/>
      <c r="N803"/>
      <c r="O803"/>
      <c r="P803"/>
      <c r="Q803"/>
      <c r="R803"/>
      <c r="S803"/>
      <c r="T803"/>
      <c r="U803"/>
    </row>
    <row r="804" spans="3:21" ht="15.75" customHeight="1" x14ac:dyDescent="0.2">
      <c r="C804" s="245"/>
      <c r="D804"/>
      <c r="E804"/>
      <c r="F804"/>
      <c r="G804"/>
      <c r="H804"/>
      <c r="I804"/>
      <c r="J804"/>
      <c r="K804"/>
      <c r="L804"/>
      <c r="M804"/>
      <c r="N804"/>
      <c r="O804"/>
      <c r="P804"/>
      <c r="Q804"/>
      <c r="R804"/>
      <c r="S804"/>
      <c r="T804"/>
      <c r="U804"/>
    </row>
    <row r="805" spans="3:21" ht="15.75" customHeight="1" x14ac:dyDescent="0.2">
      <c r="C805" s="245"/>
      <c r="D805"/>
      <c r="E805"/>
      <c r="F805"/>
      <c r="G805"/>
      <c r="H805"/>
      <c r="I805"/>
      <c r="J805"/>
      <c r="K805"/>
      <c r="L805"/>
      <c r="M805"/>
      <c r="N805"/>
      <c r="O805"/>
      <c r="P805"/>
      <c r="Q805"/>
      <c r="R805"/>
      <c r="S805"/>
      <c r="T805"/>
      <c r="U805"/>
    </row>
    <row r="806" spans="3:21" ht="15.75" customHeight="1" x14ac:dyDescent="0.2">
      <c r="C806" s="245"/>
      <c r="D806"/>
      <c r="E806"/>
      <c r="F806"/>
      <c r="G806"/>
      <c r="H806"/>
      <c r="I806"/>
      <c r="J806"/>
      <c r="K806"/>
      <c r="L806"/>
      <c r="M806"/>
      <c r="N806"/>
      <c r="O806"/>
      <c r="P806"/>
      <c r="Q806"/>
      <c r="R806"/>
      <c r="S806"/>
      <c r="T806"/>
      <c r="U806"/>
    </row>
    <row r="807" spans="3:21" ht="15.75" customHeight="1" x14ac:dyDescent="0.2">
      <c r="C807" s="245"/>
      <c r="D807"/>
      <c r="E807"/>
      <c r="F807"/>
      <c r="G807"/>
      <c r="H807"/>
      <c r="I807"/>
      <c r="J807"/>
      <c r="K807"/>
      <c r="L807"/>
      <c r="M807"/>
      <c r="N807"/>
      <c r="O807"/>
      <c r="P807"/>
      <c r="Q807"/>
      <c r="R807"/>
      <c r="S807"/>
      <c r="T807"/>
      <c r="U807"/>
    </row>
    <row r="808" spans="3:21" ht="15.75" customHeight="1" x14ac:dyDescent="0.2">
      <c r="C808" s="245"/>
      <c r="D808"/>
      <c r="E808"/>
      <c r="F808"/>
      <c r="G808"/>
      <c r="H808"/>
      <c r="I808"/>
      <c r="J808"/>
      <c r="K808"/>
      <c r="L808"/>
      <c r="M808"/>
      <c r="N808"/>
      <c r="O808"/>
      <c r="P808"/>
      <c r="Q808"/>
      <c r="R808"/>
      <c r="S808"/>
      <c r="T808"/>
      <c r="U808"/>
    </row>
    <row r="809" spans="3:21" ht="15.75" customHeight="1" x14ac:dyDescent="0.2">
      <c r="C809" s="245"/>
      <c r="D809"/>
      <c r="E809"/>
      <c r="F809"/>
      <c r="G809"/>
      <c r="H809"/>
      <c r="I809"/>
      <c r="J809"/>
      <c r="K809"/>
      <c r="L809"/>
      <c r="M809"/>
      <c r="N809"/>
      <c r="O809"/>
      <c r="P809"/>
      <c r="Q809"/>
      <c r="R809"/>
      <c r="S809"/>
      <c r="T809"/>
      <c r="U809"/>
    </row>
    <row r="810" spans="3:21" ht="15.75" customHeight="1" x14ac:dyDescent="0.2">
      <c r="C810" s="245"/>
      <c r="D810"/>
      <c r="E810"/>
      <c r="F810"/>
      <c r="G810"/>
      <c r="H810"/>
      <c r="I810"/>
      <c r="J810"/>
      <c r="K810"/>
      <c r="L810"/>
      <c r="M810"/>
      <c r="N810"/>
      <c r="O810"/>
      <c r="P810"/>
      <c r="Q810"/>
      <c r="R810"/>
      <c r="S810"/>
      <c r="T810"/>
      <c r="U810"/>
    </row>
    <row r="811" spans="3:21" ht="15.75" customHeight="1" x14ac:dyDescent="0.2">
      <c r="C811" s="245"/>
      <c r="D811"/>
      <c r="E811"/>
      <c r="F811"/>
      <c r="G811"/>
      <c r="H811"/>
      <c r="I811"/>
      <c r="J811"/>
      <c r="K811"/>
      <c r="L811"/>
      <c r="M811"/>
      <c r="N811"/>
      <c r="O811"/>
      <c r="P811"/>
      <c r="Q811"/>
      <c r="R811"/>
      <c r="S811"/>
      <c r="T811"/>
      <c r="U811"/>
    </row>
    <row r="812" spans="3:21" ht="15.75" customHeight="1" x14ac:dyDescent="0.2">
      <c r="C812" s="245"/>
      <c r="D812"/>
      <c r="E812"/>
      <c r="F812"/>
      <c r="G812"/>
      <c r="H812"/>
      <c r="I812"/>
      <c r="J812"/>
      <c r="K812"/>
      <c r="L812"/>
      <c r="M812"/>
      <c r="N812"/>
      <c r="O812"/>
      <c r="P812"/>
      <c r="Q812"/>
      <c r="R812"/>
      <c r="S812"/>
      <c r="T812"/>
      <c r="U812"/>
    </row>
    <row r="813" spans="3:21" ht="15.75" customHeight="1" x14ac:dyDescent="0.2">
      <c r="C813" s="245"/>
      <c r="D813"/>
      <c r="E813"/>
      <c r="F813"/>
      <c r="G813"/>
      <c r="H813"/>
      <c r="I813"/>
      <c r="J813"/>
      <c r="K813"/>
      <c r="L813"/>
      <c r="M813"/>
      <c r="N813"/>
      <c r="O813"/>
      <c r="P813"/>
      <c r="Q813"/>
      <c r="R813"/>
      <c r="S813"/>
      <c r="T813"/>
      <c r="U813"/>
    </row>
    <row r="814" spans="3:21" ht="15.75" customHeight="1" x14ac:dyDescent="0.2">
      <c r="C814" s="245"/>
      <c r="D814"/>
      <c r="E814"/>
      <c r="F814"/>
      <c r="G814"/>
      <c r="H814"/>
      <c r="I814"/>
      <c r="J814"/>
      <c r="K814"/>
      <c r="L814"/>
      <c r="M814"/>
      <c r="N814"/>
      <c r="O814"/>
      <c r="P814"/>
      <c r="Q814"/>
      <c r="R814"/>
      <c r="S814"/>
      <c r="T814"/>
      <c r="U814"/>
    </row>
    <row r="815" spans="3:21" ht="15.75" customHeight="1" x14ac:dyDescent="0.2">
      <c r="C815" s="245"/>
      <c r="D815"/>
      <c r="E815"/>
      <c r="F815"/>
      <c r="G815"/>
      <c r="H815"/>
      <c r="I815"/>
      <c r="J815"/>
      <c r="K815"/>
      <c r="L815"/>
      <c r="M815"/>
      <c r="N815"/>
      <c r="O815"/>
      <c r="P815"/>
      <c r="Q815"/>
      <c r="R815"/>
      <c r="S815"/>
      <c r="T815"/>
      <c r="U815"/>
    </row>
    <row r="816" spans="3:21" ht="15.75" customHeight="1" x14ac:dyDescent="0.2">
      <c r="C816" s="245"/>
      <c r="D816"/>
      <c r="E816"/>
      <c r="F816"/>
      <c r="G816"/>
      <c r="H816"/>
      <c r="I816"/>
      <c r="J816"/>
      <c r="K816"/>
      <c r="L816"/>
      <c r="M816"/>
      <c r="N816"/>
      <c r="O816"/>
      <c r="P816"/>
      <c r="Q816"/>
      <c r="R816"/>
      <c r="S816"/>
      <c r="T816"/>
      <c r="U816"/>
    </row>
    <row r="817" spans="3:21" ht="15.75" customHeight="1" x14ac:dyDescent="0.2">
      <c r="C817" s="245"/>
      <c r="D817"/>
      <c r="E817"/>
      <c r="F817"/>
      <c r="G817"/>
      <c r="H817"/>
      <c r="I817"/>
      <c r="J817"/>
      <c r="K817"/>
      <c r="L817"/>
      <c r="M817"/>
      <c r="N817"/>
      <c r="O817"/>
      <c r="P817"/>
      <c r="Q817"/>
      <c r="R817"/>
      <c r="S817"/>
      <c r="T817"/>
      <c r="U817"/>
    </row>
    <row r="818" spans="3:21" ht="15.75" customHeight="1" x14ac:dyDescent="0.2">
      <c r="C818" s="245"/>
      <c r="D818"/>
      <c r="E818"/>
      <c r="F818"/>
      <c r="G818"/>
      <c r="H818"/>
      <c r="I818"/>
      <c r="J818"/>
      <c r="K818"/>
      <c r="L818"/>
      <c r="M818"/>
      <c r="N818"/>
      <c r="O818"/>
      <c r="P818"/>
      <c r="Q818"/>
      <c r="R818"/>
      <c r="S818"/>
      <c r="T818"/>
      <c r="U818"/>
    </row>
    <row r="819" spans="3:21" ht="15.75" customHeight="1" x14ac:dyDescent="0.2">
      <c r="C819" s="245"/>
      <c r="D819"/>
      <c r="E819"/>
      <c r="F819"/>
      <c r="G819"/>
      <c r="H819"/>
      <c r="I819"/>
      <c r="J819"/>
      <c r="K819"/>
      <c r="L819"/>
      <c r="M819"/>
      <c r="N819"/>
      <c r="O819"/>
      <c r="P819"/>
      <c r="Q819"/>
      <c r="R819"/>
      <c r="S819"/>
      <c r="T819"/>
      <c r="U819"/>
    </row>
    <row r="820" spans="3:21" ht="15.75" customHeight="1" x14ac:dyDescent="0.2">
      <c r="C820" s="245"/>
      <c r="D820"/>
      <c r="E820"/>
      <c r="F820"/>
      <c r="G820"/>
      <c r="H820"/>
      <c r="I820"/>
      <c r="J820"/>
      <c r="K820"/>
      <c r="L820"/>
      <c r="M820"/>
      <c r="N820"/>
      <c r="O820"/>
      <c r="P820"/>
      <c r="Q820"/>
      <c r="R820"/>
      <c r="S820"/>
      <c r="T820"/>
      <c r="U820"/>
    </row>
    <row r="821" spans="3:21" ht="15.75" customHeight="1" x14ac:dyDescent="0.2">
      <c r="C821" s="245"/>
      <c r="D821"/>
      <c r="E821"/>
      <c r="F821"/>
      <c r="G821"/>
      <c r="H821"/>
      <c r="I821"/>
      <c r="J821"/>
      <c r="K821"/>
      <c r="L821"/>
      <c r="M821"/>
      <c r="N821"/>
      <c r="O821"/>
      <c r="P821"/>
      <c r="Q821"/>
      <c r="R821"/>
      <c r="S821"/>
      <c r="T821"/>
      <c r="U821"/>
    </row>
    <row r="822" spans="3:21" ht="15.75" customHeight="1" x14ac:dyDescent="0.2">
      <c r="C822" s="245"/>
      <c r="D822"/>
      <c r="E822"/>
      <c r="F822"/>
      <c r="G822"/>
      <c r="H822"/>
      <c r="I822"/>
      <c r="J822"/>
      <c r="K822"/>
      <c r="L822"/>
      <c r="M822"/>
      <c r="N822"/>
      <c r="O822"/>
      <c r="P822"/>
      <c r="Q822"/>
      <c r="R822"/>
      <c r="S822"/>
      <c r="T822"/>
      <c r="U822"/>
    </row>
    <row r="823" spans="3:21" ht="15.75" customHeight="1" x14ac:dyDescent="0.2">
      <c r="C823" s="245"/>
      <c r="D823"/>
      <c r="E823"/>
      <c r="F823"/>
      <c r="G823"/>
      <c r="H823"/>
      <c r="I823"/>
      <c r="J823"/>
      <c r="K823"/>
      <c r="L823"/>
      <c r="M823"/>
      <c r="N823"/>
      <c r="O823"/>
      <c r="P823"/>
      <c r="Q823"/>
      <c r="R823"/>
      <c r="S823"/>
      <c r="T823"/>
      <c r="U823"/>
    </row>
    <row r="824" spans="3:21" ht="15.75" customHeight="1" x14ac:dyDescent="0.2">
      <c r="C824" s="245"/>
      <c r="D824"/>
      <c r="E824"/>
      <c r="F824"/>
      <c r="G824"/>
      <c r="H824"/>
      <c r="I824"/>
      <c r="J824"/>
      <c r="K824"/>
      <c r="L824"/>
      <c r="M824"/>
      <c r="N824"/>
      <c r="O824"/>
      <c r="P824"/>
      <c r="Q824"/>
      <c r="R824"/>
      <c r="S824"/>
      <c r="T824"/>
      <c r="U824"/>
    </row>
    <row r="825" spans="3:21" ht="15.75" customHeight="1" x14ac:dyDescent="0.2">
      <c r="C825" s="245"/>
      <c r="D825"/>
      <c r="E825"/>
      <c r="F825"/>
      <c r="G825"/>
      <c r="H825"/>
      <c r="I825"/>
      <c r="J825"/>
      <c r="K825"/>
      <c r="L825"/>
      <c r="M825"/>
      <c r="N825"/>
      <c r="O825"/>
      <c r="P825"/>
      <c r="Q825"/>
      <c r="R825"/>
      <c r="S825"/>
      <c r="T825"/>
      <c r="U825"/>
    </row>
    <row r="826" spans="3:21" ht="15.75" customHeight="1" x14ac:dyDescent="0.2">
      <c r="C826" s="245"/>
      <c r="D826"/>
      <c r="E826"/>
      <c r="F826"/>
      <c r="G826"/>
      <c r="H826"/>
      <c r="I826"/>
      <c r="J826"/>
      <c r="K826"/>
      <c r="L826"/>
      <c r="M826"/>
      <c r="N826"/>
      <c r="O826"/>
      <c r="P826"/>
      <c r="Q826"/>
      <c r="R826"/>
      <c r="S826"/>
      <c r="T826"/>
      <c r="U826"/>
    </row>
    <row r="827" spans="3:21" ht="15.75" customHeight="1" x14ac:dyDescent="0.2">
      <c r="C827" s="245"/>
      <c r="D827"/>
      <c r="E827"/>
      <c r="F827"/>
      <c r="G827"/>
      <c r="H827"/>
      <c r="I827"/>
      <c r="J827"/>
      <c r="K827"/>
      <c r="L827"/>
      <c r="M827"/>
      <c r="N827"/>
      <c r="O827"/>
      <c r="P827"/>
      <c r="Q827"/>
      <c r="R827"/>
      <c r="S827"/>
      <c r="T827"/>
      <c r="U827"/>
    </row>
    <row r="828" spans="3:21" ht="15.75" customHeight="1" x14ac:dyDescent="0.2">
      <c r="C828" s="245"/>
      <c r="D828"/>
      <c r="E828"/>
      <c r="F828"/>
      <c r="G828"/>
      <c r="H828"/>
      <c r="I828"/>
      <c r="J828"/>
      <c r="K828"/>
      <c r="L828"/>
      <c r="M828"/>
      <c r="N828"/>
      <c r="O828"/>
      <c r="P828"/>
      <c r="Q828"/>
      <c r="R828"/>
      <c r="S828"/>
      <c r="T828"/>
      <c r="U828"/>
    </row>
    <row r="829" spans="3:21" ht="15.75" customHeight="1" x14ac:dyDescent="0.2">
      <c r="C829" s="245"/>
      <c r="D829"/>
      <c r="E829"/>
      <c r="F829"/>
      <c r="G829"/>
      <c r="H829"/>
      <c r="I829"/>
      <c r="J829"/>
      <c r="K829"/>
      <c r="L829"/>
      <c r="M829"/>
      <c r="N829"/>
      <c r="O829"/>
      <c r="P829"/>
      <c r="Q829"/>
      <c r="R829"/>
      <c r="S829"/>
      <c r="T829"/>
      <c r="U829"/>
    </row>
    <row r="830" spans="3:21" ht="15.75" customHeight="1" x14ac:dyDescent="0.2">
      <c r="C830" s="245"/>
      <c r="D830"/>
      <c r="E830"/>
      <c r="F830"/>
      <c r="G830"/>
      <c r="H830"/>
      <c r="I830"/>
      <c r="J830"/>
      <c r="K830"/>
      <c r="L830"/>
      <c r="M830"/>
      <c r="N830"/>
      <c r="O830"/>
      <c r="P830"/>
      <c r="Q830"/>
      <c r="R830"/>
      <c r="S830"/>
      <c r="T830"/>
      <c r="U830"/>
    </row>
    <row r="831" spans="3:21" ht="15.75" customHeight="1" x14ac:dyDescent="0.2">
      <c r="C831" s="245"/>
      <c r="D831"/>
      <c r="E831"/>
      <c r="F831"/>
      <c r="G831"/>
      <c r="H831"/>
      <c r="I831"/>
      <c r="J831"/>
      <c r="K831"/>
      <c r="L831"/>
      <c r="M831"/>
      <c r="N831"/>
      <c r="O831"/>
      <c r="P831"/>
      <c r="Q831"/>
      <c r="R831"/>
      <c r="S831"/>
      <c r="T831"/>
      <c r="U831"/>
    </row>
    <row r="832" spans="3:21" ht="15.75" customHeight="1" x14ac:dyDescent="0.2">
      <c r="C832" s="245"/>
      <c r="D832"/>
      <c r="E832"/>
      <c r="F832"/>
      <c r="G832"/>
      <c r="H832"/>
      <c r="I832"/>
      <c r="J832"/>
      <c r="K832"/>
      <c r="L832"/>
      <c r="M832"/>
      <c r="N832"/>
      <c r="O832"/>
      <c r="P832"/>
      <c r="Q832"/>
      <c r="R832"/>
      <c r="S832"/>
      <c r="T832"/>
      <c r="U832"/>
    </row>
    <row r="833" spans="3:21" ht="15.75" customHeight="1" x14ac:dyDescent="0.2">
      <c r="C833" s="245"/>
      <c r="D833"/>
      <c r="E833"/>
      <c r="F833"/>
      <c r="G833"/>
      <c r="H833"/>
      <c r="I833"/>
      <c r="J833"/>
      <c r="K833"/>
      <c r="L833"/>
      <c r="M833"/>
      <c r="N833"/>
      <c r="O833"/>
      <c r="P833"/>
      <c r="Q833"/>
      <c r="R833"/>
      <c r="S833"/>
      <c r="T833"/>
      <c r="U833"/>
    </row>
    <row r="834" spans="3:21" ht="15.75" customHeight="1" x14ac:dyDescent="0.2">
      <c r="C834" s="245"/>
      <c r="D834"/>
      <c r="E834"/>
      <c r="F834"/>
      <c r="G834"/>
      <c r="H834"/>
      <c r="I834"/>
      <c r="J834"/>
      <c r="K834"/>
      <c r="L834"/>
      <c r="M834"/>
      <c r="N834"/>
      <c r="O834"/>
      <c r="P834"/>
      <c r="Q834"/>
      <c r="R834"/>
      <c r="S834"/>
      <c r="T834"/>
      <c r="U834"/>
    </row>
    <row r="835" spans="3:21" ht="15.75" customHeight="1" x14ac:dyDescent="0.2">
      <c r="C835" s="245"/>
      <c r="D835"/>
      <c r="E835"/>
      <c r="F835"/>
      <c r="G835"/>
      <c r="H835"/>
      <c r="I835"/>
      <c r="J835"/>
      <c r="K835"/>
      <c r="L835"/>
      <c r="M835"/>
      <c r="N835"/>
      <c r="O835"/>
      <c r="P835"/>
      <c r="Q835"/>
      <c r="R835"/>
      <c r="S835"/>
      <c r="T835"/>
      <c r="U835"/>
    </row>
    <row r="836" spans="3:21" ht="15.75" customHeight="1" x14ac:dyDescent="0.2">
      <c r="C836" s="245"/>
      <c r="D836"/>
      <c r="E836"/>
      <c r="F836"/>
      <c r="G836"/>
      <c r="H836"/>
      <c r="I836"/>
      <c r="J836"/>
      <c r="K836"/>
      <c r="L836"/>
      <c r="M836"/>
      <c r="N836"/>
      <c r="O836"/>
      <c r="P836"/>
      <c r="Q836"/>
      <c r="R836"/>
      <c r="S836"/>
      <c r="T836"/>
      <c r="U836"/>
    </row>
    <row r="837" spans="3:21" ht="15.75" customHeight="1" x14ac:dyDescent="0.2">
      <c r="C837" s="245"/>
      <c r="D837"/>
      <c r="E837"/>
      <c r="F837"/>
      <c r="G837"/>
      <c r="H837"/>
      <c r="I837"/>
      <c r="J837"/>
      <c r="K837"/>
      <c r="L837"/>
      <c r="M837"/>
      <c r="N837"/>
      <c r="O837"/>
      <c r="P837"/>
      <c r="Q837"/>
      <c r="R837"/>
      <c r="S837"/>
      <c r="T837"/>
      <c r="U837"/>
    </row>
    <row r="838" spans="3:21" ht="15.75" customHeight="1" x14ac:dyDescent="0.2">
      <c r="C838" s="245"/>
      <c r="D838"/>
      <c r="E838"/>
      <c r="F838"/>
      <c r="G838"/>
      <c r="H838"/>
      <c r="I838"/>
      <c r="J838"/>
      <c r="K838"/>
      <c r="L838"/>
      <c r="M838"/>
      <c r="N838"/>
      <c r="O838"/>
      <c r="P838"/>
      <c r="Q838"/>
      <c r="R838"/>
      <c r="S838"/>
      <c r="T838"/>
      <c r="U838"/>
    </row>
    <row r="839" spans="3:21" ht="15.75" customHeight="1" x14ac:dyDescent="0.2">
      <c r="C839" s="245"/>
      <c r="D839"/>
      <c r="E839"/>
      <c r="F839"/>
      <c r="G839"/>
      <c r="H839"/>
      <c r="I839"/>
      <c r="J839"/>
      <c r="K839"/>
      <c r="L839"/>
      <c r="M839"/>
      <c r="N839"/>
      <c r="O839"/>
      <c r="P839"/>
      <c r="Q839"/>
      <c r="R839"/>
      <c r="S839"/>
      <c r="T839"/>
      <c r="U839"/>
    </row>
    <row r="840" spans="3:21" ht="15.75" customHeight="1" x14ac:dyDescent="0.2">
      <c r="C840" s="245"/>
      <c r="D840"/>
      <c r="E840"/>
      <c r="F840"/>
      <c r="G840"/>
      <c r="H840"/>
      <c r="I840"/>
      <c r="J840"/>
      <c r="K840"/>
      <c r="L840"/>
      <c r="M840"/>
      <c r="N840"/>
      <c r="O840"/>
      <c r="P840"/>
      <c r="Q840"/>
      <c r="R840"/>
      <c r="S840"/>
      <c r="T840"/>
      <c r="U840"/>
    </row>
    <row r="841" spans="3:21" ht="15.75" customHeight="1" x14ac:dyDescent="0.2">
      <c r="C841" s="245"/>
      <c r="D841"/>
      <c r="E841"/>
      <c r="F841"/>
      <c r="G841"/>
      <c r="H841"/>
      <c r="I841"/>
      <c r="J841"/>
      <c r="K841"/>
      <c r="L841"/>
      <c r="M841"/>
      <c r="N841"/>
      <c r="O841"/>
      <c r="P841"/>
      <c r="Q841"/>
      <c r="R841"/>
      <c r="S841"/>
      <c r="T841"/>
      <c r="U841"/>
    </row>
    <row r="842" spans="3:21" ht="15.75" customHeight="1" x14ac:dyDescent="0.2">
      <c r="C842" s="245"/>
      <c r="D842"/>
      <c r="E842"/>
      <c r="F842"/>
      <c r="G842"/>
      <c r="H842"/>
      <c r="I842"/>
      <c r="J842"/>
      <c r="K842"/>
      <c r="L842"/>
      <c r="M842"/>
      <c r="N842"/>
      <c r="O842"/>
      <c r="P842"/>
      <c r="Q842"/>
      <c r="R842"/>
      <c r="S842"/>
      <c r="T842"/>
      <c r="U842"/>
    </row>
    <row r="843" spans="3:21" ht="15.75" customHeight="1" x14ac:dyDescent="0.2">
      <c r="C843" s="245"/>
      <c r="D843"/>
      <c r="E843"/>
      <c r="F843"/>
      <c r="G843"/>
      <c r="H843"/>
      <c r="I843"/>
      <c r="J843"/>
      <c r="K843"/>
      <c r="L843"/>
      <c r="M843"/>
      <c r="N843"/>
      <c r="O843"/>
      <c r="P843"/>
      <c r="Q843"/>
      <c r="R843"/>
      <c r="S843"/>
      <c r="T843"/>
      <c r="U843"/>
    </row>
    <row r="844" spans="3:21" ht="15.75" customHeight="1" x14ac:dyDescent="0.2">
      <c r="C844" s="245"/>
      <c r="D844"/>
      <c r="E844"/>
      <c r="F844"/>
      <c r="G844"/>
      <c r="H844"/>
      <c r="I844"/>
      <c r="J844"/>
      <c r="K844"/>
      <c r="L844"/>
      <c r="M844"/>
      <c r="N844"/>
      <c r="O844"/>
      <c r="P844"/>
      <c r="Q844"/>
      <c r="R844"/>
      <c r="S844"/>
      <c r="T844"/>
      <c r="U844"/>
    </row>
    <row r="845" spans="3:21" ht="15.75" customHeight="1" x14ac:dyDescent="0.2">
      <c r="C845" s="245"/>
      <c r="D845"/>
      <c r="E845"/>
      <c r="F845"/>
      <c r="G845"/>
      <c r="H845"/>
      <c r="I845"/>
      <c r="J845"/>
      <c r="K845"/>
      <c r="L845"/>
      <c r="M845"/>
      <c r="N845"/>
      <c r="O845"/>
      <c r="P845"/>
      <c r="Q845"/>
      <c r="R845"/>
      <c r="S845"/>
      <c r="T845"/>
      <c r="U845"/>
    </row>
    <row r="846" spans="3:21" ht="15.75" customHeight="1" x14ac:dyDescent="0.2">
      <c r="C846" s="245"/>
      <c r="D846"/>
      <c r="E846"/>
      <c r="F846"/>
      <c r="G846"/>
      <c r="H846"/>
      <c r="I846"/>
      <c r="J846"/>
      <c r="K846"/>
      <c r="L846"/>
      <c r="M846"/>
      <c r="N846"/>
      <c r="O846"/>
      <c r="P846"/>
      <c r="Q846"/>
      <c r="R846"/>
      <c r="S846"/>
      <c r="T846"/>
      <c r="U846"/>
    </row>
    <row r="847" spans="3:21" ht="15.75" customHeight="1" x14ac:dyDescent="0.2">
      <c r="C847" s="245"/>
      <c r="D847"/>
      <c r="E847"/>
      <c r="F847"/>
      <c r="G847"/>
      <c r="H847"/>
      <c r="I847"/>
      <c r="J847"/>
      <c r="K847"/>
      <c r="L847"/>
      <c r="M847"/>
      <c r="N847"/>
      <c r="O847"/>
      <c r="P847"/>
      <c r="Q847"/>
      <c r="R847"/>
      <c r="S847"/>
      <c r="T847"/>
      <c r="U847"/>
    </row>
    <row r="848" spans="3:21" ht="15.75" customHeight="1" x14ac:dyDescent="0.2">
      <c r="C848" s="245"/>
      <c r="D848"/>
      <c r="E848"/>
      <c r="F848"/>
      <c r="G848"/>
      <c r="H848"/>
      <c r="I848"/>
      <c r="J848"/>
      <c r="K848"/>
      <c r="L848"/>
      <c r="M848"/>
      <c r="N848"/>
      <c r="O848"/>
      <c r="P848"/>
      <c r="Q848"/>
      <c r="R848"/>
      <c r="S848"/>
      <c r="T848"/>
      <c r="U848"/>
    </row>
    <row r="849" spans="3:21" ht="15.75" customHeight="1" x14ac:dyDescent="0.2">
      <c r="C849" s="245"/>
      <c r="D849"/>
      <c r="E849"/>
      <c r="F849"/>
      <c r="G849"/>
      <c r="H849"/>
      <c r="I849"/>
      <c r="J849"/>
      <c r="K849"/>
      <c r="L849"/>
      <c r="M849"/>
      <c r="N849"/>
      <c r="O849"/>
      <c r="P849"/>
      <c r="Q849"/>
      <c r="R849"/>
      <c r="S849"/>
      <c r="T849"/>
      <c r="U849"/>
    </row>
    <row r="850" spans="3:21" ht="15.75" customHeight="1" x14ac:dyDescent="0.2">
      <c r="C850" s="245"/>
      <c r="D850"/>
      <c r="E850"/>
      <c r="F850"/>
      <c r="G850"/>
      <c r="H850"/>
      <c r="I850"/>
      <c r="J850"/>
      <c r="K850"/>
      <c r="L850"/>
      <c r="M850"/>
      <c r="N850"/>
      <c r="O850"/>
      <c r="P850"/>
      <c r="Q850"/>
      <c r="R850"/>
      <c r="S850"/>
      <c r="T850"/>
      <c r="U850"/>
    </row>
    <row r="851" spans="3:21" ht="15.75" customHeight="1" x14ac:dyDescent="0.2">
      <c r="C851" s="245"/>
      <c r="D851"/>
      <c r="E851"/>
      <c r="F851"/>
      <c r="G851"/>
      <c r="H851"/>
      <c r="I851"/>
      <c r="J851"/>
      <c r="K851"/>
      <c r="L851"/>
      <c r="M851"/>
      <c r="N851"/>
      <c r="O851"/>
      <c r="P851"/>
      <c r="Q851"/>
      <c r="R851"/>
      <c r="S851"/>
      <c r="T851"/>
      <c r="U851"/>
    </row>
    <row r="852" spans="3:21" ht="15.75" customHeight="1" x14ac:dyDescent="0.2">
      <c r="C852" s="245"/>
      <c r="D852"/>
      <c r="E852"/>
      <c r="F852"/>
      <c r="G852"/>
      <c r="H852"/>
      <c r="I852"/>
      <c r="J852"/>
      <c r="K852"/>
      <c r="L852"/>
      <c r="M852"/>
      <c r="N852"/>
      <c r="O852"/>
      <c r="P852"/>
      <c r="Q852"/>
      <c r="R852"/>
      <c r="S852"/>
      <c r="T852"/>
      <c r="U852"/>
    </row>
    <row r="853" spans="3:21" ht="15.75" customHeight="1" x14ac:dyDescent="0.2">
      <c r="C853" s="245"/>
      <c r="D853"/>
      <c r="E853"/>
      <c r="F853"/>
      <c r="G853"/>
      <c r="H853"/>
      <c r="I853"/>
      <c r="J853"/>
      <c r="K853"/>
      <c r="L853"/>
      <c r="M853"/>
      <c r="N853"/>
      <c r="O853"/>
      <c r="P853"/>
      <c r="Q853"/>
      <c r="R853"/>
      <c r="S853"/>
      <c r="T853"/>
      <c r="U853"/>
    </row>
    <row r="854" spans="3:21" ht="15.75" customHeight="1" x14ac:dyDescent="0.2">
      <c r="C854" s="245"/>
      <c r="D854"/>
      <c r="E854"/>
      <c r="F854"/>
      <c r="G854"/>
      <c r="H854"/>
      <c r="I854"/>
      <c r="J854"/>
      <c r="K854"/>
      <c r="L854"/>
      <c r="M854"/>
      <c r="N854"/>
      <c r="O854"/>
      <c r="P854"/>
      <c r="Q854"/>
      <c r="R854"/>
      <c r="S854"/>
      <c r="T854"/>
      <c r="U854"/>
    </row>
    <row r="855" spans="3:21" ht="15.75" customHeight="1" x14ac:dyDescent="0.2">
      <c r="C855" s="245"/>
      <c r="D855"/>
      <c r="E855"/>
      <c r="F855"/>
      <c r="G855"/>
      <c r="H855"/>
      <c r="I855"/>
      <c r="J855"/>
      <c r="K855"/>
      <c r="L855"/>
      <c r="M855"/>
      <c r="N855"/>
      <c r="O855"/>
      <c r="P855"/>
      <c r="Q855"/>
      <c r="R855"/>
      <c r="S855"/>
      <c r="T855"/>
      <c r="U855"/>
    </row>
    <row r="856" spans="3:21" ht="15.75" customHeight="1" x14ac:dyDescent="0.2">
      <c r="C856" s="245"/>
      <c r="D856"/>
      <c r="E856"/>
      <c r="F856"/>
      <c r="G856"/>
      <c r="H856"/>
      <c r="I856"/>
      <c r="J856"/>
      <c r="K856"/>
      <c r="L856"/>
      <c r="M856"/>
      <c r="N856"/>
      <c r="O856"/>
      <c r="P856"/>
      <c r="Q856"/>
      <c r="R856"/>
      <c r="S856"/>
      <c r="T856"/>
      <c r="U856"/>
    </row>
    <row r="857" spans="3:21" ht="15.75" customHeight="1" x14ac:dyDescent="0.2">
      <c r="C857" s="245"/>
      <c r="D857"/>
      <c r="E857"/>
      <c r="F857"/>
      <c r="G857"/>
      <c r="H857"/>
      <c r="I857"/>
      <c r="J857"/>
      <c r="K857"/>
      <c r="L857"/>
      <c r="M857"/>
      <c r="N857"/>
      <c r="O857"/>
      <c r="P857"/>
      <c r="Q857"/>
      <c r="R857"/>
      <c r="S857"/>
      <c r="T857"/>
      <c r="U857"/>
    </row>
    <row r="858" spans="3:21" ht="15.75" customHeight="1" x14ac:dyDescent="0.2">
      <c r="C858" s="245"/>
      <c r="D858"/>
      <c r="E858"/>
      <c r="F858"/>
      <c r="G858"/>
      <c r="H858"/>
      <c r="I858"/>
      <c r="J858"/>
      <c r="K858"/>
      <c r="L858"/>
      <c r="M858"/>
      <c r="N858"/>
      <c r="O858"/>
      <c r="P858"/>
      <c r="Q858"/>
      <c r="R858"/>
      <c r="S858"/>
      <c r="T858"/>
      <c r="U858"/>
    </row>
    <row r="859" spans="3:21" ht="15.75" customHeight="1" x14ac:dyDescent="0.2">
      <c r="C859" s="245"/>
      <c r="D859"/>
      <c r="E859"/>
      <c r="F859"/>
      <c r="G859"/>
      <c r="H859"/>
      <c r="I859"/>
      <c r="J859"/>
      <c r="K859"/>
      <c r="L859"/>
      <c r="M859"/>
      <c r="N859"/>
      <c r="O859"/>
      <c r="P859"/>
      <c r="Q859"/>
      <c r="R859"/>
      <c r="S859"/>
      <c r="T859"/>
      <c r="U859"/>
    </row>
    <row r="860" spans="3:21" ht="15.75" customHeight="1" x14ac:dyDescent="0.2">
      <c r="C860" s="245"/>
      <c r="D860"/>
      <c r="E860"/>
      <c r="F860"/>
      <c r="G860"/>
      <c r="H860"/>
      <c r="I860"/>
      <c r="J860"/>
      <c r="K860"/>
      <c r="L860"/>
      <c r="M860"/>
      <c r="N860"/>
      <c r="O860"/>
      <c r="P860"/>
      <c r="Q860"/>
      <c r="R860"/>
      <c r="S860"/>
      <c r="T860"/>
      <c r="U860"/>
    </row>
    <row r="861" spans="3:21" ht="15.75" customHeight="1" x14ac:dyDescent="0.2">
      <c r="C861" s="245"/>
      <c r="D861"/>
      <c r="E861"/>
      <c r="F861"/>
      <c r="G861"/>
      <c r="H861"/>
      <c r="I861"/>
      <c r="J861"/>
      <c r="K861"/>
      <c r="L861"/>
      <c r="M861"/>
      <c r="N861"/>
      <c r="O861"/>
      <c r="P861"/>
      <c r="Q861"/>
      <c r="R861"/>
      <c r="S861"/>
      <c r="T861"/>
      <c r="U861"/>
    </row>
    <row r="862" spans="3:21" ht="15.75" customHeight="1" x14ac:dyDescent="0.2">
      <c r="C862" s="245"/>
      <c r="D862"/>
      <c r="E862"/>
      <c r="F862"/>
      <c r="G862"/>
      <c r="H862"/>
      <c r="I862"/>
      <c r="J862"/>
      <c r="K862"/>
      <c r="L862"/>
      <c r="M862"/>
      <c r="N862"/>
      <c r="O862"/>
      <c r="P862"/>
      <c r="Q862"/>
      <c r="R862"/>
      <c r="S862"/>
      <c r="T862"/>
      <c r="U862"/>
    </row>
    <row r="863" spans="3:21" ht="15.75" customHeight="1" x14ac:dyDescent="0.2">
      <c r="C863" s="245"/>
      <c r="D863"/>
      <c r="E863"/>
      <c r="F863"/>
      <c r="G863"/>
      <c r="H863"/>
      <c r="I863"/>
      <c r="J863"/>
      <c r="K863"/>
      <c r="L863"/>
      <c r="M863"/>
      <c r="N863"/>
      <c r="O863"/>
      <c r="P863"/>
      <c r="Q863"/>
      <c r="R863"/>
      <c r="S863"/>
      <c r="T863"/>
      <c r="U863"/>
    </row>
    <row r="864" spans="3:21" ht="15.75" customHeight="1" x14ac:dyDescent="0.2">
      <c r="C864" s="245"/>
      <c r="D864"/>
      <c r="E864"/>
      <c r="F864"/>
      <c r="G864"/>
      <c r="H864"/>
      <c r="I864"/>
      <c r="J864"/>
      <c r="K864"/>
      <c r="L864"/>
      <c r="M864"/>
      <c r="N864"/>
      <c r="O864"/>
      <c r="P864"/>
      <c r="Q864"/>
      <c r="R864"/>
      <c r="S864"/>
      <c r="T864"/>
      <c r="U864"/>
    </row>
    <row r="865" spans="3:21" ht="15.75" customHeight="1" x14ac:dyDescent="0.2">
      <c r="C865" s="245"/>
      <c r="D865"/>
      <c r="E865"/>
      <c r="F865"/>
      <c r="G865"/>
      <c r="H865"/>
      <c r="I865"/>
      <c r="J865"/>
      <c r="K865"/>
      <c r="L865"/>
      <c r="M865"/>
      <c r="N865"/>
      <c r="O865"/>
      <c r="P865"/>
      <c r="Q865"/>
      <c r="R865"/>
      <c r="S865"/>
      <c r="T865"/>
      <c r="U865"/>
    </row>
    <row r="866" spans="3:21" ht="15.75" customHeight="1" x14ac:dyDescent="0.2">
      <c r="C866" s="245"/>
      <c r="D866"/>
      <c r="E866"/>
      <c r="F866"/>
      <c r="G866"/>
      <c r="H866"/>
      <c r="I866"/>
      <c r="J866"/>
      <c r="K866"/>
      <c r="L866"/>
      <c r="M866"/>
      <c r="N866"/>
      <c r="O866"/>
      <c r="P866"/>
      <c r="Q866"/>
      <c r="R866"/>
      <c r="S866"/>
      <c r="T866"/>
      <c r="U866"/>
    </row>
    <row r="867" spans="3:21" ht="15.75" customHeight="1" x14ac:dyDescent="0.2">
      <c r="C867" s="245"/>
      <c r="D867"/>
      <c r="E867"/>
      <c r="F867"/>
      <c r="G867"/>
      <c r="H867"/>
      <c r="I867"/>
      <c r="J867"/>
      <c r="K867"/>
      <c r="L867"/>
      <c r="M867"/>
      <c r="N867"/>
      <c r="O867"/>
      <c r="P867"/>
      <c r="Q867"/>
      <c r="R867"/>
      <c r="S867"/>
      <c r="T867"/>
      <c r="U867"/>
    </row>
    <row r="868" spans="3:21" ht="15.75" customHeight="1" x14ac:dyDescent="0.2">
      <c r="C868" s="245"/>
      <c r="D868"/>
      <c r="E868"/>
      <c r="F868"/>
      <c r="G868"/>
      <c r="H868"/>
      <c r="I868"/>
      <c r="J868"/>
      <c r="K868"/>
      <c r="L868"/>
      <c r="M868"/>
      <c r="N868"/>
      <c r="O868"/>
      <c r="P868"/>
      <c r="Q868"/>
      <c r="R868"/>
      <c r="S868"/>
      <c r="T868"/>
      <c r="U868"/>
    </row>
    <row r="869" spans="3:21" ht="15.75" customHeight="1" x14ac:dyDescent="0.2">
      <c r="C869" s="245"/>
      <c r="D869"/>
      <c r="E869"/>
      <c r="F869"/>
      <c r="G869"/>
      <c r="H869"/>
      <c r="I869"/>
      <c r="J869"/>
      <c r="K869"/>
      <c r="L869"/>
      <c r="M869"/>
      <c r="N869"/>
      <c r="O869"/>
      <c r="P869"/>
      <c r="Q869"/>
      <c r="R869"/>
      <c r="S869"/>
      <c r="T869"/>
      <c r="U869"/>
    </row>
    <row r="870" spans="3:21" ht="15.75" customHeight="1" x14ac:dyDescent="0.2">
      <c r="C870" s="245"/>
      <c r="D870"/>
      <c r="E870"/>
      <c r="F870"/>
      <c r="G870"/>
      <c r="H870"/>
      <c r="I870"/>
      <c r="J870"/>
      <c r="K870"/>
      <c r="L870"/>
      <c r="M870"/>
      <c r="N870"/>
      <c r="O870"/>
      <c r="P870"/>
      <c r="Q870"/>
      <c r="R870"/>
      <c r="S870"/>
      <c r="T870"/>
      <c r="U870"/>
    </row>
    <row r="871" spans="3:21" ht="15.75" customHeight="1" x14ac:dyDescent="0.2">
      <c r="C871" s="245"/>
      <c r="D871"/>
      <c r="E871"/>
      <c r="F871"/>
      <c r="G871"/>
      <c r="H871"/>
      <c r="I871"/>
      <c r="J871"/>
      <c r="K871"/>
      <c r="L871"/>
      <c r="M871"/>
      <c r="N871"/>
      <c r="O871"/>
      <c r="P871"/>
      <c r="Q871"/>
      <c r="R871"/>
      <c r="S871"/>
      <c r="T871"/>
      <c r="U871"/>
    </row>
    <row r="872" spans="3:21" ht="15.75" customHeight="1" x14ac:dyDescent="0.2">
      <c r="C872" s="245"/>
      <c r="D872"/>
      <c r="E872"/>
      <c r="F872"/>
      <c r="G872"/>
      <c r="H872"/>
      <c r="I872"/>
      <c r="J872"/>
      <c r="K872"/>
      <c r="L872"/>
      <c r="M872"/>
      <c r="N872"/>
      <c r="O872"/>
      <c r="P872"/>
      <c r="Q872"/>
      <c r="R872"/>
      <c r="S872"/>
      <c r="T872"/>
      <c r="U872"/>
    </row>
    <row r="873" spans="3:21" ht="15.75" customHeight="1" x14ac:dyDescent="0.2">
      <c r="C873" s="245"/>
      <c r="D873"/>
      <c r="E873"/>
      <c r="F873"/>
      <c r="G873"/>
      <c r="H873"/>
      <c r="I873"/>
      <c r="J873"/>
      <c r="K873"/>
      <c r="L873"/>
      <c r="M873"/>
      <c r="N873"/>
      <c r="O873"/>
      <c r="P873"/>
      <c r="Q873"/>
      <c r="R873"/>
      <c r="S873"/>
      <c r="T873"/>
      <c r="U873"/>
    </row>
    <row r="874" spans="3:21" ht="15.75" customHeight="1" x14ac:dyDescent="0.2">
      <c r="C874" s="245"/>
      <c r="D874"/>
      <c r="E874"/>
      <c r="F874"/>
      <c r="G874"/>
      <c r="H874"/>
      <c r="I874"/>
      <c r="J874"/>
      <c r="K874"/>
      <c r="L874"/>
      <c r="M874"/>
      <c r="N874"/>
      <c r="O874"/>
      <c r="P874"/>
      <c r="Q874"/>
      <c r="R874"/>
      <c r="S874"/>
      <c r="T874"/>
      <c r="U874"/>
    </row>
    <row r="875" spans="3:21" ht="15.75" customHeight="1" x14ac:dyDescent="0.2">
      <c r="C875" s="245"/>
      <c r="D875"/>
      <c r="E875"/>
      <c r="F875"/>
      <c r="G875"/>
      <c r="H875"/>
      <c r="I875"/>
      <c r="J875"/>
      <c r="K875"/>
      <c r="L875"/>
      <c r="M875"/>
      <c r="N875"/>
      <c r="O875"/>
      <c r="P875"/>
      <c r="Q875"/>
      <c r="R875"/>
      <c r="S875"/>
      <c r="T875"/>
      <c r="U875"/>
    </row>
    <row r="876" spans="3:21" ht="15.75" customHeight="1" x14ac:dyDescent="0.2">
      <c r="C876" s="245"/>
      <c r="D876"/>
      <c r="E876"/>
      <c r="F876"/>
      <c r="G876"/>
      <c r="H876"/>
      <c r="I876"/>
      <c r="J876"/>
      <c r="K876"/>
      <c r="L876"/>
      <c r="M876"/>
      <c r="N876"/>
      <c r="O876"/>
      <c r="P876"/>
      <c r="Q876"/>
      <c r="R876"/>
      <c r="S876"/>
      <c r="T876"/>
      <c r="U876"/>
    </row>
    <row r="877" spans="3:21" ht="15.75" customHeight="1" x14ac:dyDescent="0.2">
      <c r="C877" s="245"/>
      <c r="D877"/>
      <c r="E877"/>
      <c r="F877"/>
      <c r="G877"/>
      <c r="H877"/>
      <c r="I877"/>
      <c r="J877"/>
      <c r="K877"/>
      <c r="L877"/>
      <c r="M877"/>
      <c r="N877"/>
      <c r="O877"/>
      <c r="P877"/>
      <c r="Q877"/>
      <c r="R877"/>
      <c r="S877"/>
      <c r="T877"/>
      <c r="U877"/>
    </row>
    <row r="878" spans="3:21" ht="15.75" customHeight="1" x14ac:dyDescent="0.2">
      <c r="C878" s="245"/>
      <c r="D878"/>
      <c r="E878"/>
      <c r="F878"/>
      <c r="G878"/>
      <c r="H878"/>
      <c r="I878"/>
      <c r="J878"/>
      <c r="K878"/>
      <c r="L878"/>
      <c r="M878"/>
      <c r="N878"/>
      <c r="O878"/>
      <c r="P878"/>
      <c r="Q878"/>
      <c r="R878"/>
      <c r="S878"/>
      <c r="T878"/>
      <c r="U878"/>
    </row>
    <row r="879" spans="3:21" ht="15.75" customHeight="1" x14ac:dyDescent="0.2">
      <c r="C879" s="245"/>
      <c r="D879"/>
      <c r="E879"/>
      <c r="F879"/>
      <c r="G879"/>
      <c r="H879"/>
      <c r="I879"/>
      <c r="J879"/>
      <c r="K879"/>
      <c r="L879"/>
      <c r="M879"/>
      <c r="N879"/>
      <c r="O879"/>
      <c r="P879"/>
      <c r="Q879"/>
      <c r="R879"/>
      <c r="S879"/>
      <c r="T879"/>
      <c r="U879"/>
    </row>
    <row r="880" spans="3:21" ht="15.75" customHeight="1" x14ac:dyDescent="0.2">
      <c r="C880" s="245"/>
      <c r="D880"/>
      <c r="E880"/>
      <c r="F880"/>
      <c r="G880"/>
      <c r="H880"/>
      <c r="I880"/>
      <c r="J880"/>
      <c r="K880"/>
      <c r="L880"/>
      <c r="M880"/>
      <c r="N880"/>
      <c r="O880"/>
      <c r="P880"/>
      <c r="Q880"/>
      <c r="R880"/>
      <c r="S880"/>
      <c r="T880"/>
      <c r="U880"/>
    </row>
    <row r="881" spans="3:21" ht="15.75" customHeight="1" x14ac:dyDescent="0.2">
      <c r="C881" s="245"/>
      <c r="D881"/>
      <c r="E881"/>
      <c r="F881"/>
      <c r="G881"/>
      <c r="H881"/>
      <c r="I881"/>
      <c r="J881"/>
      <c r="K881"/>
      <c r="L881"/>
      <c r="M881"/>
      <c r="N881"/>
      <c r="O881"/>
      <c r="P881"/>
      <c r="Q881"/>
      <c r="R881"/>
      <c r="S881"/>
      <c r="T881"/>
      <c r="U881"/>
    </row>
    <row r="882" spans="3:21" ht="15.75" customHeight="1" x14ac:dyDescent="0.2">
      <c r="C882" s="245"/>
      <c r="D882"/>
      <c r="E882"/>
      <c r="F882"/>
      <c r="G882"/>
      <c r="H882"/>
      <c r="I882"/>
      <c r="J882"/>
      <c r="K882"/>
      <c r="L882"/>
      <c r="M882"/>
      <c r="N882"/>
      <c r="O882"/>
      <c r="P882"/>
      <c r="Q882"/>
      <c r="R882"/>
      <c r="S882"/>
      <c r="T882"/>
      <c r="U882"/>
    </row>
    <row r="883" spans="3:21" ht="15.75" customHeight="1" x14ac:dyDescent="0.2">
      <c r="C883" s="245"/>
      <c r="D883"/>
      <c r="E883"/>
      <c r="F883"/>
      <c r="G883"/>
      <c r="H883"/>
      <c r="I883"/>
      <c r="J883"/>
      <c r="K883"/>
      <c r="L883"/>
      <c r="M883"/>
      <c r="N883"/>
      <c r="O883"/>
      <c r="P883"/>
      <c r="Q883"/>
      <c r="R883"/>
      <c r="S883"/>
      <c r="T883"/>
      <c r="U883"/>
    </row>
    <row r="884" spans="3:21" ht="15.75" customHeight="1" x14ac:dyDescent="0.2">
      <c r="C884" s="245"/>
      <c r="D884"/>
      <c r="E884"/>
      <c r="F884"/>
      <c r="G884"/>
      <c r="H884"/>
      <c r="I884"/>
      <c r="J884"/>
      <c r="K884"/>
      <c r="L884"/>
      <c r="M884"/>
      <c r="N884"/>
      <c r="O884"/>
      <c r="P884"/>
      <c r="Q884"/>
      <c r="R884"/>
      <c r="S884"/>
      <c r="T884"/>
      <c r="U884"/>
    </row>
    <row r="885" spans="3:21" ht="15.75" customHeight="1" x14ac:dyDescent="0.2">
      <c r="C885" s="245"/>
      <c r="D885"/>
      <c r="E885"/>
      <c r="F885"/>
      <c r="G885"/>
      <c r="H885"/>
      <c r="I885"/>
      <c r="J885"/>
      <c r="K885"/>
      <c r="L885"/>
      <c r="M885"/>
      <c r="N885"/>
      <c r="O885"/>
      <c r="P885"/>
      <c r="Q885"/>
      <c r="R885"/>
      <c r="S885"/>
      <c r="T885"/>
      <c r="U885"/>
    </row>
    <row r="886" spans="3:21" ht="15.75" customHeight="1" x14ac:dyDescent="0.2">
      <c r="C886" s="245"/>
      <c r="D886"/>
      <c r="E886"/>
      <c r="F886"/>
      <c r="G886"/>
      <c r="H886"/>
      <c r="I886"/>
      <c r="J886"/>
      <c r="K886"/>
      <c r="L886"/>
      <c r="M886"/>
      <c r="N886"/>
      <c r="O886"/>
      <c r="P886"/>
      <c r="Q886"/>
      <c r="R886"/>
      <c r="S886"/>
      <c r="T886"/>
      <c r="U886"/>
    </row>
    <row r="887" spans="3:21" ht="15.75" customHeight="1" x14ac:dyDescent="0.2">
      <c r="C887" s="245"/>
      <c r="D887"/>
      <c r="E887"/>
      <c r="F887"/>
      <c r="G887"/>
      <c r="H887"/>
      <c r="I887"/>
      <c r="J887"/>
      <c r="K887"/>
      <c r="L887"/>
      <c r="M887"/>
      <c r="N887"/>
      <c r="O887"/>
      <c r="P887"/>
      <c r="Q887"/>
      <c r="R887"/>
      <c r="S887"/>
      <c r="T887"/>
      <c r="U887"/>
    </row>
    <row r="888" spans="3:21" ht="15.75" customHeight="1" x14ac:dyDescent="0.2">
      <c r="C888" s="245"/>
      <c r="D888"/>
      <c r="E888"/>
      <c r="F888"/>
      <c r="G888"/>
      <c r="H888"/>
      <c r="I888"/>
      <c r="J888"/>
      <c r="K888"/>
      <c r="L888"/>
      <c r="M888"/>
      <c r="N888"/>
      <c r="O888"/>
      <c r="P888"/>
      <c r="Q888"/>
      <c r="R888"/>
      <c r="S888"/>
      <c r="T888"/>
      <c r="U888"/>
    </row>
    <row r="889" spans="3:21" ht="15.75" customHeight="1" x14ac:dyDescent="0.2">
      <c r="C889" s="245"/>
      <c r="D889"/>
      <c r="E889"/>
      <c r="F889"/>
      <c r="G889"/>
      <c r="H889"/>
      <c r="I889"/>
      <c r="J889"/>
      <c r="K889"/>
      <c r="L889"/>
      <c r="M889"/>
      <c r="N889"/>
      <c r="O889"/>
      <c r="P889"/>
      <c r="Q889"/>
      <c r="R889"/>
      <c r="S889"/>
      <c r="T889"/>
      <c r="U889"/>
    </row>
    <row r="890" spans="3:21" ht="15.75" customHeight="1" x14ac:dyDescent="0.2">
      <c r="C890" s="245"/>
      <c r="D890"/>
      <c r="E890"/>
      <c r="F890"/>
      <c r="G890"/>
      <c r="H890"/>
      <c r="I890"/>
      <c r="J890"/>
      <c r="K890"/>
      <c r="L890"/>
      <c r="M890"/>
      <c r="N890"/>
      <c r="O890"/>
      <c r="P890"/>
      <c r="Q890"/>
      <c r="R890"/>
      <c r="S890"/>
      <c r="T890"/>
      <c r="U890"/>
    </row>
    <row r="891" spans="3:21" ht="15.75" customHeight="1" x14ac:dyDescent="0.2">
      <c r="C891" s="245"/>
      <c r="D891"/>
      <c r="E891"/>
      <c r="F891"/>
      <c r="G891"/>
      <c r="H891"/>
      <c r="I891"/>
      <c r="J891"/>
      <c r="K891"/>
      <c r="L891"/>
      <c r="M891"/>
      <c r="N891"/>
      <c r="O891"/>
      <c r="P891"/>
      <c r="Q891"/>
      <c r="R891"/>
      <c r="S891"/>
      <c r="T891"/>
      <c r="U891"/>
    </row>
    <row r="892" spans="3:21" ht="15.75" customHeight="1" x14ac:dyDescent="0.2">
      <c r="C892" s="245"/>
      <c r="D892"/>
      <c r="E892"/>
      <c r="F892"/>
      <c r="G892"/>
      <c r="H892"/>
      <c r="I892"/>
      <c r="J892"/>
      <c r="K892"/>
      <c r="L892"/>
      <c r="M892"/>
      <c r="N892"/>
      <c r="O892"/>
      <c r="P892"/>
      <c r="Q892"/>
      <c r="R892"/>
      <c r="S892"/>
      <c r="T892"/>
      <c r="U892"/>
    </row>
    <row r="893" spans="3:21" ht="15.75" customHeight="1" x14ac:dyDescent="0.2">
      <c r="C893" s="245"/>
      <c r="D893"/>
      <c r="E893"/>
      <c r="F893"/>
      <c r="G893"/>
      <c r="H893"/>
      <c r="I893"/>
      <c r="J893"/>
      <c r="K893"/>
      <c r="L893"/>
      <c r="M893"/>
      <c r="N893"/>
      <c r="O893"/>
      <c r="P893"/>
      <c r="Q893"/>
      <c r="R893"/>
      <c r="S893"/>
      <c r="T893"/>
      <c r="U893"/>
    </row>
    <row r="894" spans="3:21" ht="15.75" customHeight="1" x14ac:dyDescent="0.2">
      <c r="C894" s="245"/>
      <c r="D894"/>
      <c r="E894"/>
      <c r="F894"/>
      <c r="G894"/>
      <c r="H894"/>
      <c r="I894"/>
      <c r="J894"/>
      <c r="K894"/>
      <c r="L894"/>
      <c r="M894"/>
      <c r="N894"/>
      <c r="O894"/>
      <c r="P894"/>
      <c r="Q894"/>
      <c r="R894"/>
      <c r="S894"/>
      <c r="T894"/>
      <c r="U894"/>
    </row>
    <row r="895" spans="3:21" ht="15.75" customHeight="1" x14ac:dyDescent="0.2">
      <c r="C895" s="245"/>
      <c r="D895"/>
      <c r="E895"/>
      <c r="F895"/>
      <c r="G895"/>
      <c r="H895"/>
      <c r="I895"/>
      <c r="J895"/>
      <c r="K895"/>
      <c r="L895"/>
      <c r="M895"/>
      <c r="N895"/>
      <c r="O895"/>
      <c r="P895"/>
      <c r="Q895"/>
      <c r="R895"/>
      <c r="S895"/>
      <c r="T895"/>
      <c r="U895"/>
    </row>
    <row r="896" spans="3:21" ht="15.75" customHeight="1" x14ac:dyDescent="0.2">
      <c r="C896" s="245"/>
      <c r="D896"/>
      <c r="E896"/>
      <c r="F896"/>
      <c r="G896"/>
      <c r="H896"/>
      <c r="I896"/>
      <c r="J896"/>
      <c r="K896"/>
      <c r="L896"/>
      <c r="M896"/>
      <c r="N896"/>
      <c r="O896"/>
      <c r="P896"/>
      <c r="Q896"/>
      <c r="R896"/>
      <c r="S896"/>
      <c r="T896"/>
      <c r="U896"/>
    </row>
    <row r="897" spans="3:21" ht="15.75" customHeight="1" x14ac:dyDescent="0.2">
      <c r="C897" s="245"/>
      <c r="D897"/>
      <c r="E897"/>
      <c r="F897"/>
      <c r="G897"/>
      <c r="H897"/>
      <c r="I897"/>
      <c r="J897"/>
      <c r="K897"/>
      <c r="L897"/>
      <c r="M897"/>
      <c r="N897"/>
      <c r="O897"/>
      <c r="P897"/>
      <c r="Q897"/>
      <c r="R897"/>
      <c r="S897"/>
      <c r="T897"/>
      <c r="U897"/>
    </row>
    <row r="898" spans="3:21" ht="15.75" customHeight="1" x14ac:dyDescent="0.2">
      <c r="C898" s="245"/>
      <c r="D898"/>
      <c r="E898"/>
      <c r="F898"/>
      <c r="G898"/>
      <c r="H898"/>
      <c r="I898"/>
      <c r="J898"/>
      <c r="K898"/>
      <c r="L898"/>
      <c r="M898"/>
      <c r="N898"/>
      <c r="O898"/>
      <c r="P898"/>
      <c r="Q898"/>
      <c r="R898"/>
      <c r="S898"/>
      <c r="T898"/>
      <c r="U898"/>
    </row>
    <row r="899" spans="3:21" ht="15.75" customHeight="1" x14ac:dyDescent="0.2">
      <c r="C899" s="245"/>
      <c r="D899"/>
      <c r="E899"/>
      <c r="F899"/>
      <c r="G899"/>
      <c r="H899"/>
      <c r="I899"/>
      <c r="J899"/>
      <c r="K899"/>
      <c r="L899"/>
      <c r="M899"/>
      <c r="N899"/>
      <c r="O899"/>
      <c r="P899"/>
      <c r="Q899"/>
      <c r="R899"/>
      <c r="S899"/>
      <c r="T899"/>
      <c r="U899"/>
    </row>
    <row r="900" spans="3:21" ht="15.75" customHeight="1" x14ac:dyDescent="0.2">
      <c r="C900" s="245"/>
      <c r="D900"/>
      <c r="E900"/>
      <c r="F900"/>
      <c r="G900"/>
      <c r="H900"/>
      <c r="I900"/>
      <c r="J900"/>
      <c r="K900"/>
      <c r="L900"/>
      <c r="M900"/>
      <c r="N900"/>
      <c r="O900"/>
      <c r="P900"/>
      <c r="Q900"/>
      <c r="R900"/>
      <c r="S900"/>
      <c r="T900"/>
      <c r="U900"/>
    </row>
    <row r="901" spans="3:21" ht="15.75" customHeight="1" x14ac:dyDescent="0.2">
      <c r="C901" s="245"/>
      <c r="D901"/>
      <c r="E901"/>
      <c r="F901"/>
      <c r="G901"/>
      <c r="H901"/>
      <c r="I901"/>
      <c r="J901"/>
      <c r="K901"/>
      <c r="L901"/>
      <c r="M901"/>
      <c r="N901"/>
      <c r="O901"/>
      <c r="P901"/>
      <c r="Q901"/>
      <c r="R901"/>
      <c r="S901"/>
      <c r="T901"/>
      <c r="U901"/>
    </row>
    <row r="902" spans="3:21" ht="15.75" customHeight="1" x14ac:dyDescent="0.2">
      <c r="C902" s="245"/>
      <c r="D902"/>
      <c r="E902"/>
      <c r="F902"/>
      <c r="G902"/>
      <c r="H902"/>
      <c r="I902"/>
      <c r="J902"/>
      <c r="K902"/>
      <c r="L902"/>
      <c r="M902"/>
      <c r="N902"/>
      <c r="O902"/>
      <c r="P902"/>
      <c r="Q902"/>
      <c r="R902"/>
      <c r="S902"/>
      <c r="T902"/>
      <c r="U902"/>
    </row>
    <row r="903" spans="3:21" ht="15.75" customHeight="1" x14ac:dyDescent="0.2">
      <c r="C903" s="245"/>
      <c r="D903"/>
      <c r="E903"/>
      <c r="F903"/>
      <c r="G903"/>
      <c r="H903"/>
      <c r="I903"/>
      <c r="J903"/>
      <c r="K903"/>
      <c r="L903"/>
      <c r="M903"/>
      <c r="N903"/>
      <c r="O903"/>
      <c r="P903"/>
      <c r="Q903"/>
      <c r="R903"/>
      <c r="S903"/>
      <c r="T903"/>
      <c r="U903"/>
    </row>
    <row r="904" spans="3:21" ht="15.75" customHeight="1" x14ac:dyDescent="0.2">
      <c r="C904" s="245"/>
      <c r="D904"/>
      <c r="E904"/>
      <c r="F904"/>
      <c r="G904"/>
      <c r="H904"/>
      <c r="I904"/>
      <c r="J904"/>
      <c r="K904"/>
      <c r="L904"/>
      <c r="M904"/>
      <c r="N904"/>
      <c r="O904"/>
      <c r="P904"/>
      <c r="Q904"/>
      <c r="R904"/>
      <c r="S904"/>
      <c r="T904"/>
      <c r="U904"/>
    </row>
    <row r="905" spans="3:21" ht="15.75" customHeight="1" x14ac:dyDescent="0.2">
      <c r="C905" s="245"/>
      <c r="D905"/>
      <c r="E905"/>
      <c r="F905"/>
      <c r="G905"/>
      <c r="H905"/>
      <c r="I905"/>
      <c r="J905"/>
      <c r="K905"/>
      <c r="L905"/>
      <c r="M905"/>
      <c r="N905"/>
      <c r="O905"/>
      <c r="P905"/>
      <c r="Q905"/>
      <c r="R905"/>
      <c r="S905"/>
      <c r="T905"/>
      <c r="U905"/>
    </row>
    <row r="906" spans="3:21" ht="15.75" customHeight="1" x14ac:dyDescent="0.2">
      <c r="C906" s="245"/>
      <c r="D906"/>
      <c r="E906"/>
      <c r="F906"/>
      <c r="G906"/>
      <c r="H906"/>
      <c r="I906"/>
      <c r="J906"/>
      <c r="K906"/>
      <c r="L906"/>
      <c r="M906"/>
      <c r="N906"/>
      <c r="O906"/>
      <c r="P906"/>
      <c r="Q906"/>
      <c r="R906"/>
      <c r="S906"/>
      <c r="T906"/>
      <c r="U906"/>
    </row>
    <row r="907" spans="3:21" ht="15.75" customHeight="1" x14ac:dyDescent="0.2">
      <c r="C907" s="245"/>
      <c r="D907"/>
      <c r="E907"/>
      <c r="F907"/>
      <c r="G907"/>
      <c r="H907"/>
      <c r="I907"/>
      <c r="J907"/>
      <c r="K907"/>
      <c r="L907"/>
      <c r="M907"/>
      <c r="N907"/>
      <c r="O907"/>
      <c r="P907"/>
      <c r="Q907"/>
      <c r="R907"/>
      <c r="S907"/>
      <c r="T907"/>
      <c r="U907"/>
    </row>
    <row r="908" spans="3:21" ht="15.75" customHeight="1" x14ac:dyDescent="0.2">
      <c r="C908" s="245"/>
      <c r="D908"/>
      <c r="E908"/>
      <c r="F908"/>
      <c r="G908"/>
      <c r="H908"/>
      <c r="I908"/>
      <c r="J908"/>
      <c r="K908"/>
      <c r="L908"/>
      <c r="M908"/>
      <c r="N908"/>
      <c r="O908"/>
      <c r="P908"/>
      <c r="Q908"/>
      <c r="R908"/>
      <c r="S908"/>
      <c r="T908"/>
      <c r="U908"/>
    </row>
    <row r="909" spans="3:21" ht="15.75" customHeight="1" x14ac:dyDescent="0.2">
      <c r="C909" s="245"/>
      <c r="D909"/>
      <c r="E909"/>
      <c r="F909"/>
      <c r="G909"/>
      <c r="H909"/>
      <c r="I909"/>
      <c r="J909"/>
      <c r="K909"/>
      <c r="L909"/>
      <c r="M909"/>
      <c r="N909"/>
      <c r="O909"/>
      <c r="P909"/>
      <c r="Q909"/>
      <c r="R909"/>
      <c r="S909"/>
      <c r="T909"/>
      <c r="U909"/>
    </row>
    <row r="910" spans="3:21" ht="15.75" customHeight="1" x14ac:dyDescent="0.2">
      <c r="C910" s="245"/>
      <c r="D910"/>
      <c r="E910"/>
      <c r="F910"/>
      <c r="G910"/>
      <c r="H910"/>
      <c r="I910"/>
      <c r="J910"/>
      <c r="K910"/>
      <c r="L910"/>
      <c r="M910"/>
      <c r="N910"/>
      <c r="O910"/>
      <c r="P910"/>
      <c r="Q910"/>
      <c r="R910"/>
      <c r="S910"/>
      <c r="T910"/>
      <c r="U910"/>
    </row>
    <row r="911" spans="3:21" ht="15.75" customHeight="1" x14ac:dyDescent="0.2">
      <c r="C911" s="245"/>
      <c r="D911"/>
      <c r="E911"/>
      <c r="F911"/>
      <c r="G911"/>
      <c r="H911"/>
      <c r="I911"/>
      <c r="J911"/>
      <c r="K911"/>
      <c r="L911"/>
      <c r="M911"/>
      <c r="N911"/>
      <c r="O911"/>
      <c r="P911"/>
      <c r="Q911"/>
      <c r="R911"/>
      <c r="S911"/>
      <c r="T911"/>
      <c r="U911"/>
    </row>
    <row r="912" spans="3:21" ht="15.75" customHeight="1" x14ac:dyDescent="0.2">
      <c r="C912" s="245"/>
      <c r="D912"/>
      <c r="E912"/>
      <c r="F912"/>
      <c r="G912"/>
      <c r="H912"/>
      <c r="I912"/>
      <c r="J912"/>
      <c r="K912"/>
      <c r="L912"/>
      <c r="M912"/>
      <c r="N912"/>
      <c r="O912"/>
      <c r="P912"/>
      <c r="Q912"/>
      <c r="R912"/>
      <c r="S912"/>
      <c r="T912"/>
      <c r="U912"/>
    </row>
    <row r="913" spans="3:21" ht="15.75" customHeight="1" x14ac:dyDescent="0.2">
      <c r="C913" s="245"/>
      <c r="D913"/>
      <c r="E913"/>
      <c r="F913"/>
      <c r="G913"/>
      <c r="H913"/>
      <c r="I913"/>
      <c r="J913"/>
      <c r="K913"/>
      <c r="L913"/>
      <c r="M913"/>
      <c r="N913"/>
      <c r="O913"/>
      <c r="P913"/>
      <c r="Q913"/>
      <c r="R913"/>
      <c r="S913"/>
      <c r="T913"/>
      <c r="U913"/>
    </row>
    <row r="914" spans="3:21" ht="15.75" customHeight="1" x14ac:dyDescent="0.2">
      <c r="C914" s="245"/>
      <c r="D914"/>
      <c r="E914"/>
      <c r="F914"/>
      <c r="G914"/>
      <c r="H914"/>
      <c r="I914"/>
      <c r="J914"/>
      <c r="K914"/>
      <c r="L914"/>
      <c r="M914"/>
      <c r="N914"/>
      <c r="O914"/>
      <c r="P914"/>
      <c r="Q914"/>
      <c r="R914"/>
      <c r="S914"/>
      <c r="T914"/>
      <c r="U914"/>
    </row>
    <row r="915" spans="3:21" ht="15.75" customHeight="1" x14ac:dyDescent="0.2">
      <c r="C915" s="245"/>
      <c r="D915"/>
      <c r="E915"/>
      <c r="F915"/>
      <c r="G915"/>
      <c r="H915"/>
      <c r="I915"/>
      <c r="J915"/>
      <c r="K915"/>
      <c r="L915"/>
      <c r="M915"/>
      <c r="N915"/>
      <c r="O915"/>
      <c r="P915"/>
      <c r="Q915"/>
      <c r="R915"/>
      <c r="S915"/>
      <c r="T915"/>
      <c r="U915"/>
    </row>
    <row r="916" spans="3:21" ht="15.75" customHeight="1" x14ac:dyDescent="0.2">
      <c r="C916" s="245"/>
      <c r="D916"/>
      <c r="E916"/>
      <c r="F916"/>
      <c r="G916"/>
      <c r="H916"/>
      <c r="I916"/>
      <c r="J916"/>
      <c r="K916"/>
      <c r="L916"/>
      <c r="M916"/>
      <c r="N916"/>
      <c r="O916"/>
      <c r="P916"/>
      <c r="Q916"/>
      <c r="R916"/>
      <c r="S916"/>
      <c r="T916"/>
      <c r="U916"/>
    </row>
    <row r="917" spans="3:21" ht="15.75" customHeight="1" x14ac:dyDescent="0.2">
      <c r="C917" s="245"/>
      <c r="D917"/>
      <c r="E917"/>
      <c r="F917"/>
      <c r="G917"/>
      <c r="H917"/>
      <c r="I917"/>
      <c r="J917"/>
      <c r="K917"/>
      <c r="L917"/>
      <c r="M917"/>
      <c r="N917"/>
      <c r="O917"/>
      <c r="P917"/>
      <c r="Q917"/>
      <c r="R917"/>
      <c r="S917"/>
      <c r="T917"/>
      <c r="U917"/>
    </row>
    <row r="918" spans="3:21" ht="15.75" customHeight="1" x14ac:dyDescent="0.2">
      <c r="C918" s="245"/>
      <c r="D918"/>
      <c r="E918"/>
      <c r="F918"/>
      <c r="G918"/>
      <c r="H918"/>
      <c r="I918"/>
      <c r="J918"/>
      <c r="K918"/>
      <c r="L918"/>
      <c r="M918"/>
      <c r="N918"/>
      <c r="O918"/>
      <c r="P918"/>
      <c r="Q918"/>
      <c r="R918"/>
      <c r="S918"/>
      <c r="T918"/>
      <c r="U918"/>
    </row>
    <row r="919" spans="3:21" ht="15.75" customHeight="1" x14ac:dyDescent="0.2">
      <c r="C919" s="245"/>
      <c r="D919"/>
      <c r="E919"/>
      <c r="F919"/>
      <c r="G919"/>
      <c r="H919"/>
      <c r="I919"/>
      <c r="J919"/>
      <c r="K919"/>
      <c r="L919"/>
      <c r="M919"/>
      <c r="N919"/>
      <c r="O919"/>
      <c r="P919"/>
      <c r="Q919"/>
      <c r="R919"/>
      <c r="S919"/>
      <c r="T919"/>
      <c r="U919"/>
    </row>
    <row r="920" spans="3:21" ht="15.75" customHeight="1" x14ac:dyDescent="0.2">
      <c r="C920" s="245"/>
      <c r="D920"/>
      <c r="E920"/>
      <c r="F920"/>
      <c r="G920"/>
      <c r="H920"/>
      <c r="I920"/>
      <c r="J920"/>
      <c r="K920"/>
      <c r="L920"/>
      <c r="M920"/>
      <c r="N920"/>
      <c r="O920"/>
      <c r="P920"/>
      <c r="Q920"/>
      <c r="R920"/>
      <c r="S920"/>
      <c r="T920"/>
      <c r="U920"/>
    </row>
    <row r="921" spans="3:21" ht="15.75" customHeight="1" x14ac:dyDescent="0.2">
      <c r="C921" s="245"/>
      <c r="D921"/>
      <c r="E921"/>
      <c r="F921"/>
      <c r="G921"/>
      <c r="H921"/>
      <c r="I921"/>
      <c r="J921"/>
      <c r="K921"/>
      <c r="L921"/>
      <c r="M921"/>
      <c r="N921"/>
      <c r="O921"/>
      <c r="P921"/>
      <c r="Q921"/>
      <c r="R921"/>
      <c r="S921"/>
      <c r="T921"/>
      <c r="U921"/>
    </row>
    <row r="922" spans="3:21" ht="15.75" customHeight="1" x14ac:dyDescent="0.2">
      <c r="C922" s="245"/>
      <c r="D922"/>
      <c r="E922"/>
      <c r="F922"/>
      <c r="G922"/>
      <c r="H922"/>
      <c r="I922"/>
      <c r="J922"/>
      <c r="K922"/>
      <c r="L922"/>
      <c r="M922"/>
      <c r="N922"/>
      <c r="O922"/>
      <c r="P922"/>
      <c r="Q922"/>
      <c r="R922"/>
      <c r="S922"/>
      <c r="T922"/>
      <c r="U922"/>
    </row>
    <row r="923" spans="3:21" ht="15.75" customHeight="1" x14ac:dyDescent="0.2">
      <c r="C923" s="245"/>
      <c r="D923"/>
      <c r="E923"/>
      <c r="F923"/>
      <c r="G923"/>
      <c r="H923"/>
      <c r="I923"/>
      <c r="J923"/>
      <c r="K923"/>
      <c r="L923"/>
      <c r="M923"/>
      <c r="N923"/>
      <c r="O923"/>
      <c r="P923"/>
      <c r="Q923"/>
      <c r="R923"/>
      <c r="S923"/>
      <c r="T923"/>
      <c r="U923"/>
    </row>
    <row r="924" spans="3:21" ht="15.75" customHeight="1" x14ac:dyDescent="0.2">
      <c r="C924" s="245"/>
      <c r="D924"/>
      <c r="E924"/>
      <c r="F924"/>
      <c r="G924"/>
      <c r="H924"/>
      <c r="I924"/>
      <c r="J924"/>
      <c r="K924"/>
      <c r="L924"/>
      <c r="M924"/>
      <c r="N924"/>
      <c r="O924"/>
      <c r="P924"/>
      <c r="Q924"/>
      <c r="R924"/>
      <c r="S924"/>
      <c r="T924"/>
      <c r="U924"/>
    </row>
    <row r="925" spans="3:21" ht="15.75" customHeight="1" x14ac:dyDescent="0.2">
      <c r="C925" s="245"/>
      <c r="D925"/>
      <c r="E925"/>
      <c r="F925"/>
      <c r="G925"/>
      <c r="H925"/>
      <c r="I925"/>
      <c r="J925"/>
      <c r="K925"/>
      <c r="L925"/>
      <c r="M925"/>
      <c r="N925"/>
      <c r="O925"/>
      <c r="P925"/>
      <c r="Q925"/>
      <c r="R925"/>
      <c r="S925"/>
      <c r="T925"/>
      <c r="U925"/>
    </row>
    <row r="926" spans="3:21" ht="15.75" customHeight="1" x14ac:dyDescent="0.2">
      <c r="C926" s="245"/>
      <c r="D926"/>
      <c r="E926"/>
      <c r="F926"/>
      <c r="G926"/>
      <c r="H926"/>
      <c r="I926"/>
      <c r="J926"/>
      <c r="K926"/>
      <c r="L926"/>
      <c r="M926"/>
      <c r="N926"/>
      <c r="O926"/>
      <c r="P926"/>
      <c r="Q926"/>
      <c r="R926"/>
      <c r="S926"/>
      <c r="T926"/>
      <c r="U926"/>
    </row>
    <row r="927" spans="3:21" ht="15.75" customHeight="1" x14ac:dyDescent="0.2">
      <c r="C927" s="245"/>
      <c r="D927"/>
      <c r="E927"/>
      <c r="F927"/>
      <c r="G927"/>
      <c r="H927"/>
      <c r="I927"/>
      <c r="J927"/>
      <c r="K927"/>
      <c r="L927"/>
      <c r="M927"/>
      <c r="N927"/>
      <c r="O927"/>
      <c r="P927"/>
      <c r="Q927"/>
      <c r="R927"/>
      <c r="S927"/>
      <c r="T927"/>
      <c r="U927"/>
    </row>
    <row r="928" spans="3:21" ht="15.75" customHeight="1" x14ac:dyDescent="0.2">
      <c r="C928" s="245"/>
      <c r="D928"/>
      <c r="E928"/>
      <c r="F928"/>
      <c r="G928"/>
      <c r="H928"/>
      <c r="I928"/>
      <c r="J928"/>
      <c r="K928"/>
      <c r="L928"/>
      <c r="M928"/>
      <c r="N928"/>
      <c r="O928"/>
      <c r="P928"/>
      <c r="Q928"/>
      <c r="R928"/>
      <c r="S928"/>
      <c r="T928"/>
      <c r="U928"/>
    </row>
    <row r="929" spans="3:21" ht="15.75" customHeight="1" x14ac:dyDescent="0.2">
      <c r="C929" s="245"/>
      <c r="D929"/>
      <c r="E929"/>
      <c r="F929"/>
      <c r="G929"/>
      <c r="H929"/>
      <c r="I929"/>
      <c r="J929"/>
      <c r="K929"/>
      <c r="L929"/>
      <c r="M929"/>
      <c r="N929"/>
      <c r="O929"/>
      <c r="P929"/>
      <c r="Q929"/>
      <c r="R929"/>
      <c r="S929"/>
      <c r="T929"/>
      <c r="U929"/>
    </row>
    <row r="930" spans="3:21" ht="15.75" customHeight="1" x14ac:dyDescent="0.2">
      <c r="C930" s="245"/>
      <c r="D930"/>
      <c r="E930"/>
      <c r="F930"/>
      <c r="G930"/>
      <c r="H930"/>
      <c r="I930"/>
      <c r="J930"/>
      <c r="K930"/>
      <c r="L930"/>
      <c r="M930"/>
      <c r="N930"/>
      <c r="O930"/>
      <c r="P930"/>
      <c r="Q930"/>
      <c r="R930"/>
      <c r="S930"/>
      <c r="T930"/>
      <c r="U930"/>
    </row>
    <row r="931" spans="3:21" ht="15.75" customHeight="1" x14ac:dyDescent="0.2">
      <c r="C931" s="245"/>
      <c r="D931"/>
      <c r="E931"/>
      <c r="F931"/>
      <c r="G931"/>
      <c r="H931"/>
      <c r="I931"/>
      <c r="J931"/>
      <c r="K931"/>
      <c r="L931"/>
      <c r="M931"/>
      <c r="N931"/>
      <c r="O931"/>
      <c r="P931"/>
      <c r="Q931"/>
      <c r="R931"/>
      <c r="S931"/>
      <c r="T931"/>
      <c r="U931"/>
    </row>
    <row r="932" spans="3:21" ht="15.75" customHeight="1" x14ac:dyDescent="0.2">
      <c r="C932" s="245"/>
      <c r="D932"/>
      <c r="E932"/>
      <c r="F932"/>
      <c r="G932"/>
      <c r="H932"/>
      <c r="I932"/>
      <c r="J932"/>
      <c r="K932"/>
      <c r="L932"/>
      <c r="M932"/>
      <c r="N932"/>
      <c r="O932"/>
      <c r="P932"/>
      <c r="Q932"/>
      <c r="R932"/>
      <c r="S932"/>
      <c r="T932"/>
      <c r="U932"/>
    </row>
    <row r="933" spans="3:21" ht="15.75" customHeight="1" x14ac:dyDescent="0.2">
      <c r="C933" s="245"/>
      <c r="D933"/>
      <c r="E933"/>
      <c r="F933"/>
      <c r="G933"/>
      <c r="H933"/>
      <c r="I933"/>
      <c r="J933"/>
      <c r="K933"/>
      <c r="L933"/>
      <c r="M933"/>
      <c r="N933"/>
      <c r="O933"/>
      <c r="P933"/>
      <c r="Q933"/>
      <c r="R933"/>
      <c r="S933"/>
      <c r="T933"/>
      <c r="U933"/>
    </row>
    <row r="934" spans="3:21" ht="15.75" customHeight="1" x14ac:dyDescent="0.2">
      <c r="C934" s="245"/>
      <c r="D934"/>
      <c r="E934"/>
      <c r="F934"/>
      <c r="G934"/>
      <c r="H934"/>
      <c r="I934"/>
      <c r="J934"/>
      <c r="K934"/>
      <c r="L934"/>
      <c r="M934"/>
      <c r="N934"/>
      <c r="O934"/>
      <c r="P934"/>
      <c r="Q934"/>
      <c r="R934"/>
      <c r="S934"/>
      <c r="T934"/>
      <c r="U934"/>
    </row>
    <row r="935" spans="3:21" ht="15.75" customHeight="1" x14ac:dyDescent="0.2">
      <c r="C935" s="245"/>
      <c r="D935"/>
      <c r="E935"/>
      <c r="F935"/>
      <c r="G935"/>
      <c r="H935"/>
      <c r="I935"/>
      <c r="J935"/>
      <c r="K935"/>
      <c r="L935"/>
      <c r="M935"/>
      <c r="N935"/>
      <c r="O935"/>
      <c r="P935"/>
      <c r="Q935"/>
      <c r="R935"/>
      <c r="S935"/>
      <c r="T935"/>
      <c r="U935"/>
    </row>
    <row r="936" spans="3:21" ht="15.75" customHeight="1" x14ac:dyDescent="0.2">
      <c r="C936" s="245"/>
      <c r="D936"/>
      <c r="E936"/>
      <c r="F936"/>
      <c r="G936"/>
      <c r="H936"/>
      <c r="I936"/>
      <c r="J936"/>
      <c r="K936"/>
      <c r="L936"/>
      <c r="M936"/>
      <c r="N936"/>
      <c r="O936"/>
      <c r="P936"/>
      <c r="Q936"/>
      <c r="R936"/>
      <c r="S936"/>
      <c r="T936"/>
      <c r="U936"/>
    </row>
    <row r="937" spans="3:21" ht="15.75" customHeight="1" x14ac:dyDescent="0.2">
      <c r="C937" s="245"/>
      <c r="D937"/>
      <c r="E937"/>
      <c r="F937"/>
      <c r="G937"/>
      <c r="H937"/>
      <c r="I937"/>
      <c r="J937"/>
      <c r="K937"/>
      <c r="L937"/>
      <c r="M937"/>
      <c r="N937"/>
      <c r="O937"/>
      <c r="P937"/>
      <c r="Q937"/>
      <c r="R937"/>
      <c r="S937"/>
      <c r="T937"/>
      <c r="U937"/>
    </row>
    <row r="938" spans="3:21" ht="15.75" customHeight="1" x14ac:dyDescent="0.2">
      <c r="C938" s="245"/>
      <c r="D938"/>
      <c r="E938"/>
      <c r="F938"/>
      <c r="G938"/>
      <c r="H938"/>
      <c r="I938"/>
      <c r="J938"/>
      <c r="K938"/>
      <c r="L938"/>
      <c r="M938"/>
      <c r="N938"/>
      <c r="O938"/>
      <c r="P938"/>
      <c r="Q938"/>
      <c r="R938"/>
      <c r="S938"/>
      <c r="T938"/>
      <c r="U938"/>
    </row>
    <row r="939" spans="3:21" ht="15.75" customHeight="1" x14ac:dyDescent="0.2">
      <c r="C939" s="245"/>
      <c r="D939"/>
      <c r="E939"/>
      <c r="F939"/>
      <c r="G939"/>
      <c r="H939"/>
      <c r="I939"/>
      <c r="J939"/>
      <c r="K939"/>
      <c r="L939"/>
      <c r="M939"/>
      <c r="N939"/>
      <c r="O939"/>
      <c r="P939"/>
      <c r="Q939"/>
      <c r="R939"/>
      <c r="S939"/>
      <c r="T939"/>
      <c r="U939"/>
    </row>
    <row r="940" spans="3:21" ht="15.75" customHeight="1" x14ac:dyDescent="0.2">
      <c r="C940" s="245"/>
      <c r="D940"/>
      <c r="E940"/>
      <c r="F940"/>
      <c r="G940"/>
      <c r="H940"/>
      <c r="I940"/>
      <c r="J940"/>
      <c r="K940"/>
      <c r="L940"/>
      <c r="M940"/>
      <c r="N940"/>
      <c r="O940"/>
      <c r="P940"/>
      <c r="Q940"/>
      <c r="R940"/>
      <c r="S940"/>
      <c r="T940"/>
      <c r="U940"/>
    </row>
    <row r="941" spans="3:21" ht="15.75" customHeight="1" x14ac:dyDescent="0.2">
      <c r="C941" s="245"/>
      <c r="D941"/>
      <c r="E941"/>
      <c r="F941"/>
      <c r="G941"/>
      <c r="H941"/>
      <c r="I941"/>
      <c r="J941"/>
      <c r="K941"/>
      <c r="L941"/>
      <c r="M941"/>
      <c r="N941"/>
      <c r="O941"/>
      <c r="P941"/>
      <c r="Q941"/>
      <c r="R941"/>
      <c r="S941"/>
      <c r="T941"/>
      <c r="U941"/>
    </row>
    <row r="942" spans="3:21" ht="15.75" customHeight="1" x14ac:dyDescent="0.2">
      <c r="C942" s="245"/>
      <c r="D942"/>
      <c r="E942"/>
      <c r="F942"/>
      <c r="G942"/>
      <c r="H942"/>
      <c r="I942"/>
      <c r="J942"/>
      <c r="K942"/>
      <c r="L942"/>
      <c r="M942"/>
      <c r="N942"/>
      <c r="O942"/>
      <c r="P942"/>
      <c r="Q942"/>
      <c r="R942"/>
      <c r="S942"/>
      <c r="T942"/>
      <c r="U942"/>
    </row>
    <row r="943" spans="3:21" ht="15.75" customHeight="1" x14ac:dyDescent="0.2">
      <c r="C943" s="245"/>
      <c r="D943"/>
      <c r="E943"/>
      <c r="F943"/>
      <c r="G943"/>
      <c r="H943"/>
      <c r="I943"/>
      <c r="J943"/>
      <c r="K943"/>
      <c r="L943"/>
      <c r="M943"/>
      <c r="N943"/>
      <c r="O943"/>
      <c r="P943"/>
      <c r="Q943"/>
      <c r="R943"/>
      <c r="S943"/>
      <c r="T943"/>
      <c r="U943"/>
    </row>
    <row r="944" spans="3:21" ht="15.75" customHeight="1" x14ac:dyDescent="0.2">
      <c r="C944" s="245"/>
      <c r="D944"/>
      <c r="E944"/>
      <c r="F944"/>
      <c r="G944"/>
      <c r="H944"/>
      <c r="I944"/>
      <c r="J944"/>
      <c r="K944"/>
      <c r="L944"/>
      <c r="M944"/>
      <c r="N944"/>
      <c r="O944"/>
      <c r="P944"/>
      <c r="Q944"/>
      <c r="R944"/>
      <c r="S944"/>
      <c r="T944"/>
      <c r="U944"/>
    </row>
    <row r="945" spans="3:21" ht="15.75" customHeight="1" x14ac:dyDescent="0.2">
      <c r="C945" s="245"/>
      <c r="D945"/>
      <c r="E945"/>
      <c r="F945"/>
      <c r="G945"/>
      <c r="H945"/>
      <c r="I945"/>
      <c r="J945"/>
      <c r="K945"/>
      <c r="L945"/>
      <c r="M945"/>
      <c r="N945"/>
      <c r="O945"/>
      <c r="P945"/>
      <c r="Q945"/>
      <c r="R945"/>
      <c r="S945"/>
      <c r="T945"/>
      <c r="U945"/>
    </row>
    <row r="946" spans="3:21" ht="15.75" customHeight="1" x14ac:dyDescent="0.2">
      <c r="C946" s="245"/>
      <c r="D946"/>
      <c r="E946"/>
      <c r="F946"/>
      <c r="G946"/>
      <c r="H946"/>
      <c r="I946"/>
      <c r="J946"/>
      <c r="K946"/>
      <c r="L946"/>
      <c r="M946"/>
      <c r="N946"/>
      <c r="O946"/>
      <c r="P946"/>
      <c r="Q946"/>
      <c r="R946"/>
      <c r="S946"/>
      <c r="T946"/>
      <c r="U946"/>
    </row>
    <row r="947" spans="3:21" ht="15.75" customHeight="1" x14ac:dyDescent="0.2">
      <c r="C947" s="245"/>
      <c r="D947"/>
      <c r="E947"/>
      <c r="F947"/>
      <c r="G947"/>
      <c r="H947"/>
      <c r="I947"/>
      <c r="J947"/>
      <c r="K947"/>
      <c r="L947"/>
      <c r="M947"/>
      <c r="N947"/>
      <c r="O947"/>
      <c r="P947"/>
      <c r="Q947"/>
      <c r="R947"/>
      <c r="S947"/>
      <c r="T947"/>
      <c r="U947"/>
    </row>
    <row r="948" spans="3:21" ht="15.75" customHeight="1" x14ac:dyDescent="0.2">
      <c r="C948" s="245"/>
      <c r="D948"/>
      <c r="E948"/>
      <c r="F948"/>
      <c r="G948"/>
      <c r="H948"/>
      <c r="I948"/>
      <c r="J948"/>
      <c r="K948"/>
      <c r="L948"/>
      <c r="M948"/>
      <c r="N948"/>
      <c r="O948"/>
      <c r="P948"/>
      <c r="Q948"/>
      <c r="R948"/>
      <c r="S948"/>
      <c r="T948"/>
      <c r="U948"/>
    </row>
    <row r="949" spans="3:21" ht="15.75" customHeight="1" x14ac:dyDescent="0.2">
      <c r="C949" s="245"/>
      <c r="D949"/>
      <c r="E949"/>
      <c r="F949"/>
      <c r="G949"/>
      <c r="H949"/>
      <c r="I949"/>
      <c r="J949"/>
      <c r="K949"/>
      <c r="L949"/>
      <c r="M949"/>
      <c r="N949"/>
      <c r="O949"/>
      <c r="P949"/>
      <c r="Q949"/>
      <c r="R949"/>
      <c r="S949"/>
      <c r="T949"/>
      <c r="U949"/>
    </row>
    <row r="950" spans="3:21" ht="15.75" customHeight="1" x14ac:dyDescent="0.2">
      <c r="C950" s="245"/>
      <c r="D950"/>
      <c r="E950"/>
      <c r="F950"/>
      <c r="G950"/>
      <c r="H950"/>
      <c r="I950"/>
      <c r="J950"/>
      <c r="K950"/>
      <c r="L950"/>
      <c r="M950"/>
      <c r="N950"/>
      <c r="O950"/>
      <c r="P950"/>
      <c r="Q950"/>
      <c r="R950"/>
      <c r="S950"/>
      <c r="T950"/>
      <c r="U950"/>
    </row>
    <row r="951" spans="3:21" ht="15.75" customHeight="1" x14ac:dyDescent="0.2">
      <c r="C951" s="245"/>
      <c r="D951"/>
      <c r="E951"/>
      <c r="F951"/>
      <c r="G951"/>
      <c r="H951"/>
      <c r="I951"/>
      <c r="J951"/>
      <c r="K951"/>
      <c r="L951"/>
      <c r="M951"/>
      <c r="N951"/>
      <c r="O951"/>
      <c r="P951"/>
      <c r="Q951"/>
      <c r="R951"/>
      <c r="S951"/>
      <c r="T951"/>
      <c r="U951"/>
    </row>
    <row r="952" spans="3:21" ht="15.75" customHeight="1" x14ac:dyDescent="0.2">
      <c r="C952" s="245"/>
      <c r="D952"/>
      <c r="E952"/>
      <c r="F952"/>
      <c r="G952"/>
      <c r="H952"/>
      <c r="I952"/>
      <c r="J952"/>
      <c r="K952"/>
      <c r="L952"/>
      <c r="M952"/>
      <c r="N952"/>
      <c r="O952"/>
      <c r="P952"/>
      <c r="Q952"/>
      <c r="R952"/>
      <c r="S952"/>
      <c r="T952"/>
      <c r="U952"/>
    </row>
    <row r="953" spans="3:21" ht="15.75" customHeight="1" x14ac:dyDescent="0.2">
      <c r="C953" s="245"/>
      <c r="D953"/>
      <c r="E953"/>
      <c r="F953"/>
      <c r="G953"/>
      <c r="H953"/>
      <c r="I953"/>
      <c r="J953"/>
      <c r="K953"/>
      <c r="L953"/>
      <c r="M953"/>
      <c r="N953"/>
      <c r="O953"/>
      <c r="P953"/>
      <c r="Q953"/>
      <c r="R953"/>
      <c r="S953"/>
      <c r="T953"/>
      <c r="U953"/>
    </row>
    <row r="954" spans="3:21" ht="15.75" customHeight="1" x14ac:dyDescent="0.2">
      <c r="C954" s="245"/>
      <c r="D954"/>
      <c r="E954"/>
      <c r="F954"/>
      <c r="G954"/>
      <c r="H954"/>
      <c r="I954"/>
      <c r="J954"/>
      <c r="K954"/>
      <c r="L954"/>
      <c r="M954"/>
      <c r="N954"/>
      <c r="O954"/>
      <c r="P954"/>
      <c r="Q954"/>
      <c r="R954"/>
      <c r="S954"/>
      <c r="T954"/>
      <c r="U954"/>
    </row>
    <row r="955" spans="3:21" ht="15.75" customHeight="1" x14ac:dyDescent="0.2">
      <c r="C955" s="245"/>
      <c r="D955"/>
      <c r="E955"/>
      <c r="F955"/>
      <c r="G955"/>
      <c r="H955"/>
      <c r="I955"/>
      <c r="J955"/>
      <c r="K955"/>
      <c r="L955"/>
      <c r="M955"/>
      <c r="N955"/>
      <c r="O955"/>
      <c r="P955"/>
      <c r="Q955"/>
      <c r="R955"/>
      <c r="S955"/>
      <c r="T955"/>
      <c r="U955"/>
    </row>
    <row r="956" spans="3:21" ht="15.75" customHeight="1" x14ac:dyDescent="0.2">
      <c r="C956" s="245"/>
      <c r="D956"/>
      <c r="E956"/>
      <c r="F956"/>
      <c r="G956"/>
      <c r="H956"/>
      <c r="I956"/>
      <c r="J956"/>
      <c r="K956"/>
      <c r="L956"/>
      <c r="M956"/>
      <c r="N956"/>
      <c r="O956"/>
      <c r="P956"/>
      <c r="Q956"/>
      <c r="R956"/>
      <c r="S956"/>
      <c r="T956"/>
      <c r="U956"/>
    </row>
    <row r="957" spans="3:21" ht="15.75" customHeight="1" x14ac:dyDescent="0.2">
      <c r="C957" s="245"/>
      <c r="D957"/>
      <c r="E957"/>
      <c r="F957"/>
      <c r="G957"/>
      <c r="H957"/>
      <c r="I957"/>
      <c r="J957"/>
      <c r="K957"/>
      <c r="L957"/>
      <c r="M957"/>
      <c r="N957"/>
      <c r="O957"/>
      <c r="P957"/>
      <c r="Q957"/>
      <c r="R957"/>
      <c r="S957"/>
      <c r="T957"/>
      <c r="U957"/>
    </row>
    <row r="958" spans="3:21" ht="15.75" customHeight="1" x14ac:dyDescent="0.2">
      <c r="C958" s="245"/>
      <c r="D958"/>
      <c r="E958"/>
      <c r="F958"/>
      <c r="G958"/>
      <c r="H958"/>
      <c r="I958"/>
      <c r="J958"/>
      <c r="K958"/>
      <c r="L958"/>
      <c r="M958"/>
      <c r="N958"/>
      <c r="O958"/>
      <c r="P958"/>
      <c r="Q958"/>
      <c r="R958"/>
      <c r="S958"/>
      <c r="T958"/>
      <c r="U958"/>
    </row>
    <row r="959" spans="3:21" ht="15.75" customHeight="1" x14ac:dyDescent="0.2">
      <c r="C959" s="245"/>
      <c r="D959"/>
      <c r="E959"/>
      <c r="F959"/>
      <c r="G959"/>
      <c r="H959"/>
      <c r="I959"/>
      <c r="J959"/>
      <c r="K959"/>
      <c r="L959"/>
      <c r="M959"/>
      <c r="N959"/>
      <c r="O959"/>
      <c r="P959"/>
      <c r="Q959"/>
      <c r="R959"/>
      <c r="S959"/>
      <c r="T959"/>
      <c r="U959"/>
    </row>
    <row r="960" spans="3:21" ht="15.75" customHeight="1" x14ac:dyDescent="0.2">
      <c r="C960" s="245"/>
      <c r="D960"/>
      <c r="E960"/>
      <c r="F960"/>
      <c r="G960"/>
      <c r="H960"/>
      <c r="I960"/>
      <c r="J960"/>
      <c r="K960"/>
      <c r="L960"/>
      <c r="M960"/>
      <c r="N960"/>
      <c r="O960"/>
      <c r="P960"/>
      <c r="Q960"/>
      <c r="R960"/>
      <c r="S960"/>
      <c r="T960"/>
      <c r="U960"/>
    </row>
    <row r="961" spans="3:21" ht="15.75" customHeight="1" x14ac:dyDescent="0.2">
      <c r="C961" s="245"/>
      <c r="D961"/>
      <c r="E961"/>
      <c r="F961"/>
      <c r="G961"/>
      <c r="H961"/>
      <c r="I961"/>
      <c r="J961"/>
      <c r="K961"/>
      <c r="L961"/>
      <c r="M961"/>
      <c r="N961"/>
      <c r="O961"/>
      <c r="P961"/>
      <c r="Q961"/>
      <c r="R961"/>
      <c r="S961"/>
      <c r="T961"/>
      <c r="U961"/>
    </row>
    <row r="962" spans="3:21" ht="15.75" customHeight="1" x14ac:dyDescent="0.2">
      <c r="C962" s="245"/>
      <c r="D962"/>
      <c r="E962"/>
      <c r="F962"/>
      <c r="G962"/>
      <c r="H962"/>
      <c r="I962"/>
      <c r="J962"/>
      <c r="K962"/>
      <c r="L962"/>
      <c r="M962"/>
      <c r="N962"/>
      <c r="O962"/>
      <c r="P962"/>
      <c r="Q962"/>
      <c r="R962"/>
      <c r="S962"/>
      <c r="T962"/>
      <c r="U962"/>
    </row>
    <row r="963" spans="3:21" ht="15.75" customHeight="1" x14ac:dyDescent="0.2">
      <c r="C963" s="245"/>
      <c r="D963"/>
      <c r="E963"/>
      <c r="F963"/>
      <c r="G963"/>
      <c r="H963"/>
      <c r="I963"/>
      <c r="J963"/>
      <c r="K963"/>
      <c r="L963"/>
      <c r="M963"/>
      <c r="N963"/>
      <c r="O963"/>
      <c r="P963"/>
      <c r="Q963"/>
      <c r="R963"/>
      <c r="S963"/>
      <c r="T963"/>
      <c r="U963"/>
    </row>
    <row r="964" spans="3:21" ht="15.75" customHeight="1" x14ac:dyDescent="0.2">
      <c r="C964" s="245"/>
      <c r="D964"/>
      <c r="E964"/>
      <c r="F964"/>
      <c r="G964"/>
      <c r="H964"/>
      <c r="I964"/>
      <c r="J964"/>
      <c r="K964"/>
      <c r="L964"/>
      <c r="M964"/>
      <c r="N964"/>
      <c r="O964"/>
      <c r="P964"/>
      <c r="Q964"/>
      <c r="R964"/>
      <c r="S964"/>
      <c r="T964"/>
      <c r="U964"/>
    </row>
    <row r="965" spans="3:21" ht="15.75" customHeight="1" x14ac:dyDescent="0.2">
      <c r="C965" s="245"/>
      <c r="D965"/>
      <c r="E965"/>
      <c r="F965"/>
      <c r="G965"/>
      <c r="H965"/>
      <c r="I965"/>
      <c r="J965"/>
      <c r="K965"/>
      <c r="L965"/>
      <c r="M965"/>
      <c r="N965"/>
      <c r="O965"/>
      <c r="P965"/>
      <c r="Q965"/>
      <c r="R965"/>
      <c r="S965"/>
      <c r="T965"/>
      <c r="U965"/>
    </row>
    <row r="966" spans="3:21" ht="15.75" customHeight="1" x14ac:dyDescent="0.2">
      <c r="C966" s="245"/>
      <c r="D966"/>
      <c r="E966"/>
      <c r="F966"/>
      <c r="G966"/>
      <c r="H966"/>
      <c r="I966"/>
      <c r="J966"/>
      <c r="K966"/>
      <c r="L966"/>
      <c r="M966"/>
      <c r="N966"/>
      <c r="O966"/>
      <c r="P966"/>
      <c r="Q966"/>
      <c r="R966"/>
      <c r="S966"/>
      <c r="T966"/>
      <c r="U966"/>
    </row>
    <row r="967" spans="3:21" ht="15.75" customHeight="1" x14ac:dyDescent="0.2">
      <c r="C967" s="245"/>
      <c r="D967"/>
      <c r="E967"/>
      <c r="F967"/>
      <c r="G967"/>
      <c r="H967"/>
      <c r="I967"/>
      <c r="J967"/>
      <c r="K967"/>
      <c r="L967"/>
      <c r="M967"/>
      <c r="N967"/>
      <c r="O967"/>
      <c r="P967"/>
      <c r="Q967"/>
      <c r="R967"/>
      <c r="S967"/>
      <c r="T967"/>
      <c r="U967"/>
    </row>
    <row r="968" spans="3:21" ht="15.75" customHeight="1" x14ac:dyDescent="0.2">
      <c r="C968" s="245"/>
      <c r="D968"/>
      <c r="E968"/>
      <c r="F968"/>
      <c r="G968"/>
      <c r="H968"/>
      <c r="I968"/>
      <c r="J968"/>
      <c r="K968"/>
      <c r="L968"/>
      <c r="M968"/>
      <c r="N968"/>
      <c r="O968"/>
      <c r="P968"/>
      <c r="Q968"/>
      <c r="R968"/>
      <c r="S968"/>
      <c r="T968"/>
      <c r="U968"/>
    </row>
    <row r="969" spans="3:21" ht="15.75" customHeight="1" x14ac:dyDescent="0.2">
      <c r="C969" s="245"/>
      <c r="D969"/>
      <c r="E969"/>
      <c r="F969"/>
      <c r="G969"/>
      <c r="H969"/>
      <c r="I969"/>
      <c r="J969"/>
      <c r="K969"/>
      <c r="L969"/>
      <c r="M969"/>
      <c r="N969"/>
      <c r="O969"/>
      <c r="P969"/>
      <c r="Q969"/>
      <c r="R969"/>
      <c r="S969"/>
      <c r="T969"/>
      <c r="U969"/>
    </row>
    <row r="970" spans="3:21" ht="15.75" customHeight="1" x14ac:dyDescent="0.2">
      <c r="C970" s="245"/>
      <c r="D970"/>
      <c r="E970"/>
      <c r="F970"/>
      <c r="G970"/>
      <c r="H970"/>
      <c r="I970"/>
      <c r="J970"/>
      <c r="K970"/>
      <c r="L970"/>
      <c r="M970"/>
      <c r="N970"/>
      <c r="O970"/>
      <c r="P970"/>
      <c r="Q970"/>
      <c r="R970"/>
      <c r="S970"/>
      <c r="T970"/>
      <c r="U970"/>
    </row>
    <row r="971" spans="3:21" ht="15.75" customHeight="1" x14ac:dyDescent="0.2">
      <c r="C971" s="245"/>
      <c r="D971"/>
      <c r="E971"/>
      <c r="F971"/>
      <c r="G971"/>
      <c r="H971"/>
      <c r="I971"/>
      <c r="J971"/>
      <c r="K971"/>
      <c r="L971"/>
      <c r="M971"/>
      <c r="N971"/>
      <c r="O971"/>
      <c r="P971"/>
      <c r="Q971"/>
      <c r="R971"/>
      <c r="S971"/>
      <c r="T971"/>
      <c r="U971"/>
    </row>
    <row r="972" spans="3:21" ht="15.75" customHeight="1" x14ac:dyDescent="0.2">
      <c r="C972" s="245"/>
      <c r="D972"/>
      <c r="E972"/>
      <c r="F972"/>
      <c r="G972"/>
      <c r="H972"/>
      <c r="I972"/>
      <c r="J972"/>
      <c r="K972"/>
      <c r="L972"/>
      <c r="M972"/>
      <c r="N972"/>
      <c r="O972"/>
      <c r="P972"/>
      <c r="Q972"/>
      <c r="R972"/>
      <c r="S972"/>
      <c r="T972"/>
      <c r="U972"/>
    </row>
    <row r="973" spans="3:21" ht="15.75" customHeight="1" x14ac:dyDescent="0.2">
      <c r="C973" s="245"/>
      <c r="D973"/>
      <c r="E973"/>
      <c r="F973"/>
      <c r="G973"/>
      <c r="H973"/>
      <c r="I973"/>
      <c r="J973"/>
      <c r="K973"/>
      <c r="L973"/>
      <c r="M973"/>
      <c r="N973"/>
      <c r="O973"/>
      <c r="P973"/>
      <c r="Q973"/>
      <c r="R973"/>
      <c r="S973"/>
      <c r="T973"/>
      <c r="U973"/>
    </row>
    <row r="974" spans="3:21" ht="15.75" customHeight="1" x14ac:dyDescent="0.2">
      <c r="C974" s="245"/>
      <c r="D974"/>
      <c r="E974"/>
      <c r="F974"/>
      <c r="G974"/>
      <c r="H974"/>
      <c r="I974"/>
      <c r="J974"/>
      <c r="K974"/>
      <c r="L974"/>
      <c r="M974"/>
      <c r="N974"/>
      <c r="O974"/>
      <c r="P974"/>
      <c r="Q974"/>
      <c r="R974"/>
      <c r="S974"/>
      <c r="T974"/>
      <c r="U974"/>
    </row>
    <row r="975" spans="3:21" ht="15.75" customHeight="1" x14ac:dyDescent="0.2">
      <c r="C975" s="245"/>
      <c r="D975"/>
      <c r="E975"/>
      <c r="F975"/>
      <c r="G975"/>
      <c r="H975"/>
      <c r="I975"/>
      <c r="J975"/>
      <c r="K975"/>
      <c r="L975"/>
      <c r="M975"/>
      <c r="N975"/>
      <c r="O975"/>
      <c r="P975"/>
      <c r="Q975"/>
      <c r="R975"/>
      <c r="S975"/>
      <c r="T975"/>
      <c r="U975"/>
    </row>
    <row r="976" spans="3:21" ht="15.75" customHeight="1" x14ac:dyDescent="0.2">
      <c r="C976" s="245"/>
      <c r="D976"/>
      <c r="E976"/>
      <c r="F976"/>
      <c r="G976"/>
      <c r="H976"/>
      <c r="I976"/>
      <c r="J976"/>
      <c r="K976"/>
      <c r="L976"/>
      <c r="M976"/>
      <c r="N976"/>
      <c r="O976"/>
      <c r="P976"/>
      <c r="Q976"/>
      <c r="R976"/>
      <c r="S976"/>
      <c r="T976"/>
      <c r="U976"/>
    </row>
    <row r="977" spans="3:21" ht="15.75" customHeight="1" x14ac:dyDescent="0.2">
      <c r="C977" s="245"/>
      <c r="D977"/>
      <c r="E977"/>
      <c r="F977"/>
      <c r="G977"/>
      <c r="H977"/>
      <c r="I977"/>
      <c r="J977"/>
      <c r="K977"/>
      <c r="L977"/>
      <c r="M977"/>
      <c r="N977"/>
      <c r="O977"/>
      <c r="P977"/>
      <c r="Q977"/>
      <c r="R977"/>
      <c r="S977"/>
      <c r="T977"/>
      <c r="U977"/>
    </row>
    <row r="978" spans="3:21" ht="15.75" customHeight="1" x14ac:dyDescent="0.2">
      <c r="C978" s="245"/>
      <c r="D978"/>
      <c r="E978"/>
      <c r="F978"/>
      <c r="G978"/>
      <c r="H978"/>
      <c r="I978"/>
      <c r="J978"/>
      <c r="K978"/>
      <c r="L978"/>
      <c r="M978"/>
      <c r="N978"/>
      <c r="O978"/>
      <c r="P978"/>
      <c r="Q978"/>
      <c r="R978"/>
      <c r="S978"/>
      <c r="T978"/>
      <c r="U978"/>
    </row>
    <row r="979" spans="3:21" ht="15.75" customHeight="1" x14ac:dyDescent="0.2">
      <c r="C979" s="245"/>
      <c r="D979"/>
      <c r="E979"/>
      <c r="F979"/>
      <c r="G979"/>
      <c r="H979"/>
      <c r="I979"/>
      <c r="J979"/>
      <c r="K979"/>
      <c r="L979"/>
      <c r="M979"/>
      <c r="N979"/>
      <c r="O979"/>
      <c r="P979"/>
      <c r="Q979"/>
      <c r="R979"/>
      <c r="S979"/>
      <c r="T979"/>
      <c r="U979"/>
    </row>
    <row r="980" spans="3:21" ht="15.75" customHeight="1" x14ac:dyDescent="0.2">
      <c r="C980" s="245"/>
      <c r="D980"/>
      <c r="E980"/>
      <c r="F980"/>
      <c r="G980"/>
      <c r="H980"/>
      <c r="I980"/>
      <c r="J980"/>
      <c r="K980"/>
      <c r="L980"/>
      <c r="M980"/>
      <c r="N980"/>
      <c r="O980"/>
      <c r="P980"/>
      <c r="Q980"/>
      <c r="R980"/>
      <c r="S980"/>
      <c r="T980"/>
      <c r="U980"/>
    </row>
    <row r="981" spans="3:21" ht="15.75" customHeight="1" x14ac:dyDescent="0.2">
      <c r="C981" s="245"/>
      <c r="D981"/>
      <c r="E981"/>
      <c r="F981"/>
      <c r="G981"/>
      <c r="H981"/>
      <c r="I981"/>
      <c r="J981"/>
      <c r="K981"/>
      <c r="L981"/>
      <c r="M981"/>
      <c r="N981"/>
      <c r="O981"/>
      <c r="P981"/>
      <c r="Q981"/>
      <c r="R981"/>
      <c r="S981"/>
      <c r="T981"/>
      <c r="U981"/>
    </row>
    <row r="982" spans="3:21" ht="15.75" customHeight="1" x14ac:dyDescent="0.2">
      <c r="C982" s="245"/>
      <c r="D982"/>
      <c r="E982"/>
      <c r="F982"/>
      <c r="G982"/>
      <c r="H982"/>
      <c r="I982"/>
      <c r="J982"/>
      <c r="K982"/>
      <c r="L982"/>
      <c r="M982"/>
      <c r="N982"/>
      <c r="O982"/>
      <c r="P982"/>
      <c r="Q982"/>
      <c r="R982"/>
      <c r="S982"/>
      <c r="T982"/>
      <c r="U982"/>
    </row>
    <row r="983" spans="3:21" ht="15.75" customHeight="1" x14ac:dyDescent="0.2">
      <c r="C983" s="245"/>
      <c r="D983"/>
      <c r="E983"/>
      <c r="F983"/>
      <c r="G983"/>
      <c r="H983"/>
      <c r="I983"/>
      <c r="J983"/>
      <c r="K983"/>
      <c r="L983"/>
      <c r="M983"/>
      <c r="N983"/>
      <c r="O983"/>
      <c r="P983"/>
      <c r="Q983"/>
      <c r="R983"/>
      <c r="S983"/>
      <c r="T983"/>
      <c r="U983"/>
    </row>
    <row r="984" spans="3:21" ht="15.75" customHeight="1" x14ac:dyDescent="0.2">
      <c r="C984" s="245"/>
      <c r="D984"/>
      <c r="E984"/>
      <c r="F984"/>
      <c r="G984"/>
      <c r="H984"/>
      <c r="I984"/>
      <c r="J984"/>
      <c r="K984"/>
      <c r="L984"/>
      <c r="M984"/>
      <c r="N984"/>
      <c r="O984"/>
      <c r="P984"/>
      <c r="Q984"/>
      <c r="R984"/>
      <c r="S984"/>
      <c r="T984"/>
      <c r="U984"/>
    </row>
    <row r="985" spans="3:21" ht="15.75" customHeight="1" x14ac:dyDescent="0.2">
      <c r="C985" s="245"/>
      <c r="D985"/>
      <c r="E985"/>
      <c r="F985"/>
      <c r="G985"/>
      <c r="H985"/>
      <c r="I985"/>
      <c r="J985"/>
      <c r="K985"/>
      <c r="L985"/>
      <c r="M985"/>
      <c r="N985"/>
      <c r="O985"/>
      <c r="P985"/>
      <c r="Q985"/>
      <c r="R985"/>
      <c r="S985"/>
      <c r="T985"/>
      <c r="U985"/>
    </row>
    <row r="986" spans="3:21" ht="15.75" customHeight="1" x14ac:dyDescent="0.2">
      <c r="C986" s="245"/>
      <c r="D986"/>
      <c r="E986"/>
      <c r="F986"/>
      <c r="G986"/>
      <c r="H986"/>
      <c r="I986"/>
      <c r="J986"/>
      <c r="K986"/>
      <c r="L986"/>
      <c r="M986"/>
      <c r="N986"/>
      <c r="O986"/>
      <c r="P986"/>
      <c r="Q986"/>
      <c r="R986"/>
      <c r="S986"/>
      <c r="T986"/>
      <c r="U986"/>
    </row>
    <row r="987" spans="3:21" ht="15.75" customHeight="1" x14ac:dyDescent="0.2">
      <c r="C987" s="245"/>
      <c r="D987"/>
      <c r="E987"/>
      <c r="F987"/>
      <c r="G987"/>
      <c r="H987"/>
      <c r="I987"/>
      <c r="J987"/>
      <c r="K987"/>
      <c r="L987"/>
      <c r="M987"/>
      <c r="N987"/>
      <c r="O987"/>
      <c r="P987"/>
      <c r="Q987"/>
      <c r="R987"/>
      <c r="S987"/>
      <c r="T987"/>
      <c r="U987"/>
    </row>
    <row r="988" spans="3:21" ht="15.75" customHeight="1" x14ac:dyDescent="0.2">
      <c r="C988" s="245"/>
      <c r="D988"/>
      <c r="E988"/>
      <c r="F988"/>
      <c r="G988"/>
      <c r="H988"/>
      <c r="I988"/>
      <c r="J988"/>
      <c r="K988"/>
      <c r="L988"/>
      <c r="M988"/>
      <c r="N988"/>
      <c r="O988"/>
      <c r="P988"/>
      <c r="Q988"/>
      <c r="R988"/>
      <c r="S988"/>
      <c r="T988"/>
      <c r="U988"/>
    </row>
    <row r="989" spans="3:21" ht="15.75" customHeight="1" x14ac:dyDescent="0.2">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312"/>
      <c r="C1" s="312"/>
      <c r="D1" s="312"/>
      <c r="E1" s="248" t="s">
        <v>3028</v>
      </c>
      <c r="F1" s="248"/>
      <c r="G1" s="248"/>
      <c r="H1" s="248"/>
      <c r="I1" s="248"/>
      <c r="J1" s="248"/>
      <c r="K1" s="248"/>
      <c r="L1" s="248"/>
      <c r="M1" s="248"/>
      <c r="N1" s="248"/>
      <c r="O1" s="248"/>
      <c r="P1" s="137"/>
    </row>
    <row r="2" spans="1:16" customFormat="1" ht="37.5" customHeight="1" x14ac:dyDescent="0.2">
      <c r="A2" s="333" t="s">
        <v>3029</v>
      </c>
      <c r="B2" s="312"/>
      <c r="C2" s="312"/>
      <c r="D2" s="312"/>
      <c r="E2" s="34"/>
      <c r="F2" s="34"/>
      <c r="G2" s="34"/>
      <c r="H2" s="34"/>
      <c r="I2" s="34"/>
      <c r="J2" s="34"/>
      <c r="K2" s="34"/>
      <c r="L2" s="34"/>
      <c r="M2" s="34"/>
      <c r="N2" s="34"/>
      <c r="O2" s="34"/>
    </row>
    <row r="3" spans="1:16" customFormat="1" ht="29.25" customHeight="1" x14ac:dyDescent="0.2">
      <c r="A3" s="249" t="s">
        <v>3030</v>
      </c>
      <c r="B3" s="250" t="s">
        <v>3031</v>
      </c>
      <c r="C3" s="251" t="s">
        <v>3032</v>
      </c>
      <c r="D3" s="252"/>
      <c r="E3" s="253">
        <f>E4+E14+E20+E277+E311+E314+E316</f>
        <v>0</v>
      </c>
      <c r="F3" s="253">
        <f>F4+F14+F20+F277+F311+F314+F316</f>
        <v>2</v>
      </c>
      <c r="G3" s="253">
        <f>IF(RefStr!C12&lt;&gt;"",INT(VALUE(MID(RefStr!C12,1,4))),0)</f>
        <v>2023</v>
      </c>
      <c r="H3" s="254">
        <f>IF(RefStr!C12&lt;&gt;"",INT(VALUE(MID(RefStr!C12,6,2))),0)</f>
        <v>12</v>
      </c>
      <c r="I3" s="255">
        <f>RefStr!C10*1</f>
        <v>31</v>
      </c>
      <c r="J3" s="256" t="str">
        <f>RefStr!H7</f>
        <v>DA</v>
      </c>
      <c r="K3" s="254" t="str">
        <f>RefStr!H9</f>
        <v>DA</v>
      </c>
      <c r="L3" s="254" t="str">
        <f>RefStr!H10</f>
        <v>DA</v>
      </c>
      <c r="M3" s="254" t="str">
        <f>RefStr!H8</f>
        <v>DA</v>
      </c>
      <c r="N3" s="254" t="str">
        <f>RefStr!H11</f>
        <v>DA</v>
      </c>
      <c r="O3" s="257">
        <f>RefStr!C6</f>
        <v>8980</v>
      </c>
      <c r="P3" s="137"/>
    </row>
    <row r="4" spans="1:16" customFormat="1"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customFormat="1" ht="43.5" customHeight="1" x14ac:dyDescent="0.2">
      <c r="A19" s="259">
        <v>5</v>
      </c>
      <c r="B19" s="260" t="str">
        <f>IF(E19=1,"Pogreška",IF(F19=1,"Provjera","O.K."))</f>
        <v>O.K.</v>
      </c>
      <c r="C19" s="264" t="s">
        <v>3051</v>
      </c>
      <c r="D19" s="252"/>
      <c r="E19" s="248">
        <f>MAX(H19:L19)</f>
        <v>0</v>
      </c>
      <c r="F19" s="248">
        <v>0</v>
      </c>
      <c r="G19" s="34"/>
      <c r="H19" s="253">
        <f>IF(AND(H3=12,ABS(BILANCA!E176-BILANCA!E234-OBVEZE!D42)&gt;0.001),1,0)</f>
        <v>0</v>
      </c>
      <c r="I19" s="248"/>
      <c r="J19" s="248"/>
      <c r="K19" s="248"/>
      <c r="L19" s="248"/>
      <c r="M19" s="248"/>
      <c r="N19" s="248"/>
      <c r="O19" s="248"/>
      <c r="P19" s="137"/>
    </row>
    <row r="20" spans="1:16" customFormat="1" ht="19.5" customHeight="1" x14ac:dyDescent="0.2">
      <c r="A20" s="338" t="s">
        <v>3052</v>
      </c>
      <c r="B20" s="339"/>
      <c r="C20" s="340"/>
      <c r="D20" s="252"/>
      <c r="E20" s="248">
        <f>SUM(E21:E276)</f>
        <v>0</v>
      </c>
      <c r="F20" s="248">
        <f>SUM(F21:F276)</f>
        <v>2</v>
      </c>
      <c r="G20" s="248"/>
      <c r="H20" s="248"/>
      <c r="I20" s="248"/>
      <c r="J20" s="248"/>
      <c r="K20" s="248"/>
      <c r="L20" s="248"/>
      <c r="M20" s="248"/>
      <c r="N20" s="248"/>
      <c r="O20" s="248"/>
      <c r="P20" s="137"/>
    </row>
    <row r="21" spans="1:16" customFormat="1" ht="22.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customFormat="1"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customFormat="1"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customFormat="1"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customFormat="1"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customFormat="1" ht="32.25" customHeight="1" x14ac:dyDescent="0.2">
      <c r="A220" s="259">
        <v>182</v>
      </c>
      <c r="B220" s="260" t="str">
        <f t="shared" si="11"/>
        <v>O.K.</v>
      </c>
      <c r="C220" s="271" t="s">
        <v>3252</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customFormat="1"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customFormat="1" ht="30" customHeight="1" x14ac:dyDescent="0.2">
      <c r="A223" s="259">
        <v>185</v>
      </c>
      <c r="B223" s="260" t="str">
        <f t="shared" si="11"/>
        <v>Provjera</v>
      </c>
      <c r="C223" s="271" t="s">
        <v>3255</v>
      </c>
      <c r="D223" s="252"/>
      <c r="E223" s="248">
        <f t="shared" si="12"/>
        <v>0</v>
      </c>
      <c r="F223" s="248">
        <f t="shared" si="13"/>
        <v>1</v>
      </c>
      <c r="G223" s="248"/>
      <c r="H223" s="248"/>
      <c r="I223" s="248"/>
      <c r="J223" s="248"/>
      <c r="K223" s="248"/>
      <c r="L223" s="248">
        <f>IF(AND('PR-RAS'!D190&gt;0,'PR-RAS'!D726=0),1,0)</f>
        <v>1</v>
      </c>
      <c r="M223" s="248">
        <f>IF(AND('PR-RAS'!E190&gt;0,'PR-RAS'!E726=0),1,0)</f>
        <v>1</v>
      </c>
      <c r="N223" s="248"/>
      <c r="O223" s="248"/>
      <c r="P223" s="137"/>
    </row>
    <row r="224" spans="1:16" customFormat="1"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customFormat="1" ht="30"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customFormat="1"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customFormat="1"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3344</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c r="D1"/>
      <c r="E1"/>
      <c r="F1"/>
      <c r="G1"/>
      <c r="H1"/>
      <c r="I1"/>
      <c r="J1"/>
      <c r="K1"/>
      <c r="L1"/>
      <c r="M1"/>
      <c r="N1"/>
      <c r="O1"/>
      <c r="P1"/>
      <c r="Q1"/>
    </row>
    <row r="2" spans="1:17" ht="33" customHeight="1" x14ac:dyDescent="0.2">
      <c r="A2" s="352" t="s">
        <v>3346</v>
      </c>
      <c r="B2" s="353"/>
      <c r="C2" s="347"/>
      <c r="D2" s="7"/>
      <c r="E2" s="7"/>
      <c r="F2" s="7"/>
      <c r="G2" s="7"/>
      <c r="H2" s="7"/>
      <c r="I2" s="7"/>
      <c r="J2" s="7"/>
      <c r="K2" s="7"/>
      <c r="L2" s="7"/>
      <c r="M2" s="7"/>
      <c r="N2" s="7"/>
      <c r="O2" s="7"/>
      <c r="P2" s="7"/>
      <c r="Q2" s="7"/>
    </row>
    <row r="3" spans="1:17" ht="18.75" customHeight="1" x14ac:dyDescent="0.2">
      <c r="A3" s="284" t="s">
        <v>3347</v>
      </c>
      <c r="B3" s="354"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48" t="s">
        <v>3431</v>
      </c>
      <c r="C47" s="349"/>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NB</cp:lastModifiedBy>
  <cp:lastPrinted>2024-01-26T09:39:40Z</cp:lastPrinted>
  <dcterms:created xsi:type="dcterms:W3CDTF">2022-04-01T05:14:30Z</dcterms:created>
  <dcterms:modified xsi:type="dcterms:W3CDTF">2024-01-26T09:53:54Z</dcterms:modified>
</cp:coreProperties>
</file>