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Račun financiranja" sheetId="6" r:id="rId5"/>
  </sheets>
  <definedNames>
    <definedName name="_xlnm.Print_Area" localSheetId="1">' Račun prihoda i rashoda'!$A$1:$K$51</definedName>
    <definedName name="_xlnm.Print_Area" localSheetId="2">'Rashodi prema funkcijskoj kl'!$A$1:$J$32</definedName>
    <definedName name="_xlnm.Print_Area" localSheetId="0">SAŽETAK!$A$1:$N$58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7" l="1"/>
  <c r="I7" i="7"/>
  <c r="H7" i="7"/>
  <c r="G7" i="7"/>
  <c r="J22" i="7"/>
  <c r="I22" i="7"/>
  <c r="H22" i="7"/>
  <c r="G22" i="7"/>
  <c r="J51" i="7"/>
  <c r="I51" i="7"/>
  <c r="H51" i="7"/>
  <c r="G51" i="7"/>
  <c r="J52" i="7"/>
  <c r="I52" i="7"/>
  <c r="H52" i="7"/>
  <c r="G52" i="7"/>
  <c r="J53" i="7"/>
  <c r="I53" i="7"/>
  <c r="H53" i="7"/>
  <c r="G53" i="7"/>
  <c r="J54" i="7"/>
  <c r="H54" i="7"/>
  <c r="J43" i="7"/>
  <c r="I43" i="7"/>
  <c r="H43" i="7"/>
  <c r="G43" i="7"/>
  <c r="J47" i="7"/>
  <c r="I47" i="7"/>
  <c r="H47" i="7"/>
  <c r="G47" i="7"/>
  <c r="J48" i="7"/>
  <c r="I48" i="7"/>
  <c r="H48" i="7"/>
  <c r="G48" i="7"/>
  <c r="J49" i="7"/>
  <c r="H49" i="7"/>
  <c r="J24" i="7"/>
  <c r="I24" i="7"/>
  <c r="H24" i="7"/>
  <c r="G24" i="7"/>
  <c r="J44" i="7"/>
  <c r="I44" i="7"/>
  <c r="H44" i="7"/>
  <c r="G44" i="7"/>
  <c r="J45" i="7"/>
  <c r="I45" i="7"/>
  <c r="H45" i="7"/>
  <c r="G45" i="7"/>
  <c r="J46" i="7"/>
  <c r="H46" i="7"/>
  <c r="J36" i="7"/>
  <c r="I36" i="7"/>
  <c r="H36" i="7"/>
  <c r="G36" i="7"/>
  <c r="J40" i="7"/>
  <c r="I40" i="7"/>
  <c r="H40" i="7"/>
  <c r="G40" i="7"/>
  <c r="J41" i="7"/>
  <c r="H41" i="7"/>
  <c r="J37" i="7"/>
  <c r="I37" i="7"/>
  <c r="H37" i="7"/>
  <c r="G37" i="7"/>
  <c r="J39" i="7"/>
  <c r="H39" i="7"/>
  <c r="J38" i="7"/>
  <c r="H38" i="7"/>
  <c r="J33" i="7"/>
  <c r="I33" i="7"/>
  <c r="H33" i="7"/>
  <c r="G33" i="7"/>
  <c r="J34" i="7"/>
  <c r="I34" i="7"/>
  <c r="H34" i="7"/>
  <c r="G34" i="7"/>
  <c r="J35" i="7"/>
  <c r="H35" i="7"/>
  <c r="J28" i="7"/>
  <c r="I28" i="7"/>
  <c r="H28" i="7"/>
  <c r="G28" i="7"/>
  <c r="J31" i="7"/>
  <c r="I31" i="7"/>
  <c r="H31" i="7"/>
  <c r="G31" i="7"/>
  <c r="J32" i="7"/>
  <c r="H32" i="7"/>
  <c r="J29" i="7"/>
  <c r="I29" i="7"/>
  <c r="H29" i="7"/>
  <c r="G29" i="7"/>
  <c r="J30" i="7"/>
  <c r="H30" i="7"/>
  <c r="J25" i="7"/>
  <c r="I25" i="7"/>
  <c r="J26" i="7"/>
  <c r="I26" i="7"/>
  <c r="J27" i="7"/>
  <c r="H25" i="7"/>
  <c r="G25" i="7"/>
  <c r="H26" i="7"/>
  <c r="G26" i="7"/>
  <c r="H27" i="7"/>
  <c r="J15" i="7"/>
  <c r="I15" i="7"/>
  <c r="J16" i="7"/>
  <c r="I16" i="7"/>
  <c r="J17" i="7"/>
  <c r="J19" i="7"/>
  <c r="J18" i="7"/>
  <c r="I17" i="7"/>
  <c r="H15" i="7"/>
  <c r="G15" i="7"/>
  <c r="H16" i="7"/>
  <c r="G16" i="7"/>
  <c r="H17" i="7"/>
  <c r="G17" i="7"/>
  <c r="H19" i="7"/>
  <c r="H18" i="7"/>
  <c r="J9" i="7"/>
  <c r="I9" i="7"/>
  <c r="J10" i="7"/>
  <c r="I10" i="7"/>
  <c r="J11" i="7"/>
  <c r="J13" i="7"/>
  <c r="J12" i="7"/>
  <c r="I11" i="7"/>
  <c r="H9" i="7"/>
  <c r="H10" i="7"/>
  <c r="H11" i="7"/>
  <c r="G9" i="7"/>
  <c r="G10" i="7"/>
  <c r="G11" i="7"/>
  <c r="H13" i="7"/>
  <c r="H12" i="7"/>
  <c r="F22" i="7"/>
  <c r="E22" i="7"/>
  <c r="F51" i="7"/>
  <c r="E51" i="7"/>
  <c r="F53" i="7"/>
  <c r="F52" i="7" s="1"/>
  <c r="E53" i="7"/>
  <c r="F54" i="7"/>
  <c r="E52" i="7"/>
  <c r="E47" i="7"/>
  <c r="F48" i="7"/>
  <c r="F47" i="7" s="1"/>
  <c r="E48" i="7"/>
  <c r="F49" i="7"/>
  <c r="E44" i="7"/>
  <c r="E43" i="7" s="1"/>
  <c r="F46" i="7"/>
  <c r="F45" i="7" s="1"/>
  <c r="F44" i="7" s="1"/>
  <c r="E45" i="7"/>
  <c r="E40" i="7"/>
  <c r="F41" i="7"/>
  <c r="F40" i="7" s="1"/>
  <c r="E37" i="7"/>
  <c r="E36" i="7" s="1"/>
  <c r="F39" i="7"/>
  <c r="F38" i="7"/>
  <c r="E34" i="7"/>
  <c r="E33" i="7" s="1"/>
  <c r="F35" i="7"/>
  <c r="F34" i="7" s="1"/>
  <c r="F33" i="7" s="1"/>
  <c r="E31" i="7"/>
  <c r="F32" i="7"/>
  <c r="F31" i="7" s="1"/>
  <c r="E29" i="7"/>
  <c r="F30" i="7"/>
  <c r="F29" i="7" s="1"/>
  <c r="E26" i="7"/>
  <c r="E25" i="7" s="1"/>
  <c r="F27" i="7"/>
  <c r="F26" i="7" s="1"/>
  <c r="F25" i="7" s="1"/>
  <c r="F18" i="7"/>
  <c r="F19" i="7"/>
  <c r="E17" i="7"/>
  <c r="E16" i="7" s="1"/>
  <c r="E15" i="7" s="1"/>
  <c r="E11" i="7"/>
  <c r="E10" i="7" s="1"/>
  <c r="E9" i="7" s="1"/>
  <c r="F13" i="7"/>
  <c r="F12" i="7"/>
  <c r="G11" i="5"/>
  <c r="G12" i="5"/>
  <c r="G14" i="5"/>
  <c r="G13" i="5"/>
  <c r="F11" i="5"/>
  <c r="F12" i="5"/>
  <c r="E11" i="5"/>
  <c r="E12" i="5"/>
  <c r="E14" i="5"/>
  <c r="E13" i="5"/>
  <c r="D11" i="5"/>
  <c r="D12" i="5"/>
  <c r="C11" i="5"/>
  <c r="C12" i="5"/>
  <c r="C14" i="5"/>
  <c r="C13" i="5"/>
  <c r="B11" i="5"/>
  <c r="B12" i="5"/>
  <c r="I46" i="3"/>
  <c r="I45" i="3" s="1"/>
  <c r="J48" i="3"/>
  <c r="J46" i="3" s="1"/>
  <c r="J45" i="3" s="1"/>
  <c r="J47" i="3"/>
  <c r="I36" i="3"/>
  <c r="J42" i="3"/>
  <c r="J41" i="3"/>
  <c r="J40" i="3"/>
  <c r="J39" i="3"/>
  <c r="J37" i="3"/>
  <c r="I34" i="3"/>
  <c r="J35" i="3"/>
  <c r="J34" i="3" s="1"/>
  <c r="H48" i="3"/>
  <c r="H47" i="3"/>
  <c r="H46" i="3" s="1"/>
  <c r="H45" i="3" s="1"/>
  <c r="G46" i="3"/>
  <c r="G45" i="3" s="1"/>
  <c r="I43" i="3"/>
  <c r="G43" i="3"/>
  <c r="G36" i="3"/>
  <c r="H42" i="3"/>
  <c r="H41" i="3"/>
  <c r="H40" i="3"/>
  <c r="H39" i="3"/>
  <c r="H37" i="3"/>
  <c r="G34" i="3"/>
  <c r="H35" i="3"/>
  <c r="H34" i="3" s="1"/>
  <c r="E46" i="3"/>
  <c r="E45" i="3" s="1"/>
  <c r="F48" i="3"/>
  <c r="F47" i="3"/>
  <c r="E36" i="3"/>
  <c r="E43" i="3"/>
  <c r="F42" i="3"/>
  <c r="F41" i="3"/>
  <c r="F40" i="3"/>
  <c r="F39" i="3"/>
  <c r="J44" i="3"/>
  <c r="J43" i="3" s="1"/>
  <c r="J38" i="3"/>
  <c r="H44" i="3"/>
  <c r="H43" i="3" s="1"/>
  <c r="H38" i="3"/>
  <c r="F44" i="3"/>
  <c r="F43" i="3" s="1"/>
  <c r="F38" i="3"/>
  <c r="F37" i="3"/>
  <c r="E34" i="3"/>
  <c r="E33" i="3" s="1"/>
  <c r="F35" i="3"/>
  <c r="F34" i="3" s="1"/>
  <c r="F43" i="7" l="1"/>
  <c r="E7" i="7"/>
  <c r="F37" i="7"/>
  <c r="F36" i="7" s="1"/>
  <c r="F11" i="7"/>
  <c r="F10" i="7" s="1"/>
  <c r="F9" i="7" s="1"/>
  <c r="E28" i="7"/>
  <c r="E24" i="7" s="1"/>
  <c r="F17" i="7"/>
  <c r="F16" i="7" s="1"/>
  <c r="F15" i="7" s="1"/>
  <c r="F28" i="7"/>
  <c r="F24" i="7" s="1"/>
  <c r="G33" i="3"/>
  <c r="F46" i="3"/>
  <c r="F45" i="3" s="1"/>
  <c r="J33" i="3"/>
  <c r="H36" i="3"/>
  <c r="H33" i="3" s="1"/>
  <c r="I33" i="3"/>
  <c r="J36" i="3"/>
  <c r="F36" i="3"/>
  <c r="F33" i="3" s="1"/>
  <c r="I27" i="3"/>
  <c r="I26" i="3" s="1"/>
  <c r="G27" i="3"/>
  <c r="G26" i="3" s="1"/>
  <c r="E27" i="3"/>
  <c r="E26" i="3" s="1"/>
  <c r="J28" i="3"/>
  <c r="J27" i="3" s="1"/>
  <c r="J26" i="3" s="1"/>
  <c r="H28" i="3"/>
  <c r="H27" i="3" s="1"/>
  <c r="H26" i="3" s="1"/>
  <c r="F28" i="3"/>
  <c r="F27" i="3" s="1"/>
  <c r="F26" i="3" s="1"/>
  <c r="I20" i="3"/>
  <c r="G20" i="3"/>
  <c r="E20" i="3"/>
  <c r="J21" i="3"/>
  <c r="J20" i="3" s="1"/>
  <c r="H21" i="3"/>
  <c r="H20" i="3" s="1"/>
  <c r="F21" i="3"/>
  <c r="F20" i="3" s="1"/>
  <c r="I18" i="3"/>
  <c r="G18" i="3"/>
  <c r="E18" i="3"/>
  <c r="J19" i="3"/>
  <c r="J18" i="3" s="1"/>
  <c r="H19" i="3"/>
  <c r="H18" i="3" s="1"/>
  <c r="F19" i="3"/>
  <c r="F18" i="3" s="1"/>
  <c r="I16" i="3"/>
  <c r="G16" i="3"/>
  <c r="E16" i="3"/>
  <c r="J17" i="3"/>
  <c r="J16" i="3" s="1"/>
  <c r="H17" i="3"/>
  <c r="H16" i="3" s="1"/>
  <c r="F17" i="3"/>
  <c r="F16" i="3" s="1"/>
  <c r="I13" i="3"/>
  <c r="J15" i="3"/>
  <c r="J14" i="3"/>
  <c r="G13" i="3"/>
  <c r="H15" i="3"/>
  <c r="H14" i="3"/>
  <c r="F15" i="3"/>
  <c r="F14" i="3"/>
  <c r="E13" i="3"/>
  <c r="J33" i="1"/>
  <c r="I33" i="1"/>
  <c r="H33" i="1"/>
  <c r="F33" i="1"/>
  <c r="K29" i="1"/>
  <c r="J29" i="1"/>
  <c r="K30" i="1"/>
  <c r="K33" i="1" s="1"/>
  <c r="I29" i="1"/>
  <c r="H29" i="1"/>
  <c r="I30" i="1"/>
  <c r="G30" i="1"/>
  <c r="G33" i="1" s="1"/>
  <c r="F29" i="1"/>
  <c r="K14" i="1"/>
  <c r="I14" i="1"/>
  <c r="K13" i="1"/>
  <c r="K12" i="1" s="1"/>
  <c r="K9" i="1"/>
  <c r="K10" i="1"/>
  <c r="J12" i="1"/>
  <c r="J9" i="1"/>
  <c r="I9" i="1"/>
  <c r="I13" i="1"/>
  <c r="I12" i="1" s="1"/>
  <c r="I10" i="1"/>
  <c r="H12" i="1"/>
  <c r="H9" i="1"/>
  <c r="G14" i="1"/>
  <c r="G13" i="1"/>
  <c r="G11" i="1"/>
  <c r="G10" i="1"/>
  <c r="F12" i="1"/>
  <c r="G12" i="1" s="1"/>
  <c r="F9" i="1"/>
  <c r="G9" i="1" s="1"/>
  <c r="F7" i="7" l="1"/>
  <c r="G29" i="1"/>
  <c r="J13" i="3"/>
  <c r="F13" i="3"/>
  <c r="H13" i="3"/>
  <c r="H12" i="3" s="1"/>
  <c r="G12" i="3" s="1"/>
  <c r="E12" i="3"/>
  <c r="J12" i="3"/>
  <c r="I12" i="3" s="1"/>
  <c r="F12" i="3"/>
  <c r="J15" i="1" l="1"/>
  <c r="H15" i="1"/>
  <c r="G15" i="1"/>
  <c r="I15" i="1"/>
  <c r="K15" i="1"/>
  <c r="F15" i="1"/>
</calcChain>
</file>

<file path=xl/sharedStrings.xml><?xml version="1.0" encoding="utf-8"?>
<sst xmlns="http://schemas.openxmlformats.org/spreadsheetml/2006/main" count="229" uniqueCount="99">
  <si>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</si>
  <si>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</si>
  <si>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</si>
  <si>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</si>
  <si>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</si>
  <si>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</si>
  <si>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</si>
  <si>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</si>
  <si>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</si>
  <si>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</si>
  <si>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</si>
  <si>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</si>
  <si>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</si>
  <si>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</si>
  <si>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</si>
  <si>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</si>
  <si>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</si>
  <si>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</si>
  <si>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</si>
  <si>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</si>
  <si>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</si>
  <si>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</si>
  <si>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</si>
  <si>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</si>
  <si>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</si>
  <si>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</si>
  <si>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</si>
  <si>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</si>
  <si>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</si>
  <si>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</si>
  <si>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</si>
  <si>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</si>
  <si>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</si>
  <si>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</si>
  <si>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</si>
  <si>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</si>
  <si>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</si>
  <si>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</si>
  <si>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</si>
  <si>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</si>
  <si>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</si>
  <si>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</si>
  <si>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</si>
  <si>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</si>
  <si>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</si>
  <si>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</si>
  <si>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</si>
  <si>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</si>
  <si>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</si>
  <si>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</si>
  <si>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</si>
  <si>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</si>
  <si>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</si>
  <si>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</si>
  <si>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</si>
  <si>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</si>
  <si>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</si>
  <si>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za posebne namjene</t>
  </si>
  <si>
    <t>Prihodi od upravnih i administrativnih pristojbi, pristojbi po posebnim propisima i naknada</t>
  </si>
  <si>
    <t>Prihodi od prodaje proizvoda i robe te pruženih usluga i prihodi od donacija</t>
  </si>
  <si>
    <t xml:space="preserve">Vlastiti prihodi </t>
  </si>
  <si>
    <t>F.P. i dod. udio u por. na dohodak</t>
  </si>
  <si>
    <t>Državni proračun</t>
  </si>
  <si>
    <t>Vlastiti prihodi- korisnici</t>
  </si>
  <si>
    <t>Višak/ manjak prihoda korisnici</t>
  </si>
  <si>
    <t>Proračun JLS</t>
  </si>
  <si>
    <t>Financijski rashodi</t>
  </si>
  <si>
    <t>09 Obrazovanje</t>
  </si>
  <si>
    <t>0912 Osnovno obrazovanje</t>
  </si>
  <si>
    <t>096 Dodatne usluge u obrazovanju</t>
  </si>
  <si>
    <t>Izvor financiranja 45</t>
  </si>
  <si>
    <t>Izvor financiranja 31</t>
  </si>
  <si>
    <t>Izvor financiranja 41</t>
  </si>
  <si>
    <t>Izvor financiranja 42</t>
  </si>
  <si>
    <t>Izvor financiranja 51</t>
  </si>
  <si>
    <t>Izvor financiranja 53</t>
  </si>
  <si>
    <t>PROGRAM 2202</t>
  </si>
  <si>
    <t>Osnovno školstvo standard</t>
  </si>
  <si>
    <t>Aktivnost A2202-01</t>
  </si>
  <si>
    <t>DJELATNOST OSNOVNIH ŠKOLA</t>
  </si>
  <si>
    <t>PROGRAM 2203</t>
  </si>
  <si>
    <t>Osnovno školstvo- iznad standarda</t>
  </si>
  <si>
    <t>Aktivnost A2203-04</t>
  </si>
  <si>
    <t>Podizanje kvalitete i standarda u školstvu</t>
  </si>
  <si>
    <t>Aktivnost A2203-06</t>
  </si>
  <si>
    <t>Školska kuhinja i kantina</t>
  </si>
  <si>
    <t>Aktivnost A2202-04</t>
  </si>
  <si>
    <t>Administracija i upravljanje</t>
  </si>
  <si>
    <t>Vlastiti izvori</t>
  </si>
  <si>
    <t>Višak prihoda poslovanja</t>
  </si>
  <si>
    <t>EUR</t>
  </si>
  <si>
    <t>KN</t>
  </si>
  <si>
    <t>OSNOVNA ŠKOLA BRAĆA RIBAR                                                                                                                                                                                                                                  FINANCIJSKI PLAN PRORAČUNSKOG KORISNIKA JEDINICE LOKALNE I PODRUČNE (REGIONALNE) SAMOUPRAVE 
ZA 2023. I PROJEKCIJA ZA 2024. I 2025. GODINU</t>
  </si>
  <si>
    <t>OSNOVNA ŠKOLA BRAĆA RIBAR                                                                                                                                                                                                                                                           FINANCIJSKI PLAN PRORAČUNSKOG KORISNIKA JEDINICE LOKALNE I PODRUČNE (REGIONALNE) SAMOUPRAVE 
ZA 2023. I PROJEKCIJA ZA 2024. I 2025. GODINU</t>
  </si>
  <si>
    <t>OSNOVNA ŠKOLA BRAĆA RIBAR                                                                                                                                                                                                                                     FINANCIJSKI PLAN PRORAČUNSKOG KORISNIKA JEDINICE LOKALNE I PODRUČNE (REGIONALNE) SAMOUPRAVE 
ZA 2023. I PROJEKCIJA ZA 2024. I 2025. GODINU</t>
  </si>
  <si>
    <t>OSNOVNA ŠKOLA BRAĆA RIBAR                                                                                                                                                                                                                                                   FINANCIJSKI PLAN PRORAČUNSKOG KORISNIKA JEDINICE LOKALNE I PODRUČNE (REGIONALNE) SAMOUPRAVE 
ZA 2023. I PROJEKCIJA ZA 2024. I 2025. GODINU</t>
  </si>
  <si>
    <t>Aktivnost A2203-07</t>
  </si>
  <si>
    <t>Udžbenici</t>
  </si>
  <si>
    <t>KLASA: 400-02/22-01/03                      URBROJ: 2198-1-23-22-01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</si>
</sst>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6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4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 wrapText="1"/>
    </xf>
    <xf numFmtId="0" fontId="10" fillId="5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0" fillId="5" borderId="11" xfId="0" quotePrefix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11" fillId="3" borderId="3" xfId="0" quotePrefix="1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4" fontId="11" fillId="7" borderId="3" xfId="0" quotePrefix="1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0" fillId="0" borderId="0" xfId="0" applyNumberFormat="1"/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22" fillId="0" borderId="3" xfId="0" applyNumberFormat="1" applyFont="1" applyBorder="1"/>
    <xf numFmtId="4" fontId="22" fillId="3" borderId="3" xfId="0" applyNumberFormat="1" applyFont="1" applyFill="1" applyBorder="1"/>
    <xf numFmtId="0" fontId="0" fillId="0" borderId="0" xfId="0" applyAlignment="1">
      <alignment horizontal="left" wrapText="1"/>
    </xf>
    <xf numFmtId="0" fontId="23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21" fillId="2" borderId="1" xfId="0" quotePrefix="1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11" fillId="7" borderId="1" xfId="0" quotePrefix="1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9" fillId="3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20" fillId="0" borderId="3" xfId="0" applyFont="1" applyBorder="1" applyAlignment="1">
      <alignment wrapText="1"/>
    </xf>
    <xf numFmtId="4" fontId="20" fillId="0" borderId="3" xfId="0" applyNumberFormat="1" applyFont="1" applyBorder="1"/>
    <xf numFmtId="4" fontId="22" fillId="5" borderId="3" xfId="0" applyNumberFormat="1" applyFont="1" applyFill="1" applyBorder="1"/>
    <xf numFmtId="4" fontId="6" fillId="6" borderId="4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4" fontId="1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4" fontId="22" fillId="5" borderId="3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13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3" xfId="0" applyFont="1" applyBorder="1"/>
    <xf numFmtId="0" fontId="2" fillId="0" borderId="12" xfId="0" quotePrefix="1" applyFont="1" applyBorder="1" applyAlignment="1">
      <alignment horizontal="center" vertical="center" wrapText="1"/>
    </xf>
    <xf numFmtId="0" fontId="0" fillId="0" borderId="12" xfId="0" applyBorder="1"/>
    <xf numFmtId="0" fontId="7" fillId="0" borderId="12" xfId="0" quotePrefix="1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15" fillId="0" borderId="12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3" xfId="0" quotePrefix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wrapText="1"/>
    </xf>
    <xf numFmtId="0" fontId="6" fillId="0" borderId="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7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6" fillId="0" borderId="8" xfId="0" quotePrefix="1" applyFont="1" applyBorder="1" applyAlignment="1">
      <alignment horizont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19" fillId="5" borderId="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>
      <selection activeCell="A2" sqref="A2:C2"/>
    </sheetView>
  </sheetViews>
  <sheetFormatPr defaultRowHeight="15" x14ac:dyDescent="0.25"/>
  <cols>
    <col min="5" max="5" width="25.28515625" customWidth="1"/>
    <col min="6" max="6" width="15.42578125" customWidth="1"/>
    <col min="7" max="7" width="12.85546875" customWidth="1"/>
    <col min="8" max="9" width="15.28515625" customWidth="1"/>
    <col min="10" max="10" width="11.7109375" bestFit="1" customWidth="1"/>
    <col min="11" max="11" width="13" customWidth="1"/>
    <col min="12" max="12" width="11.140625" customWidth="1"/>
    <col min="13" max="13" width="11.7109375" customWidth="1"/>
    <col min="14" max="14" width="11.42578125" customWidth="1"/>
    <col min="15" max="15" width="11.7109375" bestFit="1" customWidth="1"/>
  </cols>
  <sheetData>
    <row r="1" spans="1:14" ht="54.95" customHeight="1" x14ac:dyDescent="0.25">
      <c r="A1" s="143" t="s">
        <v>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s="70" customFormat="1" ht="45" customHeight="1" x14ac:dyDescent="0.25">
      <c r="A2" s="160" t="s">
        <v>98</v>
      </c>
      <c r="B2" s="161"/>
      <c r="C2" s="161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15.75" x14ac:dyDescent="0.25">
      <c r="A3" s="121" t="s">
        <v>33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  <c r="M3" s="147"/>
      <c r="N3" s="148"/>
    </row>
    <row r="4" spans="1:14" ht="18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  <c r="M4" s="98"/>
      <c r="N4" s="99"/>
    </row>
    <row r="5" spans="1:14" ht="18" customHeight="1" x14ac:dyDescent="0.25">
      <c r="A5" s="121" t="s">
        <v>41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1:14" ht="18" x14ac:dyDescent="0.25">
      <c r="A6" s="100"/>
      <c r="B6" s="101"/>
      <c r="C6" s="101"/>
      <c r="D6" s="101"/>
      <c r="E6" s="97"/>
      <c r="F6" s="102"/>
      <c r="G6" s="102"/>
      <c r="H6" s="102"/>
      <c r="I6" s="102"/>
      <c r="J6" s="102"/>
      <c r="K6" s="103" t="s">
        <v>44</v>
      </c>
      <c r="L6" s="102"/>
      <c r="M6" s="102"/>
      <c r="N6" s="104"/>
    </row>
    <row r="7" spans="1:14" ht="25.5" customHeight="1" x14ac:dyDescent="0.25">
      <c r="A7" s="154"/>
      <c r="B7" s="155"/>
      <c r="C7" s="155"/>
      <c r="D7" s="155"/>
      <c r="E7" s="156"/>
      <c r="F7" s="153" t="s">
        <v>47</v>
      </c>
      <c r="G7" s="153"/>
      <c r="H7" s="153" t="s">
        <v>48</v>
      </c>
      <c r="I7" s="153"/>
      <c r="J7" s="153" t="s">
        <v>49</v>
      </c>
      <c r="K7" s="153"/>
      <c r="L7" s="105"/>
      <c r="M7" s="105"/>
      <c r="N7" s="104"/>
    </row>
    <row r="8" spans="1:14" x14ac:dyDescent="0.25">
      <c r="A8" s="157"/>
      <c r="B8" s="158"/>
      <c r="C8" s="158"/>
      <c r="D8" s="158"/>
      <c r="E8" s="159"/>
      <c r="F8" s="81" t="s">
        <v>90</v>
      </c>
      <c r="G8" s="81" t="s">
        <v>91</v>
      </c>
      <c r="H8" s="81" t="s">
        <v>90</v>
      </c>
      <c r="I8" s="81" t="s">
        <v>91</v>
      </c>
      <c r="J8" s="81" t="s">
        <v>90</v>
      </c>
      <c r="K8" s="81" t="s">
        <v>91</v>
      </c>
      <c r="L8" s="105"/>
      <c r="M8" s="105"/>
      <c r="N8" s="104"/>
    </row>
    <row r="9" spans="1:14" x14ac:dyDescent="0.25">
      <c r="A9" s="149" t="s">
        <v>0</v>
      </c>
      <c r="B9" s="142"/>
      <c r="C9" s="142"/>
      <c r="D9" s="142"/>
      <c r="E9" s="150"/>
      <c r="F9" s="48">
        <f>F10+F11</f>
        <v>971209.36</v>
      </c>
      <c r="G9" s="48">
        <f t="shared" ref="G9:G14" si="0">F9*7.5345</f>
        <v>7317576.9229200007</v>
      </c>
      <c r="H9" s="48">
        <f>H10+H11</f>
        <v>992336.8</v>
      </c>
      <c r="I9" s="48">
        <f>I10+I11</f>
        <v>7476761.6196000008</v>
      </c>
      <c r="J9" s="48">
        <f>J10+J11</f>
        <v>1013992.42</v>
      </c>
      <c r="K9" s="48">
        <f>K10+K11</f>
        <v>7639925.8884900007</v>
      </c>
      <c r="L9" s="105"/>
      <c r="M9" s="105"/>
      <c r="N9" s="104"/>
    </row>
    <row r="10" spans="1:14" x14ac:dyDescent="0.25">
      <c r="A10" s="151" t="s">
        <v>1</v>
      </c>
      <c r="B10" s="152"/>
      <c r="C10" s="152"/>
      <c r="D10" s="152"/>
      <c r="E10" s="140"/>
      <c r="F10" s="48">
        <v>971209.36</v>
      </c>
      <c r="G10" s="48">
        <f t="shared" si="0"/>
        <v>7317576.9229200007</v>
      </c>
      <c r="H10" s="48">
        <v>992336.8</v>
      </c>
      <c r="I10" s="48">
        <f>H10*7.5345</f>
        <v>7476761.6196000008</v>
      </c>
      <c r="J10" s="48">
        <v>1013992.42</v>
      </c>
      <c r="K10" s="48">
        <f>J10*7.5345</f>
        <v>7639925.8884900007</v>
      </c>
      <c r="L10" s="105"/>
      <c r="M10" s="105"/>
      <c r="N10" s="104"/>
    </row>
    <row r="11" spans="1:14" x14ac:dyDescent="0.25">
      <c r="A11" s="139" t="s">
        <v>2</v>
      </c>
      <c r="B11" s="140"/>
      <c r="C11" s="140"/>
      <c r="D11" s="140"/>
      <c r="E11" s="140"/>
      <c r="F11" s="49">
        <v>0</v>
      </c>
      <c r="G11" s="49">
        <f t="shared" si="0"/>
        <v>0</v>
      </c>
      <c r="H11" s="49">
        <v>0</v>
      </c>
      <c r="I11" s="49">
        <v>0</v>
      </c>
      <c r="J11" s="49">
        <v>0</v>
      </c>
      <c r="K11" s="49">
        <v>0</v>
      </c>
      <c r="L11" s="105"/>
      <c r="M11" s="105"/>
      <c r="N11" s="104"/>
    </row>
    <row r="12" spans="1:14" x14ac:dyDescent="0.25">
      <c r="A12" s="52" t="s">
        <v>3</v>
      </c>
      <c r="B12" s="80"/>
      <c r="C12" s="80"/>
      <c r="D12" s="80"/>
      <c r="E12" s="80"/>
      <c r="F12" s="48">
        <f>F13+F14</f>
        <v>973863.82</v>
      </c>
      <c r="G12" s="48">
        <f t="shared" si="0"/>
        <v>7337576.9517900003</v>
      </c>
      <c r="H12" s="48">
        <f>H13+H14</f>
        <v>995057.61</v>
      </c>
      <c r="I12" s="48">
        <f>I13+I14</f>
        <v>7497261.5625450006</v>
      </c>
      <c r="J12" s="48">
        <f>J13+J14</f>
        <v>1016781.26</v>
      </c>
      <c r="K12" s="48">
        <f>K13+K14</f>
        <v>7660938.4034700003</v>
      </c>
      <c r="L12" s="105"/>
      <c r="M12" s="105"/>
      <c r="N12" s="104"/>
    </row>
    <row r="13" spans="1:14" x14ac:dyDescent="0.25">
      <c r="A13" s="162" t="s">
        <v>4</v>
      </c>
      <c r="B13" s="152"/>
      <c r="C13" s="152"/>
      <c r="D13" s="152"/>
      <c r="E13" s="152"/>
      <c r="F13" s="48">
        <v>955282.63</v>
      </c>
      <c r="G13" s="48">
        <f t="shared" si="0"/>
        <v>7197576.9757350003</v>
      </c>
      <c r="H13" s="48">
        <v>976011.89</v>
      </c>
      <c r="I13" s="48">
        <f>H13*7.5345</f>
        <v>7353761.5852050008</v>
      </c>
      <c r="J13" s="48">
        <v>997259.4</v>
      </c>
      <c r="K13" s="48">
        <f>J13*7.5345</f>
        <v>7513850.9493000004</v>
      </c>
      <c r="L13" s="105"/>
      <c r="M13" s="105"/>
      <c r="N13" s="104"/>
    </row>
    <row r="14" spans="1:14" x14ac:dyDescent="0.25">
      <c r="A14" s="139" t="s">
        <v>5</v>
      </c>
      <c r="B14" s="140"/>
      <c r="C14" s="140"/>
      <c r="D14" s="140"/>
      <c r="E14" s="140"/>
      <c r="F14" s="49">
        <v>18581.189999999999</v>
      </c>
      <c r="G14" s="49">
        <f t="shared" si="0"/>
        <v>139999.97605500001</v>
      </c>
      <c r="H14" s="49">
        <v>19045.72</v>
      </c>
      <c r="I14" s="49">
        <f>H14*7.5345</f>
        <v>143499.97734000001</v>
      </c>
      <c r="J14" s="50">
        <v>19521.86</v>
      </c>
      <c r="K14" s="68">
        <f>J14*7.5345</f>
        <v>147087.45417000001</v>
      </c>
      <c r="L14" s="105"/>
      <c r="M14" s="105"/>
      <c r="N14" s="104"/>
    </row>
    <row r="15" spans="1:14" x14ac:dyDescent="0.25">
      <c r="A15" s="141" t="s">
        <v>6</v>
      </c>
      <c r="B15" s="142"/>
      <c r="C15" s="142"/>
      <c r="D15" s="142"/>
      <c r="E15" s="142"/>
      <c r="F15" s="51">
        <f>F9-F12</f>
        <v>-2654.4599999999627</v>
      </c>
      <c r="G15" s="51">
        <f t="shared" ref="G15:K15" si="1">G9-G12</f>
        <v>-20000.028869999573</v>
      </c>
      <c r="H15" s="51">
        <f t="shared" si="1"/>
        <v>-2720.8099999999395</v>
      </c>
      <c r="I15" s="51">
        <f t="shared" si="1"/>
        <v>-20499.942944999784</v>
      </c>
      <c r="J15" s="51">
        <f t="shared" si="1"/>
        <v>-2788.8399999999674</v>
      </c>
      <c r="K15" s="51">
        <f t="shared" si="1"/>
        <v>-21012.514979999512</v>
      </c>
      <c r="L15" s="105"/>
      <c r="M15" s="105"/>
      <c r="N15" s="104"/>
    </row>
    <row r="16" spans="1:14" ht="18" x14ac:dyDescent="0.25">
      <c r="A16" s="96"/>
      <c r="B16" s="106"/>
      <c r="C16" s="106"/>
      <c r="D16" s="106"/>
      <c r="E16" s="106"/>
      <c r="F16" s="106"/>
      <c r="G16" s="106"/>
      <c r="H16" s="106"/>
      <c r="I16" s="106"/>
      <c r="J16" s="107"/>
      <c r="K16" s="107"/>
      <c r="L16" s="107"/>
      <c r="M16" s="107"/>
      <c r="N16" s="108"/>
    </row>
    <row r="17" spans="1:14" ht="18" customHeight="1" x14ac:dyDescent="0.25">
      <c r="A17" s="121" t="s">
        <v>42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1:14" ht="18" x14ac:dyDescent="0.25">
      <c r="A18" s="96"/>
      <c r="B18" s="106"/>
      <c r="C18" s="106"/>
      <c r="D18" s="106"/>
      <c r="E18" s="106"/>
      <c r="F18" s="106"/>
      <c r="G18" s="106"/>
      <c r="H18" s="106"/>
      <c r="I18" s="106"/>
      <c r="J18" s="107"/>
      <c r="K18" s="107"/>
      <c r="L18" s="107"/>
      <c r="M18" s="107"/>
      <c r="N18" s="108"/>
    </row>
    <row r="19" spans="1:14" ht="25.5" customHeight="1" x14ac:dyDescent="0.25">
      <c r="A19" s="20"/>
      <c r="B19" s="21"/>
      <c r="C19" s="21"/>
      <c r="D19" s="22"/>
      <c r="E19" s="23"/>
      <c r="F19" s="132" t="s">
        <v>47</v>
      </c>
      <c r="G19" s="133"/>
      <c r="H19" s="132" t="s">
        <v>48</v>
      </c>
      <c r="I19" s="133"/>
      <c r="J19" s="132" t="s">
        <v>49</v>
      </c>
      <c r="K19" s="133"/>
      <c r="L19" s="105"/>
      <c r="M19" s="105"/>
      <c r="N19" s="104"/>
    </row>
    <row r="20" spans="1:14" x14ac:dyDescent="0.25">
      <c r="A20" s="20"/>
      <c r="B20" s="21"/>
      <c r="C20" s="21"/>
      <c r="D20" s="22"/>
      <c r="E20" s="23"/>
      <c r="F20" s="81" t="s">
        <v>90</v>
      </c>
      <c r="G20" s="81" t="s">
        <v>91</v>
      </c>
      <c r="H20" s="81" t="s">
        <v>90</v>
      </c>
      <c r="I20" s="81" t="s">
        <v>91</v>
      </c>
      <c r="J20" s="81" t="s">
        <v>90</v>
      </c>
      <c r="K20" s="81" t="s">
        <v>91</v>
      </c>
      <c r="L20" s="105"/>
      <c r="M20" s="105"/>
      <c r="N20" s="104"/>
    </row>
    <row r="21" spans="1:14" ht="15.75" customHeight="1" x14ac:dyDescent="0.25">
      <c r="A21" s="134" t="s">
        <v>8</v>
      </c>
      <c r="B21" s="135"/>
      <c r="C21" s="135"/>
      <c r="D21" s="135"/>
      <c r="E21" s="136"/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68">
        <v>0</v>
      </c>
      <c r="L21" s="105"/>
      <c r="M21" s="105"/>
      <c r="N21" s="104"/>
    </row>
    <row r="22" spans="1:14" x14ac:dyDescent="0.25">
      <c r="A22" s="134" t="s">
        <v>9</v>
      </c>
      <c r="B22" s="125"/>
      <c r="C22" s="125"/>
      <c r="D22" s="125"/>
      <c r="E22" s="125"/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68">
        <v>0</v>
      </c>
      <c r="L22" s="105"/>
      <c r="M22" s="105"/>
      <c r="N22" s="104"/>
    </row>
    <row r="23" spans="1:14" x14ac:dyDescent="0.25">
      <c r="A23" s="137" t="s">
        <v>10</v>
      </c>
      <c r="B23" s="138"/>
      <c r="C23" s="138"/>
      <c r="D23" s="138"/>
      <c r="E23" s="138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69">
        <v>0</v>
      </c>
      <c r="L23" s="105"/>
      <c r="M23" s="105"/>
      <c r="N23" s="104"/>
    </row>
    <row r="24" spans="1:14" ht="18" x14ac:dyDescent="0.25">
      <c r="A24" s="109"/>
      <c r="B24" s="106"/>
      <c r="C24" s="106"/>
      <c r="D24" s="106"/>
      <c r="E24" s="106"/>
      <c r="F24" s="106"/>
      <c r="G24" s="106"/>
      <c r="H24" s="106"/>
      <c r="I24" s="106"/>
      <c r="J24" s="107"/>
      <c r="K24" s="107"/>
      <c r="L24" s="107"/>
      <c r="M24" s="107"/>
      <c r="N24" s="108"/>
    </row>
    <row r="25" spans="1:14" ht="18" customHeight="1" x14ac:dyDescent="0.25">
      <c r="A25" s="121" t="s">
        <v>54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1:14" ht="18" x14ac:dyDescent="0.25">
      <c r="A26" s="109"/>
      <c r="B26" s="106"/>
      <c r="C26" s="106"/>
      <c r="D26" s="106"/>
      <c r="E26" s="106"/>
      <c r="F26" s="106"/>
      <c r="G26" s="106"/>
      <c r="H26" s="106"/>
      <c r="I26" s="106"/>
      <c r="J26" s="107"/>
      <c r="K26" s="107"/>
      <c r="L26" s="107"/>
      <c r="M26" s="107"/>
      <c r="N26" s="108"/>
    </row>
    <row r="27" spans="1:14" ht="25.5" customHeight="1" x14ac:dyDescent="0.25">
      <c r="A27" s="20"/>
      <c r="B27" s="21"/>
      <c r="C27" s="21"/>
      <c r="D27" s="22"/>
      <c r="E27" s="23"/>
      <c r="F27" s="132" t="s">
        <v>47</v>
      </c>
      <c r="G27" s="133"/>
      <c r="H27" s="132" t="s">
        <v>48</v>
      </c>
      <c r="I27" s="133"/>
      <c r="J27" s="132" t="s">
        <v>49</v>
      </c>
      <c r="K27" s="133"/>
      <c r="L27" s="105"/>
      <c r="M27" s="105"/>
      <c r="N27" s="104"/>
    </row>
    <row r="28" spans="1:14" x14ac:dyDescent="0.25">
      <c r="A28" s="20"/>
      <c r="B28" s="21"/>
      <c r="C28" s="21"/>
      <c r="D28" s="22"/>
      <c r="E28" s="23"/>
      <c r="F28" s="81" t="s">
        <v>90</v>
      </c>
      <c r="G28" s="81" t="s">
        <v>91</v>
      </c>
      <c r="H28" s="81" t="s">
        <v>90</v>
      </c>
      <c r="I28" s="81" t="s">
        <v>91</v>
      </c>
      <c r="J28" s="81" t="s">
        <v>90</v>
      </c>
      <c r="K28" s="81" t="s">
        <v>91</v>
      </c>
      <c r="L28" s="105"/>
      <c r="M28" s="105"/>
      <c r="N28" s="104"/>
    </row>
    <row r="29" spans="1:14" x14ac:dyDescent="0.25">
      <c r="A29" s="126" t="s">
        <v>43</v>
      </c>
      <c r="B29" s="127"/>
      <c r="C29" s="127"/>
      <c r="D29" s="127"/>
      <c r="E29" s="128"/>
      <c r="F29" s="53">
        <f t="shared" ref="F29:K29" si="2">F30</f>
        <v>2654.46</v>
      </c>
      <c r="G29" s="53">
        <f t="shared" si="2"/>
        <v>20000.028870000002</v>
      </c>
      <c r="H29" s="53">
        <f t="shared" si="2"/>
        <v>2720.81</v>
      </c>
      <c r="I29" s="53">
        <f t="shared" si="2"/>
        <v>20499.942945000003</v>
      </c>
      <c r="J29" s="53">
        <f t="shared" si="2"/>
        <v>2788.84</v>
      </c>
      <c r="K29" s="53">
        <f t="shared" si="2"/>
        <v>21012.514980000004</v>
      </c>
      <c r="L29" s="105"/>
      <c r="M29" s="105"/>
      <c r="N29" s="104"/>
    </row>
    <row r="30" spans="1:14" ht="30" customHeight="1" x14ac:dyDescent="0.25">
      <c r="A30" s="129" t="s">
        <v>7</v>
      </c>
      <c r="B30" s="130"/>
      <c r="C30" s="130"/>
      <c r="D30" s="130"/>
      <c r="E30" s="131"/>
      <c r="F30" s="51">
        <v>2654.46</v>
      </c>
      <c r="G30" s="51">
        <f>F30*7.5345</f>
        <v>20000.028870000002</v>
      </c>
      <c r="H30" s="51">
        <v>2720.81</v>
      </c>
      <c r="I30" s="51">
        <f>H30*7.5345</f>
        <v>20499.942945000003</v>
      </c>
      <c r="J30" s="51">
        <v>2788.84</v>
      </c>
      <c r="K30" s="69">
        <f>J30*7.5345</f>
        <v>21012.514980000004</v>
      </c>
      <c r="L30" s="105"/>
      <c r="M30" s="105"/>
      <c r="N30" s="104"/>
    </row>
    <row r="31" spans="1:14" x14ac:dyDescent="0.25">
      <c r="A31" s="110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4"/>
    </row>
    <row r="32" spans="1:14" x14ac:dyDescent="0.25">
      <c r="A32" s="110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4"/>
    </row>
    <row r="33" spans="1:14" x14ac:dyDescent="0.25">
      <c r="A33" s="124" t="s">
        <v>11</v>
      </c>
      <c r="B33" s="125"/>
      <c r="C33" s="125"/>
      <c r="D33" s="125"/>
      <c r="E33" s="125"/>
      <c r="F33" s="49">
        <f t="shared" ref="F33:K33" si="3">F23+F30</f>
        <v>2654.46</v>
      </c>
      <c r="G33" s="49">
        <f t="shared" si="3"/>
        <v>20000.028870000002</v>
      </c>
      <c r="H33" s="49">
        <f t="shared" si="3"/>
        <v>2720.81</v>
      </c>
      <c r="I33" s="49">
        <f t="shared" si="3"/>
        <v>20499.942945000003</v>
      </c>
      <c r="J33" s="49">
        <f t="shared" si="3"/>
        <v>2788.84</v>
      </c>
      <c r="K33" s="68">
        <f t="shared" si="3"/>
        <v>21012.514980000004</v>
      </c>
      <c r="L33" s="105"/>
      <c r="M33" s="105"/>
      <c r="N33" s="104"/>
    </row>
    <row r="34" spans="1:14" ht="11.25" customHeight="1" x14ac:dyDescent="0.25">
      <c r="A34" s="111"/>
      <c r="B34" s="112"/>
      <c r="C34" s="112"/>
      <c r="D34" s="112"/>
      <c r="E34" s="112"/>
      <c r="F34" s="113"/>
      <c r="G34" s="113"/>
      <c r="H34" s="113"/>
      <c r="I34" s="113"/>
      <c r="J34" s="113"/>
      <c r="K34" s="113"/>
      <c r="L34" s="113"/>
      <c r="M34" s="113"/>
      <c r="N34" s="114"/>
    </row>
    <row r="35" spans="1:14" ht="29.25" customHeight="1" x14ac:dyDescent="0.25">
      <c r="A35" s="118" t="s">
        <v>55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8.25" customHeight="1" x14ac:dyDescent="0.25">
      <c r="A36" s="110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4"/>
    </row>
    <row r="37" spans="1:14" x14ac:dyDescent="0.25">
      <c r="A37" s="118" t="s">
        <v>45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4" ht="8.25" customHeight="1" x14ac:dyDescent="0.25">
      <c r="A38" s="110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4"/>
    </row>
    <row r="39" spans="1:14" ht="29.25" customHeight="1" x14ac:dyDescent="0.25">
      <c r="A39" s="118" t="s">
        <v>46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4" x14ac:dyDescent="0.25">
      <c r="A40" s="110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4"/>
    </row>
    <row r="41" spans="1:14" x14ac:dyDescent="0.25">
      <c r="A41" s="110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4"/>
    </row>
    <row r="42" spans="1:14" x14ac:dyDescent="0.25">
      <c r="A42" s="110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4"/>
    </row>
    <row r="43" spans="1:14" x14ac:dyDescent="0.25">
      <c r="A43" s="110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4"/>
    </row>
    <row r="44" spans="1:14" x14ac:dyDescent="0.25">
      <c r="A44" s="110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4"/>
    </row>
    <row r="45" spans="1:14" x14ac:dyDescent="0.25">
      <c r="A45" s="110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4"/>
    </row>
    <row r="46" spans="1:14" x14ac:dyDescent="0.25">
      <c r="A46" s="110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4"/>
    </row>
    <row r="47" spans="1:14" x14ac:dyDescent="0.25">
      <c r="A47" s="110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4"/>
    </row>
    <row r="48" spans="1:14" x14ac:dyDescent="0.25">
      <c r="A48" s="110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4"/>
    </row>
    <row r="49" spans="1:14" x14ac:dyDescent="0.25">
      <c r="A49" s="110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4"/>
    </row>
    <row r="50" spans="1:14" x14ac:dyDescent="0.25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4"/>
    </row>
    <row r="51" spans="1:14" x14ac:dyDescent="0.25">
      <c r="A51" s="110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4"/>
    </row>
    <row r="52" spans="1:14" x14ac:dyDescent="0.25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7"/>
    </row>
  </sheetData>
  <mergeCells count="31">
    <mergeCell ref="F19:G19"/>
    <mergeCell ref="H19:I19"/>
    <mergeCell ref="J19:K19"/>
    <mergeCell ref="A13:E13"/>
    <mergeCell ref="A5:N5"/>
    <mergeCell ref="A17:N17"/>
    <mergeCell ref="A1:N1"/>
    <mergeCell ref="A3:N3"/>
    <mergeCell ref="A9:E9"/>
    <mergeCell ref="A10:E10"/>
    <mergeCell ref="A11:E11"/>
    <mergeCell ref="F7:G7"/>
    <mergeCell ref="H7:I7"/>
    <mergeCell ref="J7:K7"/>
    <mergeCell ref="A7:E8"/>
    <mergeCell ref="A2:C2"/>
    <mergeCell ref="A21:E21"/>
    <mergeCell ref="A22:E22"/>
    <mergeCell ref="A23:E23"/>
    <mergeCell ref="A14:E14"/>
    <mergeCell ref="A15:E15"/>
    <mergeCell ref="A39:N39"/>
    <mergeCell ref="A25:N25"/>
    <mergeCell ref="A35:N35"/>
    <mergeCell ref="A33:E33"/>
    <mergeCell ref="A37:N37"/>
    <mergeCell ref="A29:E29"/>
    <mergeCell ref="A30:E30"/>
    <mergeCell ref="F27:G27"/>
    <mergeCell ref="H27:I27"/>
    <mergeCell ref="J27:K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8" zoomScaleNormal="100" workbookViewId="0">
      <selection activeCell="A7" sqref="A7:M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42578125" bestFit="1" customWidth="1"/>
    <col min="5" max="5" width="13.7109375" customWidth="1"/>
    <col min="6" max="6" width="15.5703125" customWidth="1"/>
    <col min="7" max="7" width="16.42578125" customWidth="1"/>
    <col min="8" max="8" width="17.28515625" customWidth="1"/>
    <col min="9" max="10" width="16.7109375" customWidth="1"/>
    <col min="11" max="11" width="15.28515625" customWidth="1"/>
    <col min="12" max="12" width="13.5703125" customWidth="1"/>
    <col min="13" max="13" width="14.5703125" customWidth="1"/>
    <col min="14" max="14" width="14.28515625" customWidth="1"/>
  </cols>
  <sheetData>
    <row r="1" spans="1:13" ht="54.95" customHeight="1" x14ac:dyDescent="0.25">
      <c r="A1" s="163" t="s">
        <v>93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63" t="s">
        <v>33</v>
      </c>
      <c r="B3" s="163"/>
      <c r="C3" s="163"/>
      <c r="D3" s="163"/>
      <c r="E3" s="163"/>
      <c r="F3" s="163"/>
      <c r="G3" s="163"/>
      <c r="H3" s="163"/>
      <c r="I3" s="163"/>
      <c r="J3" s="163"/>
      <c r="K3" s="165"/>
      <c r="L3" s="165"/>
      <c r="M3" s="165"/>
    </row>
    <row r="4" spans="1:13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</row>
    <row r="5" spans="1:13" ht="18" customHeight="1" x14ac:dyDescent="0.25">
      <c r="A5" s="163" t="s">
        <v>15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</row>
    <row r="7" spans="1:13" ht="15.75" x14ac:dyDescent="0.25">
      <c r="A7" s="163" t="s">
        <v>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 ht="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</row>
    <row r="9" spans="1:13" ht="25.5" customHeight="1" x14ac:dyDescent="0.25">
      <c r="A9" s="14" t="s">
        <v>16</v>
      </c>
      <c r="B9" s="13" t="s">
        <v>17</v>
      </c>
      <c r="C9" s="13" t="s">
        <v>18</v>
      </c>
      <c r="D9" s="13" t="s">
        <v>14</v>
      </c>
      <c r="E9" s="167" t="s">
        <v>47</v>
      </c>
      <c r="F9" s="168"/>
      <c r="G9" s="167" t="s">
        <v>48</v>
      </c>
      <c r="H9" s="168"/>
      <c r="I9" s="167" t="s">
        <v>49</v>
      </c>
      <c r="J9" s="168"/>
    </row>
    <row r="10" spans="1:13" x14ac:dyDescent="0.25">
      <c r="A10" s="14"/>
      <c r="B10" s="13"/>
      <c r="C10" s="13"/>
      <c r="D10" s="13"/>
      <c r="E10" s="14"/>
      <c r="F10" s="14"/>
      <c r="G10" s="14"/>
      <c r="H10" s="14"/>
      <c r="I10" s="14"/>
      <c r="J10" s="54"/>
    </row>
    <row r="11" spans="1:13" x14ac:dyDescent="0.25">
      <c r="A11" s="1"/>
      <c r="B11" s="47"/>
      <c r="C11" s="47"/>
      <c r="D11" s="47"/>
      <c r="E11" s="1" t="s">
        <v>90</v>
      </c>
      <c r="F11" s="1" t="s">
        <v>91</v>
      </c>
      <c r="G11" s="1" t="s">
        <v>90</v>
      </c>
      <c r="H11" s="1" t="s">
        <v>91</v>
      </c>
      <c r="I11" s="1" t="s">
        <v>90</v>
      </c>
      <c r="J11" s="1" t="s">
        <v>91</v>
      </c>
    </row>
    <row r="12" spans="1:13" ht="15.75" customHeight="1" x14ac:dyDescent="0.25">
      <c r="A12" s="7">
        <v>6</v>
      </c>
      <c r="B12" s="7"/>
      <c r="C12" s="7"/>
      <c r="D12" s="7" t="s">
        <v>19</v>
      </c>
      <c r="E12" s="58">
        <f>E13+E16+E18+E20</f>
        <v>971209.35999999987</v>
      </c>
      <c r="F12" s="58">
        <f t="shared" ref="F12:J12" si="0">F13+F16+F18+F20</f>
        <v>7317576.9229199998</v>
      </c>
      <c r="G12" s="58">
        <f>H12/7.5345</f>
        <v>992336.8</v>
      </c>
      <c r="H12" s="58">
        <f t="shared" si="0"/>
        <v>7476761.6196000008</v>
      </c>
      <c r="I12" s="58">
        <f>J12/7.5345</f>
        <v>1013992.4200000002</v>
      </c>
      <c r="J12" s="58">
        <f t="shared" si="0"/>
        <v>7639925.8884900017</v>
      </c>
    </row>
    <row r="13" spans="1:13" ht="38.25" x14ac:dyDescent="0.25">
      <c r="A13" s="7"/>
      <c r="B13" s="11">
        <v>63</v>
      </c>
      <c r="C13" s="11"/>
      <c r="D13" s="11" t="s">
        <v>50</v>
      </c>
      <c r="E13" s="56">
        <f t="shared" ref="E13:J13" si="1">E14+E15</f>
        <v>816363.1399999999</v>
      </c>
      <c r="F13" s="56">
        <f t="shared" si="1"/>
        <v>6150888.0783299999</v>
      </c>
      <c r="G13" s="56">
        <f t="shared" si="1"/>
        <v>836772.22</v>
      </c>
      <c r="H13" s="56">
        <f t="shared" si="1"/>
        <v>6304660.2915900005</v>
      </c>
      <c r="I13" s="56">
        <f t="shared" si="1"/>
        <v>857691.52</v>
      </c>
      <c r="J13" s="56">
        <f t="shared" si="1"/>
        <v>6462276.7574400008</v>
      </c>
    </row>
    <row r="14" spans="1:13" x14ac:dyDescent="0.25">
      <c r="A14" s="7"/>
      <c r="B14" s="11"/>
      <c r="C14" s="71">
        <v>51</v>
      </c>
      <c r="D14" s="71" t="s">
        <v>62</v>
      </c>
      <c r="E14" s="58">
        <v>813045.07</v>
      </c>
      <c r="F14" s="58">
        <f>E14*7.5345</f>
        <v>6125888.0799150001</v>
      </c>
      <c r="G14" s="58">
        <v>833371.2</v>
      </c>
      <c r="H14" s="58">
        <f>G14*7.5345</f>
        <v>6279035.3064000001</v>
      </c>
      <c r="I14" s="58">
        <v>854205.47</v>
      </c>
      <c r="J14" s="58">
        <f>I14*7.5345</f>
        <v>6436011.1137150005</v>
      </c>
    </row>
    <row r="15" spans="1:13" x14ac:dyDescent="0.25">
      <c r="A15" s="7"/>
      <c r="B15" s="11"/>
      <c r="C15" s="7">
        <v>53</v>
      </c>
      <c r="D15" s="71" t="s">
        <v>65</v>
      </c>
      <c r="E15" s="58">
        <v>3318.07</v>
      </c>
      <c r="F15" s="58">
        <f>E15*7.5345</f>
        <v>24999.998415000002</v>
      </c>
      <c r="G15" s="58">
        <v>3401.02</v>
      </c>
      <c r="H15" s="58">
        <f>G15*7.5345</f>
        <v>25624.985190000003</v>
      </c>
      <c r="I15" s="58">
        <v>3486.05</v>
      </c>
      <c r="J15" s="58">
        <f>I15*7.5345</f>
        <v>26265.643725000002</v>
      </c>
    </row>
    <row r="16" spans="1:13" ht="63" customHeight="1" x14ac:dyDescent="0.25">
      <c r="A16" s="8"/>
      <c r="B16" s="8">
        <v>65</v>
      </c>
      <c r="C16" s="9"/>
      <c r="D16" s="24" t="s">
        <v>58</v>
      </c>
      <c r="E16" s="56">
        <f t="shared" ref="E16:J16" si="2">E17</f>
        <v>22098.34</v>
      </c>
      <c r="F16" s="56">
        <f t="shared" si="2"/>
        <v>166499.94273000001</v>
      </c>
      <c r="G16" s="56">
        <f t="shared" si="2"/>
        <v>22650.799999999999</v>
      </c>
      <c r="H16" s="56">
        <f t="shared" si="2"/>
        <v>170662.45259999999</v>
      </c>
      <c r="I16" s="56">
        <f t="shared" si="2"/>
        <v>23217.07</v>
      </c>
      <c r="J16" s="56">
        <f t="shared" si="2"/>
        <v>174929.01391500002</v>
      </c>
    </row>
    <row r="17" spans="1:13" x14ac:dyDescent="0.25">
      <c r="A17" s="8"/>
      <c r="B17" s="17"/>
      <c r="C17" s="71">
        <v>41</v>
      </c>
      <c r="D17" s="71" t="s">
        <v>57</v>
      </c>
      <c r="E17" s="58">
        <v>22098.34</v>
      </c>
      <c r="F17" s="58">
        <f>E17*7.5345</f>
        <v>166499.94273000001</v>
      </c>
      <c r="G17" s="58">
        <v>22650.799999999999</v>
      </c>
      <c r="H17" s="58">
        <f>G17*7.5345</f>
        <v>170662.45259999999</v>
      </c>
      <c r="I17" s="58">
        <v>23217.07</v>
      </c>
      <c r="J17" s="58">
        <f>I17*7.5345</f>
        <v>174929.01391500002</v>
      </c>
    </row>
    <row r="18" spans="1:13" ht="48" customHeight="1" x14ac:dyDescent="0.25">
      <c r="A18" s="8"/>
      <c r="B18" s="8">
        <v>66</v>
      </c>
      <c r="C18" s="9"/>
      <c r="D18" s="24" t="s">
        <v>59</v>
      </c>
      <c r="E18" s="56">
        <f t="shared" ref="E18:J18" si="3">E19</f>
        <v>6636.14</v>
      </c>
      <c r="F18" s="56">
        <f t="shared" si="3"/>
        <v>49999.996830000004</v>
      </c>
      <c r="G18" s="56">
        <f t="shared" si="3"/>
        <v>6802.04</v>
      </c>
      <c r="H18" s="56">
        <f t="shared" si="3"/>
        <v>51249.970380000006</v>
      </c>
      <c r="I18" s="56">
        <f t="shared" si="3"/>
        <v>6972.09</v>
      </c>
      <c r="J18" s="56">
        <f t="shared" si="3"/>
        <v>52531.212105000006</v>
      </c>
    </row>
    <row r="19" spans="1:13" x14ac:dyDescent="0.25">
      <c r="A19" s="8"/>
      <c r="B19" s="17"/>
      <c r="C19" s="71">
        <v>31</v>
      </c>
      <c r="D19" s="71" t="s">
        <v>60</v>
      </c>
      <c r="E19" s="58">
        <v>6636.14</v>
      </c>
      <c r="F19" s="58">
        <f>E19*7.5345</f>
        <v>49999.996830000004</v>
      </c>
      <c r="G19" s="58">
        <v>6802.04</v>
      </c>
      <c r="H19" s="58">
        <f>G19*7.5345</f>
        <v>51249.970380000006</v>
      </c>
      <c r="I19" s="58">
        <v>6972.09</v>
      </c>
      <c r="J19" s="58">
        <f>I19*7.5345</f>
        <v>52531.212105000006</v>
      </c>
    </row>
    <row r="20" spans="1:13" ht="38.25" x14ac:dyDescent="0.25">
      <c r="A20" s="8"/>
      <c r="B20" s="8">
        <v>67</v>
      </c>
      <c r="C20" s="9"/>
      <c r="D20" s="11" t="s">
        <v>51</v>
      </c>
      <c r="E20" s="56">
        <f t="shared" ref="E20:J20" si="4">E21</f>
        <v>126111.74</v>
      </c>
      <c r="F20" s="56">
        <f t="shared" si="4"/>
        <v>950188.90503000014</v>
      </c>
      <c r="G20" s="56">
        <f t="shared" si="4"/>
        <v>126111.74</v>
      </c>
      <c r="H20" s="56">
        <f t="shared" si="4"/>
        <v>950188.90503000014</v>
      </c>
      <c r="I20" s="56">
        <f t="shared" si="4"/>
        <v>126111.74</v>
      </c>
      <c r="J20" s="56">
        <f t="shared" si="4"/>
        <v>950188.90503000014</v>
      </c>
    </row>
    <row r="21" spans="1:13" ht="25.5" x14ac:dyDescent="0.25">
      <c r="A21" s="8"/>
      <c r="B21" s="8"/>
      <c r="C21" s="71">
        <v>45</v>
      </c>
      <c r="D21" s="72" t="s">
        <v>61</v>
      </c>
      <c r="E21" s="58">
        <v>126111.74</v>
      </c>
      <c r="F21" s="58">
        <f>E21*7.5345</f>
        <v>950188.90503000014</v>
      </c>
      <c r="G21" s="58">
        <v>126111.74</v>
      </c>
      <c r="H21" s="58">
        <f>G21*7.5345</f>
        <v>950188.90503000014</v>
      </c>
      <c r="I21" s="58">
        <v>126111.74</v>
      </c>
      <c r="J21" s="58">
        <f>I21*7.5345</f>
        <v>950188.90503000014</v>
      </c>
    </row>
    <row r="24" spans="1:13" ht="25.5" customHeight="1" x14ac:dyDescent="0.25">
      <c r="A24" s="43" t="s">
        <v>16</v>
      </c>
      <c r="B24" s="44" t="s">
        <v>17</v>
      </c>
      <c r="C24" s="44" t="s">
        <v>18</v>
      </c>
      <c r="D24" s="44" t="s">
        <v>14</v>
      </c>
      <c r="E24" s="169" t="s">
        <v>47</v>
      </c>
      <c r="F24" s="170"/>
      <c r="G24" s="169" t="s">
        <v>48</v>
      </c>
      <c r="H24" s="170"/>
      <c r="I24" s="169" t="s">
        <v>49</v>
      </c>
      <c r="J24" s="170"/>
    </row>
    <row r="25" spans="1:13" x14ac:dyDescent="0.25">
      <c r="A25" s="59"/>
      <c r="B25" s="60"/>
      <c r="C25" s="60"/>
      <c r="D25" s="60"/>
      <c r="E25" s="1" t="s">
        <v>90</v>
      </c>
      <c r="F25" s="1" t="s">
        <v>91</v>
      </c>
      <c r="G25" s="1" t="s">
        <v>90</v>
      </c>
      <c r="H25" s="1" t="s">
        <v>91</v>
      </c>
      <c r="I25" s="46" t="s">
        <v>90</v>
      </c>
      <c r="J25" s="1" t="s">
        <v>91</v>
      </c>
    </row>
    <row r="26" spans="1:13" x14ac:dyDescent="0.25">
      <c r="A26" s="45">
        <v>9</v>
      </c>
      <c r="B26" s="45"/>
      <c r="C26" s="45"/>
      <c r="D26" s="45" t="s">
        <v>88</v>
      </c>
      <c r="E26" s="61">
        <f t="shared" ref="E26:J27" si="5">E27</f>
        <v>2654.46</v>
      </c>
      <c r="F26" s="77">
        <f t="shared" si="5"/>
        <v>20000.028870000002</v>
      </c>
      <c r="G26" s="61">
        <f t="shared" si="5"/>
        <v>2720.82</v>
      </c>
      <c r="H26" s="77">
        <f t="shared" si="5"/>
        <v>20500.018290000004</v>
      </c>
      <c r="I26" s="61">
        <f t="shared" si="5"/>
        <v>2788.84</v>
      </c>
      <c r="J26" s="61">
        <f t="shared" si="5"/>
        <v>21012.514980000004</v>
      </c>
    </row>
    <row r="27" spans="1:13" x14ac:dyDescent="0.25">
      <c r="A27" s="45"/>
      <c r="B27" s="45">
        <v>92</v>
      </c>
      <c r="C27" s="45"/>
      <c r="D27" s="45" t="s">
        <v>89</v>
      </c>
      <c r="E27" s="75">
        <f t="shared" si="5"/>
        <v>2654.46</v>
      </c>
      <c r="F27" s="75">
        <f t="shared" si="5"/>
        <v>20000.028870000002</v>
      </c>
      <c r="G27" s="75">
        <f t="shared" si="5"/>
        <v>2720.82</v>
      </c>
      <c r="H27" s="75">
        <f t="shared" si="5"/>
        <v>20500.018290000004</v>
      </c>
      <c r="I27" s="75">
        <f t="shared" si="5"/>
        <v>2788.84</v>
      </c>
      <c r="J27" s="76">
        <f t="shared" si="5"/>
        <v>21012.514980000004</v>
      </c>
    </row>
    <row r="28" spans="1:13" x14ac:dyDescent="0.25">
      <c r="A28" s="7"/>
      <c r="B28" s="7"/>
      <c r="C28" s="7">
        <v>42</v>
      </c>
      <c r="D28" s="7"/>
      <c r="E28" s="58">
        <v>2654.46</v>
      </c>
      <c r="F28" s="58">
        <f>E28*7.5345</f>
        <v>20000.028870000002</v>
      </c>
      <c r="G28" s="58">
        <v>2720.82</v>
      </c>
      <c r="H28" s="58">
        <f>G28*7.5345</f>
        <v>20500.018290000004</v>
      </c>
      <c r="I28" s="73">
        <v>2788.84</v>
      </c>
      <c r="J28" s="74">
        <f>I28*7.5345</f>
        <v>21012.514980000004</v>
      </c>
    </row>
    <row r="29" spans="1:13" x14ac:dyDescent="0.25">
      <c r="A29" s="40"/>
      <c r="B29" s="40"/>
      <c r="C29" s="40"/>
      <c r="D29" s="40"/>
      <c r="E29" s="41"/>
      <c r="F29" s="41"/>
      <c r="G29" s="41"/>
      <c r="H29" s="41"/>
      <c r="I29" s="42"/>
      <c r="J29" s="42"/>
      <c r="K29" s="42"/>
      <c r="L29" s="42"/>
      <c r="M29" s="42"/>
    </row>
    <row r="30" spans="1:13" ht="15.75" x14ac:dyDescent="0.25">
      <c r="A30" s="163" t="s">
        <v>21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13" ht="25.5" x14ac:dyDescent="0.25">
      <c r="A31" s="14" t="s">
        <v>16</v>
      </c>
      <c r="B31" s="14" t="s">
        <v>17</v>
      </c>
      <c r="C31" s="14" t="s">
        <v>18</v>
      </c>
      <c r="D31" s="14" t="s">
        <v>22</v>
      </c>
      <c r="E31" s="14" t="s">
        <v>47</v>
      </c>
      <c r="F31" s="14"/>
      <c r="G31" s="14" t="s">
        <v>48</v>
      </c>
      <c r="H31" s="14"/>
      <c r="I31" s="14" t="s">
        <v>49</v>
      </c>
      <c r="J31" s="25"/>
    </row>
    <row r="32" spans="1:13" x14ac:dyDescent="0.25">
      <c r="A32" s="1"/>
      <c r="B32" s="1"/>
      <c r="C32" s="1"/>
      <c r="D32" s="1"/>
      <c r="E32" s="1" t="s">
        <v>90</v>
      </c>
      <c r="F32" s="1" t="s">
        <v>91</v>
      </c>
      <c r="G32" s="1" t="s">
        <v>90</v>
      </c>
      <c r="H32" s="1" t="s">
        <v>91</v>
      </c>
      <c r="I32" s="1" t="s">
        <v>90</v>
      </c>
      <c r="J32" s="1" t="s">
        <v>91</v>
      </c>
    </row>
    <row r="33" spans="1:10" ht="15.75" customHeight="1" x14ac:dyDescent="0.25">
      <c r="A33" s="7">
        <v>3</v>
      </c>
      <c r="B33" s="7"/>
      <c r="C33" s="7"/>
      <c r="D33" s="7" t="s">
        <v>23</v>
      </c>
      <c r="E33" s="58">
        <f t="shared" ref="E33:J33" si="6">E34+E36+E43</f>
        <v>953026.34</v>
      </c>
      <c r="F33" s="58">
        <f t="shared" si="6"/>
        <v>7180576.9587300001</v>
      </c>
      <c r="G33" s="58">
        <f t="shared" si="6"/>
        <v>973699.19</v>
      </c>
      <c r="H33" s="58">
        <f t="shared" si="6"/>
        <v>7336336.5470550004</v>
      </c>
      <c r="I33" s="58">
        <f t="shared" si="6"/>
        <v>994888.87999999989</v>
      </c>
      <c r="J33" s="79">
        <f t="shared" si="6"/>
        <v>7495990.2663600007</v>
      </c>
    </row>
    <row r="34" spans="1:10" ht="15.75" customHeight="1" x14ac:dyDescent="0.25">
      <c r="A34" s="7"/>
      <c r="B34" s="7">
        <v>31</v>
      </c>
      <c r="C34" s="11"/>
      <c r="D34" s="7" t="s">
        <v>24</v>
      </c>
      <c r="E34" s="58">
        <f t="shared" ref="E34:J34" si="7">E35</f>
        <v>749883.87</v>
      </c>
      <c r="F34" s="58">
        <f t="shared" si="7"/>
        <v>5650000.0185150001</v>
      </c>
      <c r="G34" s="58">
        <f t="shared" si="7"/>
        <v>768630.96</v>
      </c>
      <c r="H34" s="58">
        <f t="shared" si="7"/>
        <v>5791249.9681200003</v>
      </c>
      <c r="I34" s="58">
        <f t="shared" si="7"/>
        <v>787846.73</v>
      </c>
      <c r="J34" s="79">
        <f t="shared" si="7"/>
        <v>5936031.1871850006</v>
      </c>
    </row>
    <row r="35" spans="1:10" x14ac:dyDescent="0.25">
      <c r="A35" s="8"/>
      <c r="B35" s="8"/>
      <c r="C35" s="9">
        <v>51</v>
      </c>
      <c r="D35" s="9" t="s">
        <v>62</v>
      </c>
      <c r="E35" s="56">
        <v>749883.87</v>
      </c>
      <c r="F35" s="56">
        <f>E35*7.5345</f>
        <v>5650000.0185150001</v>
      </c>
      <c r="G35" s="56">
        <v>768630.96</v>
      </c>
      <c r="H35" s="56">
        <f>G35*7.5345</f>
        <v>5791249.9681200003</v>
      </c>
      <c r="I35" s="56">
        <v>787846.73</v>
      </c>
      <c r="J35" s="78">
        <f>I35*7.5345</f>
        <v>5936031.1871850006</v>
      </c>
    </row>
    <row r="36" spans="1:10" x14ac:dyDescent="0.25">
      <c r="A36" s="8"/>
      <c r="B36" s="17">
        <v>32</v>
      </c>
      <c r="C36" s="9"/>
      <c r="D36" s="17" t="s">
        <v>36</v>
      </c>
      <c r="E36" s="58">
        <f t="shared" ref="E36:J36" si="8">SUM(E37:E42)</f>
        <v>203009.74000000002</v>
      </c>
      <c r="F36" s="58">
        <f t="shared" si="8"/>
        <v>1529576.8860300002</v>
      </c>
      <c r="G36" s="58">
        <f t="shared" si="8"/>
        <v>204935.5</v>
      </c>
      <c r="H36" s="58">
        <f t="shared" si="8"/>
        <v>1544086.5247500001</v>
      </c>
      <c r="I36" s="58">
        <f t="shared" si="8"/>
        <v>206909.41999999998</v>
      </c>
      <c r="J36" s="79">
        <f t="shared" si="8"/>
        <v>1558959.0249900001</v>
      </c>
    </row>
    <row r="37" spans="1:10" x14ac:dyDescent="0.25">
      <c r="A37" s="8"/>
      <c r="B37" s="8"/>
      <c r="C37" s="9">
        <v>51</v>
      </c>
      <c r="D37" s="9" t="s">
        <v>62</v>
      </c>
      <c r="E37" s="56">
        <v>44314.559999999998</v>
      </c>
      <c r="F37" s="56">
        <f t="shared" ref="F37:F42" si="9">E37*7.5345</f>
        <v>333888.05232000002</v>
      </c>
      <c r="G37" s="56">
        <v>45422.42</v>
      </c>
      <c r="H37" s="56">
        <f t="shared" ref="H37:H42" si="10">G37*7.5345</f>
        <v>342235.22349</v>
      </c>
      <c r="I37" s="56">
        <v>46557.97</v>
      </c>
      <c r="J37" s="78">
        <f t="shared" ref="J37:J42" si="11">I37*7.5345</f>
        <v>350791.02496500005</v>
      </c>
    </row>
    <row r="38" spans="1:10" ht="25.5" x14ac:dyDescent="0.25">
      <c r="A38" s="8"/>
      <c r="B38" s="8"/>
      <c r="C38" s="9">
        <v>45</v>
      </c>
      <c r="D38" s="12" t="s">
        <v>61</v>
      </c>
      <c r="E38" s="56">
        <v>125979.01</v>
      </c>
      <c r="F38" s="56">
        <f t="shared" si="9"/>
        <v>949188.85084500001</v>
      </c>
      <c r="G38" s="56">
        <v>125979.01</v>
      </c>
      <c r="H38" s="56">
        <f t="shared" si="10"/>
        <v>949188.85084500001</v>
      </c>
      <c r="I38" s="56">
        <v>125979.01</v>
      </c>
      <c r="J38" s="78">
        <f t="shared" si="11"/>
        <v>949188.85084500001</v>
      </c>
    </row>
    <row r="39" spans="1:10" x14ac:dyDescent="0.25">
      <c r="A39" s="8"/>
      <c r="B39" s="8"/>
      <c r="C39" s="9">
        <v>31</v>
      </c>
      <c r="D39" s="9" t="s">
        <v>63</v>
      </c>
      <c r="E39" s="56">
        <v>6636.14</v>
      </c>
      <c r="F39" s="56">
        <f t="shared" si="9"/>
        <v>49999.996830000004</v>
      </c>
      <c r="G39" s="56">
        <v>6802.04</v>
      </c>
      <c r="H39" s="56">
        <f t="shared" si="10"/>
        <v>51249.970380000006</v>
      </c>
      <c r="I39" s="56">
        <v>6972.1</v>
      </c>
      <c r="J39" s="78">
        <f t="shared" si="11"/>
        <v>52531.287450000003</v>
      </c>
    </row>
    <row r="40" spans="1:10" x14ac:dyDescent="0.25">
      <c r="A40" s="8"/>
      <c r="B40" s="8"/>
      <c r="C40" s="9">
        <v>41</v>
      </c>
      <c r="D40" s="9" t="s">
        <v>57</v>
      </c>
      <c r="E40" s="56">
        <v>22098.34</v>
      </c>
      <c r="F40" s="56">
        <f t="shared" si="9"/>
        <v>166499.94273000001</v>
      </c>
      <c r="G40" s="56">
        <v>22650.799999999999</v>
      </c>
      <c r="H40" s="56">
        <f t="shared" si="10"/>
        <v>170662.45259999999</v>
      </c>
      <c r="I40" s="56">
        <v>23217.08</v>
      </c>
      <c r="J40" s="78">
        <f t="shared" si="11"/>
        <v>174929.08926000004</v>
      </c>
    </row>
    <row r="41" spans="1:10" x14ac:dyDescent="0.25">
      <c r="A41" s="8"/>
      <c r="B41" s="8"/>
      <c r="C41" s="9">
        <v>42</v>
      </c>
      <c r="D41" s="9" t="s">
        <v>64</v>
      </c>
      <c r="E41" s="56">
        <v>2654.46</v>
      </c>
      <c r="F41" s="56">
        <f t="shared" si="9"/>
        <v>20000.028870000002</v>
      </c>
      <c r="G41" s="56">
        <v>2720.82</v>
      </c>
      <c r="H41" s="56">
        <f t="shared" si="10"/>
        <v>20500.018290000004</v>
      </c>
      <c r="I41" s="56">
        <v>2788.84</v>
      </c>
      <c r="J41" s="78">
        <f t="shared" si="11"/>
        <v>21012.514980000004</v>
      </c>
    </row>
    <row r="42" spans="1:10" x14ac:dyDescent="0.25">
      <c r="A42" s="8"/>
      <c r="B42" s="17"/>
      <c r="C42" s="9">
        <v>53</v>
      </c>
      <c r="D42" s="9" t="s">
        <v>65</v>
      </c>
      <c r="E42" s="56">
        <v>1327.23</v>
      </c>
      <c r="F42" s="56">
        <f t="shared" si="9"/>
        <v>10000.014435000001</v>
      </c>
      <c r="G42" s="56">
        <v>1360.41</v>
      </c>
      <c r="H42" s="56">
        <f t="shared" si="10"/>
        <v>10250.009145000002</v>
      </c>
      <c r="I42" s="56">
        <v>1394.42</v>
      </c>
      <c r="J42" s="78">
        <f t="shared" si="11"/>
        <v>10506.257490000002</v>
      </c>
    </row>
    <row r="43" spans="1:10" x14ac:dyDescent="0.25">
      <c r="A43" s="8"/>
      <c r="B43" s="17">
        <v>34</v>
      </c>
      <c r="C43" s="9"/>
      <c r="D43" s="17" t="s">
        <v>66</v>
      </c>
      <c r="E43" s="58">
        <f t="shared" ref="E43:J43" si="12">E44</f>
        <v>132.72999999999999</v>
      </c>
      <c r="F43" s="58">
        <f t="shared" si="12"/>
        <v>1000.054185</v>
      </c>
      <c r="G43" s="58">
        <f t="shared" si="12"/>
        <v>132.72999999999999</v>
      </c>
      <c r="H43" s="58">
        <f t="shared" si="12"/>
        <v>1000.054185</v>
      </c>
      <c r="I43" s="58">
        <f t="shared" si="12"/>
        <v>132.72999999999999</v>
      </c>
      <c r="J43" s="79">
        <f t="shared" si="12"/>
        <v>1000.054185</v>
      </c>
    </row>
    <row r="44" spans="1:10" ht="25.5" x14ac:dyDescent="0.25">
      <c r="A44" s="8"/>
      <c r="B44" s="17"/>
      <c r="C44" s="9">
        <v>45</v>
      </c>
      <c r="D44" s="12" t="s">
        <v>61</v>
      </c>
      <c r="E44" s="56">
        <v>132.72999999999999</v>
      </c>
      <c r="F44" s="56">
        <f>E44*7.5345</f>
        <v>1000.054185</v>
      </c>
      <c r="G44" s="56">
        <v>132.72999999999999</v>
      </c>
      <c r="H44" s="56">
        <f>E44*7.5345</f>
        <v>1000.054185</v>
      </c>
      <c r="I44" s="56">
        <v>132.72999999999999</v>
      </c>
      <c r="J44" s="78">
        <f>I44*7.5345</f>
        <v>1000.054185</v>
      </c>
    </row>
    <row r="45" spans="1:10" ht="25.5" x14ac:dyDescent="0.25">
      <c r="A45" s="10">
        <v>4</v>
      </c>
      <c r="B45" s="10"/>
      <c r="C45" s="10"/>
      <c r="D45" s="15" t="s">
        <v>25</v>
      </c>
      <c r="E45" s="58">
        <f t="shared" ref="E45:J45" si="13">E46</f>
        <v>20837.48</v>
      </c>
      <c r="F45" s="58">
        <f t="shared" si="13"/>
        <v>156999.99306000001</v>
      </c>
      <c r="G45" s="58">
        <f t="shared" si="13"/>
        <v>21358.420000000002</v>
      </c>
      <c r="H45" s="58">
        <f t="shared" si="13"/>
        <v>160925.01549000002</v>
      </c>
      <c r="I45" s="58">
        <f t="shared" si="13"/>
        <v>21892.38</v>
      </c>
      <c r="J45" s="79">
        <f t="shared" si="13"/>
        <v>164948.13711000001</v>
      </c>
    </row>
    <row r="46" spans="1:10" ht="25.5" x14ac:dyDescent="0.25">
      <c r="A46" s="11"/>
      <c r="B46" s="7">
        <v>42</v>
      </c>
      <c r="C46" s="11"/>
      <c r="D46" s="16" t="s">
        <v>53</v>
      </c>
      <c r="E46" s="58">
        <f t="shared" ref="E46:J46" si="14">SUM(E47:E48)</f>
        <v>20837.48</v>
      </c>
      <c r="F46" s="58">
        <f t="shared" si="14"/>
        <v>156999.99306000001</v>
      </c>
      <c r="G46" s="58">
        <f t="shared" si="14"/>
        <v>21358.420000000002</v>
      </c>
      <c r="H46" s="58">
        <f t="shared" si="14"/>
        <v>160925.01549000002</v>
      </c>
      <c r="I46" s="58">
        <f t="shared" si="14"/>
        <v>21892.38</v>
      </c>
      <c r="J46" s="79">
        <f t="shared" si="14"/>
        <v>164948.13711000001</v>
      </c>
    </row>
    <row r="47" spans="1:10" x14ac:dyDescent="0.25">
      <c r="A47" s="11"/>
      <c r="B47" s="11"/>
      <c r="C47" s="9">
        <v>53</v>
      </c>
      <c r="D47" s="9" t="s">
        <v>65</v>
      </c>
      <c r="E47" s="56">
        <v>1990.84</v>
      </c>
      <c r="F47" s="56">
        <f>E47*7.5345</f>
        <v>14999.983980000001</v>
      </c>
      <c r="G47" s="56">
        <v>2040.61</v>
      </c>
      <c r="H47" s="56">
        <f>G47*7.5345</f>
        <v>15374.976044999999</v>
      </c>
      <c r="I47" s="56">
        <v>2091.63</v>
      </c>
      <c r="J47" s="78">
        <f>I47*7.5345</f>
        <v>15759.386235000002</v>
      </c>
    </row>
    <row r="48" spans="1:10" x14ac:dyDescent="0.25">
      <c r="A48" s="11"/>
      <c r="B48" s="11"/>
      <c r="C48" s="9">
        <v>51</v>
      </c>
      <c r="D48" s="9" t="s">
        <v>62</v>
      </c>
      <c r="E48" s="56">
        <v>18846.64</v>
      </c>
      <c r="F48" s="56">
        <f>E48*7.5345</f>
        <v>142000.00908000002</v>
      </c>
      <c r="G48" s="56">
        <v>19317.810000000001</v>
      </c>
      <c r="H48" s="56">
        <f>G48*7.5345</f>
        <v>145550.03944500003</v>
      </c>
      <c r="I48" s="56">
        <v>19800.75</v>
      </c>
      <c r="J48" s="78">
        <f>I48*7.5345</f>
        <v>149188.750875</v>
      </c>
    </row>
  </sheetData>
  <mergeCells count="11">
    <mergeCell ref="A7:M7"/>
    <mergeCell ref="A30:M30"/>
    <mergeCell ref="A1:M1"/>
    <mergeCell ref="A3:M3"/>
    <mergeCell ref="A5:M5"/>
    <mergeCell ref="E9:F9"/>
    <mergeCell ref="G9:H9"/>
    <mergeCell ref="I9:J9"/>
    <mergeCell ref="E24:F24"/>
    <mergeCell ref="G24:H24"/>
    <mergeCell ref="I24:J2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sqref="A1:XFD1"/>
    </sheetView>
  </sheetViews>
  <sheetFormatPr defaultRowHeight="15" x14ac:dyDescent="0.25"/>
  <cols>
    <col min="1" max="1" width="37.7109375" customWidth="1"/>
    <col min="2" max="2" width="16.42578125" customWidth="1"/>
    <col min="3" max="3" width="17" customWidth="1"/>
    <col min="4" max="4" width="16.7109375" customWidth="1"/>
    <col min="5" max="5" width="15.5703125" customWidth="1"/>
    <col min="6" max="6" width="15.7109375" customWidth="1"/>
    <col min="7" max="7" width="13.7109375" customWidth="1"/>
    <col min="8" max="8" width="15.28515625" customWidth="1"/>
    <col min="9" max="9" width="17.28515625" customWidth="1"/>
    <col min="10" max="10" width="12.28515625" customWidth="1"/>
    <col min="11" max="11" width="12.7109375" customWidth="1"/>
  </cols>
  <sheetData>
    <row r="1" spans="1:10" ht="54.95" customHeight="1" x14ac:dyDescent="0.25">
      <c r="A1" s="163" t="s">
        <v>94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63" t="s">
        <v>33</v>
      </c>
      <c r="B3" s="163"/>
      <c r="C3" s="163"/>
      <c r="D3" s="163"/>
      <c r="E3" s="163"/>
      <c r="F3" s="163"/>
      <c r="G3" s="163"/>
      <c r="H3" s="165"/>
      <c r="I3" s="165"/>
      <c r="J3" s="165"/>
    </row>
    <row r="4" spans="1:10" ht="18" x14ac:dyDescent="0.25">
      <c r="A4" s="2"/>
      <c r="B4" s="2"/>
      <c r="C4" s="2"/>
      <c r="D4" s="2"/>
      <c r="E4" s="2"/>
      <c r="F4" s="2"/>
      <c r="G4" s="2"/>
      <c r="H4" s="3"/>
      <c r="I4" s="3"/>
      <c r="J4" s="3"/>
    </row>
    <row r="5" spans="1:10" ht="18" customHeight="1" x14ac:dyDescent="0.25">
      <c r="A5" s="163" t="s">
        <v>15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ht="18" x14ac:dyDescent="0.25">
      <c r="A6" s="2"/>
      <c r="B6" s="2"/>
      <c r="C6" s="2"/>
      <c r="D6" s="2"/>
      <c r="E6" s="2"/>
      <c r="F6" s="2"/>
      <c r="G6" s="2"/>
      <c r="H6" s="3"/>
      <c r="I6" s="3"/>
      <c r="J6" s="3"/>
    </row>
    <row r="7" spans="1:10" ht="15.75" x14ac:dyDescent="0.25">
      <c r="A7" s="163" t="s">
        <v>26</v>
      </c>
      <c r="B7" s="164"/>
      <c r="C7" s="164"/>
      <c r="D7" s="164"/>
      <c r="E7" s="164"/>
      <c r="F7" s="164"/>
      <c r="G7" s="164"/>
      <c r="H7" s="164"/>
      <c r="I7" s="164"/>
      <c r="J7" s="164"/>
    </row>
    <row r="8" spans="1:10" ht="18" x14ac:dyDescent="0.25">
      <c r="A8" s="2"/>
      <c r="B8" s="2"/>
      <c r="C8" s="2"/>
      <c r="D8" s="2"/>
      <c r="E8" s="2"/>
      <c r="F8" s="2"/>
      <c r="G8" s="2"/>
      <c r="H8" s="3"/>
      <c r="I8" s="3"/>
      <c r="J8" s="3"/>
    </row>
    <row r="9" spans="1:10" ht="25.5" customHeight="1" x14ac:dyDescent="0.25">
      <c r="A9" s="14" t="s">
        <v>27</v>
      </c>
      <c r="B9" s="167" t="s">
        <v>47</v>
      </c>
      <c r="C9" s="168"/>
      <c r="D9" s="167" t="s">
        <v>48</v>
      </c>
      <c r="E9" s="168"/>
      <c r="F9" s="167" t="s">
        <v>49</v>
      </c>
      <c r="G9" s="168"/>
    </row>
    <row r="10" spans="1:10" x14ac:dyDescent="0.25">
      <c r="A10" s="62"/>
      <c r="B10" s="1" t="s">
        <v>90</v>
      </c>
      <c r="C10" s="1" t="s">
        <v>91</v>
      </c>
      <c r="D10" s="1" t="s">
        <v>90</v>
      </c>
      <c r="E10" s="1" t="s">
        <v>91</v>
      </c>
      <c r="F10" s="1" t="s">
        <v>90</v>
      </c>
      <c r="G10" s="1" t="s">
        <v>91</v>
      </c>
    </row>
    <row r="11" spans="1:10" ht="15.75" customHeight="1" x14ac:dyDescent="0.25">
      <c r="A11" s="7" t="s">
        <v>28</v>
      </c>
      <c r="B11" s="58">
        <f t="shared" ref="B11:G11" si="0">B12</f>
        <v>973863.82000000007</v>
      </c>
      <c r="C11" s="58">
        <f t="shared" si="0"/>
        <v>7337576.9517900012</v>
      </c>
      <c r="D11" s="58">
        <f t="shared" si="0"/>
        <v>995057.6100000001</v>
      </c>
      <c r="E11" s="58">
        <f t="shared" si="0"/>
        <v>7497261.5625450006</v>
      </c>
      <c r="F11" s="58">
        <f t="shared" si="0"/>
        <v>1016781.26</v>
      </c>
      <c r="G11" s="58">
        <f t="shared" si="0"/>
        <v>7660938.4034700012</v>
      </c>
    </row>
    <row r="12" spans="1:10" ht="15.75" customHeight="1" x14ac:dyDescent="0.25">
      <c r="A12" s="7" t="s">
        <v>67</v>
      </c>
      <c r="B12" s="58">
        <f t="shared" ref="B12:G12" si="1">B13+B14</f>
        <v>973863.82000000007</v>
      </c>
      <c r="C12" s="58">
        <f t="shared" si="1"/>
        <v>7337576.9517900012</v>
      </c>
      <c r="D12" s="58">
        <f t="shared" si="1"/>
        <v>995057.6100000001</v>
      </c>
      <c r="E12" s="58">
        <f t="shared" si="1"/>
        <v>7497261.5625450006</v>
      </c>
      <c r="F12" s="58">
        <f t="shared" si="1"/>
        <v>1016781.26</v>
      </c>
      <c r="G12" s="58">
        <f t="shared" si="1"/>
        <v>7660938.4034700012</v>
      </c>
    </row>
    <row r="13" spans="1:10" x14ac:dyDescent="0.25">
      <c r="A13" s="12" t="s">
        <v>68</v>
      </c>
      <c r="B13" s="56">
        <v>931857.06</v>
      </c>
      <c r="C13" s="56">
        <f>B13*7.5345</f>
        <v>7021077.0185700012</v>
      </c>
      <c r="D13" s="56">
        <v>952000.68</v>
      </c>
      <c r="E13" s="56">
        <f>D13*7.5345</f>
        <v>7172849.1234600004</v>
      </c>
      <c r="F13" s="56">
        <v>972647.9</v>
      </c>
      <c r="G13" s="56">
        <f>F13*7.5345</f>
        <v>7328415.6025500009</v>
      </c>
    </row>
    <row r="14" spans="1:10" x14ac:dyDescent="0.25">
      <c r="A14" s="10" t="s">
        <v>69</v>
      </c>
      <c r="B14" s="58">
        <v>42006.76</v>
      </c>
      <c r="C14" s="58">
        <f>B14*7.5345</f>
        <v>316499.93322000001</v>
      </c>
      <c r="D14" s="58">
        <v>43056.93</v>
      </c>
      <c r="E14" s="58">
        <f>D14*7.5345</f>
        <v>324412.43908500002</v>
      </c>
      <c r="F14" s="58">
        <v>44133.36</v>
      </c>
      <c r="G14" s="74">
        <f>F14*7.5345</f>
        <v>332522.80092000001</v>
      </c>
    </row>
  </sheetData>
  <mergeCells count="7">
    <mergeCell ref="A1:J1"/>
    <mergeCell ref="A3:J3"/>
    <mergeCell ref="A5:J5"/>
    <mergeCell ref="A7:J7"/>
    <mergeCell ref="B9:C9"/>
    <mergeCell ref="D9:E9"/>
    <mergeCell ref="F9:G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I7" sqref="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5.85546875" customWidth="1"/>
    <col min="6" max="6" width="16.140625" customWidth="1"/>
    <col min="7" max="8" width="13.42578125" customWidth="1"/>
    <col min="9" max="9" width="15.140625" customWidth="1"/>
    <col min="10" max="10" width="17" customWidth="1"/>
    <col min="12" max="12" width="11.7109375" bestFit="1" customWidth="1"/>
  </cols>
  <sheetData>
    <row r="1" spans="1:12" ht="54.95" customHeight="1" x14ac:dyDescent="0.25">
      <c r="A1" s="163" t="s">
        <v>95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2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8" customHeight="1" x14ac:dyDescent="0.25">
      <c r="A3" s="163" t="s">
        <v>32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2" ht="18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25.5" customHeight="1" x14ac:dyDescent="0.25">
      <c r="A5" s="167" t="s">
        <v>34</v>
      </c>
      <c r="B5" s="186"/>
      <c r="C5" s="187"/>
      <c r="D5" s="13" t="s">
        <v>35</v>
      </c>
      <c r="E5" s="167" t="s">
        <v>47</v>
      </c>
      <c r="F5" s="168"/>
      <c r="G5" s="167" t="s">
        <v>48</v>
      </c>
      <c r="H5" s="168"/>
      <c r="I5" s="167" t="s">
        <v>49</v>
      </c>
      <c r="J5" s="168"/>
    </row>
    <row r="6" spans="1:12" x14ac:dyDescent="0.25">
      <c r="A6" s="46"/>
      <c r="B6" s="66"/>
      <c r="C6" s="67"/>
      <c r="D6" s="47"/>
      <c r="E6" s="1" t="s">
        <v>90</v>
      </c>
      <c r="F6" s="1" t="s">
        <v>91</v>
      </c>
      <c r="G6" s="1" t="s">
        <v>90</v>
      </c>
      <c r="H6" s="1" t="s">
        <v>91</v>
      </c>
      <c r="I6" s="1" t="s">
        <v>90</v>
      </c>
      <c r="J6" s="1" t="s">
        <v>91</v>
      </c>
    </row>
    <row r="7" spans="1:12" ht="24" customHeight="1" x14ac:dyDescent="0.25">
      <c r="A7" s="191" t="s">
        <v>76</v>
      </c>
      <c r="B7" s="192"/>
      <c r="C7" s="193"/>
      <c r="D7" s="38" t="s">
        <v>77</v>
      </c>
      <c r="E7" s="87">
        <f t="shared" ref="E7:J7" si="0">E9+E15</f>
        <v>906521.86</v>
      </c>
      <c r="F7" s="87">
        <f t="shared" si="0"/>
        <v>6830188.9541700007</v>
      </c>
      <c r="G7" s="88">
        <f t="shared" si="0"/>
        <v>926032.11</v>
      </c>
      <c r="H7" s="88">
        <f t="shared" si="0"/>
        <v>6977188.9327950003</v>
      </c>
      <c r="I7" s="88">
        <f t="shared" si="0"/>
        <v>946030.11</v>
      </c>
      <c r="J7" s="88">
        <f t="shared" si="0"/>
        <v>7127863.8637950001</v>
      </c>
    </row>
    <row r="8" spans="1:12" x14ac:dyDescent="0.25">
      <c r="A8" s="63"/>
      <c r="B8" s="64"/>
      <c r="C8" s="64"/>
      <c r="D8" s="64"/>
      <c r="E8" s="64"/>
      <c r="F8" s="64"/>
      <c r="G8" s="64"/>
      <c r="H8" s="64"/>
      <c r="I8" s="64"/>
      <c r="J8" s="64"/>
    </row>
    <row r="9" spans="1:12" ht="25.5" customHeight="1" x14ac:dyDescent="0.25">
      <c r="A9" s="194" t="s">
        <v>86</v>
      </c>
      <c r="B9" s="195"/>
      <c r="C9" s="196"/>
      <c r="D9" s="19" t="s">
        <v>87</v>
      </c>
      <c r="E9" s="82">
        <f t="shared" ref="E9:J10" si="1">E10</f>
        <v>780410.12</v>
      </c>
      <c r="F9" s="82">
        <f t="shared" si="1"/>
        <v>5880000.0491400007</v>
      </c>
      <c r="G9" s="58">
        <f t="shared" si="1"/>
        <v>799920.37</v>
      </c>
      <c r="H9" s="58">
        <f t="shared" si="1"/>
        <v>6027000.0277650002</v>
      </c>
      <c r="I9" s="58">
        <f t="shared" si="1"/>
        <v>819918.37</v>
      </c>
      <c r="J9" s="58">
        <f t="shared" si="1"/>
        <v>6177674.9587650001</v>
      </c>
    </row>
    <row r="10" spans="1:12" ht="15" customHeight="1" x14ac:dyDescent="0.25">
      <c r="A10" s="197" t="s">
        <v>74</v>
      </c>
      <c r="B10" s="198"/>
      <c r="C10" s="199"/>
      <c r="D10" s="36" t="s">
        <v>62</v>
      </c>
      <c r="E10" s="83">
        <f t="shared" si="1"/>
        <v>780410.12</v>
      </c>
      <c r="F10" s="83">
        <f t="shared" si="1"/>
        <v>5880000.0491400007</v>
      </c>
      <c r="G10" s="92">
        <f t="shared" si="1"/>
        <v>799920.37</v>
      </c>
      <c r="H10" s="92">
        <f t="shared" si="1"/>
        <v>6027000.0277650002</v>
      </c>
      <c r="I10" s="92">
        <f t="shared" si="1"/>
        <v>819918.37</v>
      </c>
      <c r="J10" s="92">
        <f t="shared" si="1"/>
        <v>6177674.9587650001</v>
      </c>
    </row>
    <row r="11" spans="1:12" x14ac:dyDescent="0.25">
      <c r="A11" s="30">
        <v>3</v>
      </c>
      <c r="B11" s="26"/>
      <c r="C11" s="19"/>
      <c r="D11" s="18" t="s">
        <v>23</v>
      </c>
      <c r="E11" s="55">
        <f t="shared" ref="E11:J11" si="2">E12+E13</f>
        <v>780410.12</v>
      </c>
      <c r="F11" s="55">
        <f t="shared" si="2"/>
        <v>5880000.0491400007</v>
      </c>
      <c r="G11" s="56">
        <f t="shared" si="2"/>
        <v>799920.37</v>
      </c>
      <c r="H11" s="56">
        <f t="shared" si="2"/>
        <v>6027000.0277650002</v>
      </c>
      <c r="I11" s="56">
        <f t="shared" si="2"/>
        <v>819918.37</v>
      </c>
      <c r="J11" s="56">
        <f t="shared" si="2"/>
        <v>6177674.9587650001</v>
      </c>
    </row>
    <row r="12" spans="1:12" x14ac:dyDescent="0.25">
      <c r="A12" s="30">
        <v>31</v>
      </c>
      <c r="B12" s="26"/>
      <c r="C12" s="19"/>
      <c r="D12" s="11" t="s">
        <v>24</v>
      </c>
      <c r="E12" s="55">
        <v>743247.73</v>
      </c>
      <c r="F12" s="55">
        <f>E12*7.5345</f>
        <v>5600000.0216850005</v>
      </c>
      <c r="G12" s="56">
        <v>761828.92</v>
      </c>
      <c r="H12" s="56">
        <f>G12*7.5345</f>
        <v>5739999.9977400005</v>
      </c>
      <c r="I12" s="56">
        <v>780874.64</v>
      </c>
      <c r="J12" s="56">
        <f>I12*7.5345</f>
        <v>5883499.9750800002</v>
      </c>
    </row>
    <row r="13" spans="1:12" x14ac:dyDescent="0.25">
      <c r="A13" s="30">
        <v>32</v>
      </c>
      <c r="B13" s="26"/>
      <c r="C13" s="19"/>
      <c r="D13" s="18" t="s">
        <v>36</v>
      </c>
      <c r="E13" s="55">
        <v>37162.39</v>
      </c>
      <c r="F13" s="55">
        <f>E13*7.5345</f>
        <v>280000.02745500003</v>
      </c>
      <c r="G13" s="56">
        <v>38091.449999999997</v>
      </c>
      <c r="H13" s="56">
        <f>G13*7.5345</f>
        <v>287000.03002499999</v>
      </c>
      <c r="I13" s="56">
        <v>39043.730000000003</v>
      </c>
      <c r="J13" s="56">
        <f>I13*7.5345</f>
        <v>294174.98368500004</v>
      </c>
    </row>
    <row r="14" spans="1:12" x14ac:dyDescent="0.25">
      <c r="A14" s="200"/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2" ht="25.5" customHeight="1" x14ac:dyDescent="0.25">
      <c r="A15" s="194" t="s">
        <v>78</v>
      </c>
      <c r="B15" s="195"/>
      <c r="C15" s="196"/>
      <c r="D15" s="19" t="s">
        <v>79</v>
      </c>
      <c r="E15" s="82">
        <f t="shared" ref="E15:J16" si="3">E16</f>
        <v>126111.73999999999</v>
      </c>
      <c r="F15" s="82">
        <f t="shared" si="3"/>
        <v>950188.90503000002</v>
      </c>
      <c r="G15" s="58">
        <f t="shared" si="3"/>
        <v>126111.73999999999</v>
      </c>
      <c r="H15" s="58">
        <f t="shared" si="3"/>
        <v>950188.90503000002</v>
      </c>
      <c r="I15" s="58">
        <f t="shared" si="3"/>
        <v>126111.73999999999</v>
      </c>
      <c r="J15" s="58">
        <f t="shared" si="3"/>
        <v>950188.90503000002</v>
      </c>
      <c r="L15" s="65"/>
    </row>
    <row r="16" spans="1:12" ht="25.5" x14ac:dyDescent="0.25">
      <c r="A16" s="197" t="s">
        <v>70</v>
      </c>
      <c r="B16" s="198"/>
      <c r="C16" s="199"/>
      <c r="D16" s="35" t="s">
        <v>61</v>
      </c>
      <c r="E16" s="83">
        <f t="shared" si="3"/>
        <v>126111.73999999999</v>
      </c>
      <c r="F16" s="83">
        <f t="shared" si="3"/>
        <v>950188.90503000002</v>
      </c>
      <c r="G16" s="92">
        <f t="shared" si="3"/>
        <v>126111.73999999999</v>
      </c>
      <c r="H16" s="92">
        <f t="shared" si="3"/>
        <v>950188.90503000002</v>
      </c>
      <c r="I16" s="92">
        <f t="shared" si="3"/>
        <v>126111.73999999999</v>
      </c>
      <c r="J16" s="92">
        <f t="shared" si="3"/>
        <v>950188.90503000002</v>
      </c>
    </row>
    <row r="17" spans="1:10" x14ac:dyDescent="0.25">
      <c r="A17" s="188">
        <v>3</v>
      </c>
      <c r="B17" s="189"/>
      <c r="C17" s="190"/>
      <c r="D17" s="18" t="s">
        <v>23</v>
      </c>
      <c r="E17" s="55">
        <f t="shared" ref="E17:J17" si="4">E18+E19</f>
        <v>126111.73999999999</v>
      </c>
      <c r="F17" s="55">
        <f t="shared" si="4"/>
        <v>950188.90503000002</v>
      </c>
      <c r="G17" s="56">
        <f t="shared" si="4"/>
        <v>126111.73999999999</v>
      </c>
      <c r="H17" s="56">
        <f t="shared" si="4"/>
        <v>950188.90503000002</v>
      </c>
      <c r="I17" s="56">
        <f t="shared" si="4"/>
        <v>126111.73999999999</v>
      </c>
      <c r="J17" s="56">
        <f t="shared" si="4"/>
        <v>950188.90503000002</v>
      </c>
    </row>
    <row r="18" spans="1:10" x14ac:dyDescent="0.25">
      <c r="A18" s="183">
        <v>32</v>
      </c>
      <c r="B18" s="184"/>
      <c r="C18" s="185"/>
      <c r="D18" s="18" t="s">
        <v>36</v>
      </c>
      <c r="E18" s="55">
        <v>125979.01</v>
      </c>
      <c r="F18" s="55">
        <f>E18*7.5345</f>
        <v>949188.85084500001</v>
      </c>
      <c r="G18" s="56">
        <v>125979.01</v>
      </c>
      <c r="H18" s="56">
        <f>G18*7.5345</f>
        <v>949188.85084500001</v>
      </c>
      <c r="I18" s="56">
        <v>125979.01</v>
      </c>
      <c r="J18" s="56">
        <f>I18*7.5345</f>
        <v>949188.85084500001</v>
      </c>
    </row>
    <row r="19" spans="1:10" x14ac:dyDescent="0.25">
      <c r="A19" s="31">
        <v>34</v>
      </c>
      <c r="B19" s="32"/>
      <c r="C19" s="33"/>
      <c r="D19" s="18" t="s">
        <v>66</v>
      </c>
      <c r="E19" s="55">
        <v>132.72999999999999</v>
      </c>
      <c r="F19" s="55">
        <f>E19*7.5345</f>
        <v>1000.054185</v>
      </c>
      <c r="G19" s="56">
        <v>132.72999999999999</v>
      </c>
      <c r="H19" s="56">
        <f>G19*7.5345</f>
        <v>1000.054185</v>
      </c>
      <c r="I19" s="56">
        <v>132.72999999999999</v>
      </c>
      <c r="J19" s="56">
        <f>I19*7.5345</f>
        <v>1000.054185</v>
      </c>
    </row>
    <row r="20" spans="1:10" x14ac:dyDescent="0.25">
      <c r="A20" s="204"/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x14ac:dyDescent="0.25">
      <c r="A21" s="205"/>
      <c r="B21" s="211"/>
      <c r="C21" s="211"/>
      <c r="D21" s="211"/>
      <c r="E21" s="211"/>
      <c r="F21" s="211"/>
      <c r="G21" s="211"/>
      <c r="H21" s="211"/>
      <c r="I21" s="211"/>
      <c r="J21" s="211"/>
    </row>
    <row r="22" spans="1:10" ht="25.5" x14ac:dyDescent="0.25">
      <c r="A22" s="191" t="s">
        <v>80</v>
      </c>
      <c r="B22" s="192"/>
      <c r="C22" s="193"/>
      <c r="D22" s="38" t="s">
        <v>81</v>
      </c>
      <c r="E22" s="87">
        <f t="shared" ref="E22:J22" si="5">E24+E43+E51</f>
        <v>67341.960000000006</v>
      </c>
      <c r="F22" s="87">
        <f t="shared" si="5"/>
        <v>507384.67955</v>
      </c>
      <c r="G22" s="88">
        <f t="shared" si="5"/>
        <v>69025.5</v>
      </c>
      <c r="H22" s="88">
        <f t="shared" si="5"/>
        <v>520072.62974999996</v>
      </c>
      <c r="I22" s="88">
        <f t="shared" si="5"/>
        <v>70751.149999999994</v>
      </c>
      <c r="J22" s="88">
        <f t="shared" si="5"/>
        <v>533074.53967500012</v>
      </c>
    </row>
    <row r="23" spans="1:10" x14ac:dyDescent="0.25">
      <c r="A23" s="63"/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24" customHeight="1" x14ac:dyDescent="0.25">
      <c r="A24" s="194" t="s">
        <v>82</v>
      </c>
      <c r="B24" s="195"/>
      <c r="C24" s="196"/>
      <c r="D24" s="19" t="s">
        <v>83</v>
      </c>
      <c r="E24" s="82">
        <f t="shared" ref="E24:J24" si="6">E25+E28+E33+E36</f>
        <v>25335.200000000001</v>
      </c>
      <c r="F24" s="82">
        <f t="shared" si="6"/>
        <v>190884.74632999999</v>
      </c>
      <c r="G24" s="58">
        <f t="shared" si="6"/>
        <v>25968.57</v>
      </c>
      <c r="H24" s="58">
        <f t="shared" si="6"/>
        <v>195660.190665</v>
      </c>
      <c r="I24" s="58">
        <f t="shared" si="6"/>
        <v>26617.79</v>
      </c>
      <c r="J24" s="58">
        <f t="shared" si="6"/>
        <v>200551.73875500003</v>
      </c>
    </row>
    <row r="25" spans="1:10" ht="24" customHeight="1" x14ac:dyDescent="0.25">
      <c r="A25" s="197" t="s">
        <v>71</v>
      </c>
      <c r="B25" s="198"/>
      <c r="C25" s="199"/>
      <c r="D25" s="36" t="s">
        <v>63</v>
      </c>
      <c r="E25" s="83">
        <f t="shared" ref="E25:J26" si="7">E26</f>
        <v>6636.14</v>
      </c>
      <c r="F25" s="83">
        <f t="shared" si="7"/>
        <v>49999.996830000004</v>
      </c>
      <c r="G25" s="92">
        <f t="shared" si="7"/>
        <v>6802.04</v>
      </c>
      <c r="H25" s="92">
        <f t="shared" si="7"/>
        <v>51249.970380000006</v>
      </c>
      <c r="I25" s="92">
        <f t="shared" si="7"/>
        <v>6972.1</v>
      </c>
      <c r="J25" s="92">
        <f t="shared" si="7"/>
        <v>52531.287450000003</v>
      </c>
    </row>
    <row r="26" spans="1:10" ht="16.5" customHeight="1" x14ac:dyDescent="0.25">
      <c r="A26" s="188">
        <v>3</v>
      </c>
      <c r="B26" s="189"/>
      <c r="C26" s="190"/>
      <c r="D26" s="18" t="s">
        <v>23</v>
      </c>
      <c r="E26" s="55">
        <f t="shared" si="7"/>
        <v>6636.14</v>
      </c>
      <c r="F26" s="55">
        <f t="shared" si="7"/>
        <v>49999.996830000004</v>
      </c>
      <c r="G26" s="56">
        <f t="shared" si="7"/>
        <v>6802.04</v>
      </c>
      <c r="H26" s="56">
        <f t="shared" si="7"/>
        <v>51249.970380000006</v>
      </c>
      <c r="I26" s="56">
        <f t="shared" si="7"/>
        <v>6972.1</v>
      </c>
      <c r="J26" s="56">
        <f t="shared" si="7"/>
        <v>52531.287450000003</v>
      </c>
    </row>
    <row r="27" spans="1:10" ht="15.75" customHeight="1" x14ac:dyDescent="0.25">
      <c r="A27" s="183">
        <v>32</v>
      </c>
      <c r="B27" s="184"/>
      <c r="C27" s="185"/>
      <c r="D27" s="18" t="s">
        <v>36</v>
      </c>
      <c r="E27" s="55">
        <v>6636.14</v>
      </c>
      <c r="F27" s="55">
        <f>E27*7.5345</f>
        <v>49999.996830000004</v>
      </c>
      <c r="G27" s="56">
        <v>6802.04</v>
      </c>
      <c r="H27" s="56">
        <f>G27*7.5345</f>
        <v>51249.970380000006</v>
      </c>
      <c r="I27" s="56">
        <v>6972.1</v>
      </c>
      <c r="J27" s="56">
        <f>I27*7.5345</f>
        <v>52531.287450000003</v>
      </c>
    </row>
    <row r="28" spans="1:10" ht="15" customHeight="1" x14ac:dyDescent="0.25">
      <c r="A28" s="197" t="s">
        <v>75</v>
      </c>
      <c r="B28" s="198"/>
      <c r="C28" s="199"/>
      <c r="D28" s="36" t="s">
        <v>65</v>
      </c>
      <c r="E28" s="83">
        <f t="shared" ref="E28:J28" si="8">E29+E31</f>
        <v>3318.0699999999997</v>
      </c>
      <c r="F28" s="83">
        <f t="shared" si="8"/>
        <v>24999.998415000002</v>
      </c>
      <c r="G28" s="92">
        <f t="shared" si="8"/>
        <v>3401.02</v>
      </c>
      <c r="H28" s="92">
        <f t="shared" si="8"/>
        <v>25624.985189999999</v>
      </c>
      <c r="I28" s="92">
        <f t="shared" si="8"/>
        <v>3486.05</v>
      </c>
      <c r="J28" s="92">
        <f t="shared" si="8"/>
        <v>26265.643725000002</v>
      </c>
    </row>
    <row r="29" spans="1:10" ht="15" customHeight="1" x14ac:dyDescent="0.25">
      <c r="A29" s="27">
        <v>3</v>
      </c>
      <c r="B29" s="28"/>
      <c r="C29" s="29"/>
      <c r="D29" s="34" t="s">
        <v>23</v>
      </c>
      <c r="E29" s="55">
        <f t="shared" ref="E29:J29" si="9">E30</f>
        <v>1327.23</v>
      </c>
      <c r="F29" s="55">
        <f t="shared" si="9"/>
        <v>10000.014435000001</v>
      </c>
      <c r="G29" s="56">
        <f t="shared" si="9"/>
        <v>1360.41</v>
      </c>
      <c r="H29" s="56">
        <f t="shared" si="9"/>
        <v>10250.009145000002</v>
      </c>
      <c r="I29" s="56">
        <f t="shared" si="9"/>
        <v>1394.42</v>
      </c>
      <c r="J29" s="56">
        <f t="shared" si="9"/>
        <v>10506.257490000002</v>
      </c>
    </row>
    <row r="30" spans="1:10" ht="15" customHeight="1" x14ac:dyDescent="0.25">
      <c r="A30" s="27">
        <v>32</v>
      </c>
      <c r="B30" s="28"/>
      <c r="C30" s="29"/>
      <c r="D30" s="34" t="s">
        <v>36</v>
      </c>
      <c r="E30" s="55">
        <v>1327.23</v>
      </c>
      <c r="F30" s="55">
        <f>E30*7.5345</f>
        <v>10000.014435000001</v>
      </c>
      <c r="G30" s="56">
        <v>1360.41</v>
      </c>
      <c r="H30" s="56">
        <f>G30*7.5345</f>
        <v>10250.009145000002</v>
      </c>
      <c r="I30" s="56">
        <v>1394.42</v>
      </c>
      <c r="J30" s="56">
        <f>I30*7.5345</f>
        <v>10506.257490000002</v>
      </c>
    </row>
    <row r="31" spans="1:10" ht="40.5" customHeight="1" x14ac:dyDescent="0.25">
      <c r="A31" s="27">
        <v>4</v>
      </c>
      <c r="B31" s="28"/>
      <c r="C31" s="29"/>
      <c r="D31" s="16" t="s">
        <v>25</v>
      </c>
      <c r="E31" s="55">
        <f t="shared" ref="E31:J31" si="10">E32</f>
        <v>1990.84</v>
      </c>
      <c r="F31" s="55">
        <f t="shared" si="10"/>
        <v>14999.983980000001</v>
      </c>
      <c r="G31" s="56">
        <f t="shared" si="10"/>
        <v>2040.61</v>
      </c>
      <c r="H31" s="56">
        <f t="shared" si="10"/>
        <v>15374.976044999999</v>
      </c>
      <c r="I31" s="56">
        <f t="shared" si="10"/>
        <v>2091.63</v>
      </c>
      <c r="J31" s="56">
        <f t="shared" si="10"/>
        <v>15759.386235000002</v>
      </c>
    </row>
    <row r="32" spans="1:10" ht="40.5" customHeight="1" x14ac:dyDescent="0.25">
      <c r="A32" s="27">
        <v>42</v>
      </c>
      <c r="B32" s="28"/>
      <c r="C32" s="29"/>
      <c r="D32" s="16" t="s">
        <v>53</v>
      </c>
      <c r="E32" s="55">
        <v>1990.84</v>
      </c>
      <c r="F32" s="55">
        <f>E32*7.5345</f>
        <v>14999.983980000001</v>
      </c>
      <c r="G32" s="56">
        <v>2040.61</v>
      </c>
      <c r="H32" s="56">
        <f>G32*7.5345</f>
        <v>15374.976044999999</v>
      </c>
      <c r="I32" s="56">
        <v>2091.63</v>
      </c>
      <c r="J32" s="56">
        <f>I32*7.5345</f>
        <v>15759.386235000002</v>
      </c>
    </row>
    <row r="33" spans="1:10" ht="15" customHeight="1" x14ac:dyDescent="0.25">
      <c r="A33" s="178" t="s">
        <v>73</v>
      </c>
      <c r="B33" s="178"/>
      <c r="C33" s="178"/>
      <c r="D33" s="36" t="s">
        <v>64</v>
      </c>
      <c r="E33" s="83">
        <f t="shared" ref="E33:J34" si="11">E34</f>
        <v>1327.23</v>
      </c>
      <c r="F33" s="83">
        <f t="shared" si="11"/>
        <v>10000.014435000001</v>
      </c>
      <c r="G33" s="92">
        <f t="shared" si="11"/>
        <v>1360.41</v>
      </c>
      <c r="H33" s="92">
        <f t="shared" si="11"/>
        <v>10250.009145000002</v>
      </c>
      <c r="I33" s="92">
        <f t="shared" si="11"/>
        <v>1394.42</v>
      </c>
      <c r="J33" s="92">
        <f t="shared" si="11"/>
        <v>10506.257490000002</v>
      </c>
    </row>
    <row r="34" spans="1:10" ht="15" customHeight="1" x14ac:dyDescent="0.25">
      <c r="A34" s="27">
        <v>3</v>
      </c>
      <c r="B34" s="28"/>
      <c r="C34" s="29"/>
      <c r="D34" s="34" t="s">
        <v>23</v>
      </c>
      <c r="E34" s="55">
        <f t="shared" si="11"/>
        <v>1327.23</v>
      </c>
      <c r="F34" s="55">
        <f t="shared" si="11"/>
        <v>10000.014435000001</v>
      </c>
      <c r="G34" s="56">
        <f t="shared" si="11"/>
        <v>1360.41</v>
      </c>
      <c r="H34" s="56">
        <f t="shared" si="11"/>
        <v>10250.009145000002</v>
      </c>
      <c r="I34" s="56">
        <f t="shared" si="11"/>
        <v>1394.42</v>
      </c>
      <c r="J34" s="56">
        <f t="shared" si="11"/>
        <v>10506.257490000002</v>
      </c>
    </row>
    <row r="35" spans="1:10" ht="15" customHeight="1" x14ac:dyDescent="0.25">
      <c r="A35" s="27">
        <v>32</v>
      </c>
      <c r="B35" s="28"/>
      <c r="C35" s="29"/>
      <c r="D35" s="34" t="s">
        <v>36</v>
      </c>
      <c r="E35" s="55">
        <v>1327.23</v>
      </c>
      <c r="F35" s="55">
        <f>E35*7.5345</f>
        <v>10000.014435000001</v>
      </c>
      <c r="G35" s="56">
        <v>1360.41</v>
      </c>
      <c r="H35" s="56">
        <f>G35*7.5345</f>
        <v>10250.009145000002</v>
      </c>
      <c r="I35" s="56">
        <v>1394.42</v>
      </c>
      <c r="J35" s="56">
        <f>I35*7.5345</f>
        <v>10506.257490000002</v>
      </c>
    </row>
    <row r="36" spans="1:10" x14ac:dyDescent="0.25">
      <c r="A36" s="178" t="s">
        <v>74</v>
      </c>
      <c r="B36" s="178"/>
      <c r="C36" s="178"/>
      <c r="D36" s="36" t="s">
        <v>62</v>
      </c>
      <c r="E36" s="86">
        <f t="shared" ref="E36:J36" si="12">E37+E40</f>
        <v>14053.760000000002</v>
      </c>
      <c r="F36" s="86">
        <f t="shared" si="12"/>
        <v>105884.73665000001</v>
      </c>
      <c r="G36" s="86">
        <f t="shared" si="12"/>
        <v>14405.1</v>
      </c>
      <c r="H36" s="86">
        <f t="shared" si="12"/>
        <v>108535.22595000001</v>
      </c>
      <c r="I36" s="86">
        <f t="shared" si="12"/>
        <v>14765.22</v>
      </c>
      <c r="J36" s="86">
        <f t="shared" si="12"/>
        <v>111248.55009000002</v>
      </c>
    </row>
    <row r="37" spans="1:10" ht="16.5" customHeight="1" x14ac:dyDescent="0.25">
      <c r="A37" s="206">
        <v>3</v>
      </c>
      <c r="B37" s="207"/>
      <c r="C37" s="208"/>
      <c r="D37" s="84" t="s">
        <v>23</v>
      </c>
      <c r="E37" s="85">
        <f t="shared" ref="E37:J37" si="13">E38+E39</f>
        <v>13788.310000000001</v>
      </c>
      <c r="F37" s="85">
        <f t="shared" si="13"/>
        <v>103884.70362500001</v>
      </c>
      <c r="G37" s="85">
        <f t="shared" si="13"/>
        <v>14133.01</v>
      </c>
      <c r="H37" s="85">
        <f t="shared" si="13"/>
        <v>106485.163845</v>
      </c>
      <c r="I37" s="78">
        <f t="shared" si="13"/>
        <v>14486.33</v>
      </c>
      <c r="J37" s="78">
        <f t="shared" si="13"/>
        <v>109147.25338500002</v>
      </c>
    </row>
    <row r="38" spans="1:10" ht="16.5" customHeight="1" x14ac:dyDescent="0.25">
      <c r="A38" s="209">
        <v>31</v>
      </c>
      <c r="B38" s="209"/>
      <c r="C38" s="209"/>
      <c r="D38" s="84" t="s">
        <v>24</v>
      </c>
      <c r="E38" s="85">
        <v>6636.14</v>
      </c>
      <c r="F38" s="85">
        <f>E38*7.534</f>
        <v>49996.678760000003</v>
      </c>
      <c r="G38" s="85">
        <v>6802.04</v>
      </c>
      <c r="H38" s="85">
        <f>G38*7.5345</f>
        <v>51249.970380000006</v>
      </c>
      <c r="I38" s="78">
        <v>6972.09</v>
      </c>
      <c r="J38" s="78">
        <f>I38*7.5345</f>
        <v>52531.212105000006</v>
      </c>
    </row>
    <row r="39" spans="1:10" ht="16.5" customHeight="1" x14ac:dyDescent="0.25">
      <c r="A39" s="202">
        <v>32</v>
      </c>
      <c r="B39" s="176"/>
      <c r="C39" s="203"/>
      <c r="D39" s="84" t="s">
        <v>36</v>
      </c>
      <c r="E39" s="85">
        <v>7152.17</v>
      </c>
      <c r="F39" s="85">
        <f>E39*7.5345</f>
        <v>53888.024865000007</v>
      </c>
      <c r="G39" s="85">
        <v>7330.97</v>
      </c>
      <c r="H39" s="85">
        <f>G39*7.5345</f>
        <v>55235.193465000004</v>
      </c>
      <c r="I39" s="78">
        <v>7514.24</v>
      </c>
      <c r="J39" s="78">
        <f>I39*7.5345</f>
        <v>56616.041280000005</v>
      </c>
    </row>
    <row r="40" spans="1:10" ht="40.5" customHeight="1" x14ac:dyDescent="0.25">
      <c r="A40" s="171">
        <v>4</v>
      </c>
      <c r="B40" s="172"/>
      <c r="C40" s="173"/>
      <c r="D40" s="89" t="s">
        <v>25</v>
      </c>
      <c r="E40" s="85">
        <f t="shared" ref="E40:J40" si="14">E41</f>
        <v>265.45</v>
      </c>
      <c r="F40" s="85">
        <f t="shared" si="14"/>
        <v>2000.033025</v>
      </c>
      <c r="G40" s="85">
        <f t="shared" si="14"/>
        <v>272.08999999999997</v>
      </c>
      <c r="H40" s="85">
        <f t="shared" si="14"/>
        <v>2050.062105</v>
      </c>
      <c r="I40" s="78">
        <f t="shared" si="14"/>
        <v>278.89</v>
      </c>
      <c r="J40" s="78">
        <f t="shared" si="14"/>
        <v>2101.2967050000002</v>
      </c>
    </row>
    <row r="41" spans="1:10" ht="40.5" customHeight="1" x14ac:dyDescent="0.25">
      <c r="A41" s="171">
        <v>42</v>
      </c>
      <c r="B41" s="172"/>
      <c r="C41" s="173"/>
      <c r="D41" s="90" t="s">
        <v>53</v>
      </c>
      <c r="E41" s="85">
        <v>265.45</v>
      </c>
      <c r="F41" s="85">
        <f>E41*7.5345</f>
        <v>2000.033025</v>
      </c>
      <c r="G41" s="85">
        <v>272.08999999999997</v>
      </c>
      <c r="H41" s="85">
        <f>G41*7.5345</f>
        <v>2050.062105</v>
      </c>
      <c r="I41" s="78">
        <v>278.89</v>
      </c>
      <c r="J41" s="78">
        <f>I41*7.5345</f>
        <v>2101.2967050000002</v>
      </c>
    </row>
    <row r="42" spans="1:10" ht="16.5" customHeight="1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0" ht="24" customHeight="1" x14ac:dyDescent="0.25">
      <c r="A43" s="182" t="s">
        <v>84</v>
      </c>
      <c r="B43" s="182"/>
      <c r="C43" s="182"/>
      <c r="D43" s="37" t="s">
        <v>85</v>
      </c>
      <c r="E43" s="74">
        <f t="shared" ref="E43:J43" si="15">E44+E47</f>
        <v>23425.57</v>
      </c>
      <c r="F43" s="74">
        <f t="shared" si="15"/>
        <v>176499.957165</v>
      </c>
      <c r="G43" s="74">
        <f t="shared" si="15"/>
        <v>24011.21</v>
      </c>
      <c r="H43" s="68">
        <f t="shared" si="15"/>
        <v>180912.46174499998</v>
      </c>
      <c r="I43" s="68">
        <f t="shared" si="15"/>
        <v>24611.5</v>
      </c>
      <c r="J43" s="68">
        <f t="shared" si="15"/>
        <v>185435.34675000003</v>
      </c>
    </row>
    <row r="44" spans="1:10" x14ac:dyDescent="0.25">
      <c r="A44" s="178" t="s">
        <v>72</v>
      </c>
      <c r="B44" s="178"/>
      <c r="C44" s="178"/>
      <c r="D44" s="36" t="s">
        <v>57</v>
      </c>
      <c r="E44" s="91">
        <f t="shared" ref="E44:J45" si="16">E45</f>
        <v>22098.34</v>
      </c>
      <c r="F44" s="91">
        <f t="shared" si="16"/>
        <v>166499.94273000001</v>
      </c>
      <c r="G44" s="91">
        <f t="shared" si="16"/>
        <v>22650.799999999999</v>
      </c>
      <c r="H44" s="86">
        <f t="shared" si="16"/>
        <v>170662.45259999999</v>
      </c>
      <c r="I44" s="86">
        <f t="shared" si="16"/>
        <v>23217.08</v>
      </c>
      <c r="J44" s="86">
        <f t="shared" si="16"/>
        <v>174929.08926000004</v>
      </c>
    </row>
    <row r="45" spans="1:10" x14ac:dyDescent="0.25">
      <c r="A45" s="179">
        <v>3</v>
      </c>
      <c r="B45" s="180"/>
      <c r="C45" s="181"/>
      <c r="D45" s="8" t="s">
        <v>23</v>
      </c>
      <c r="E45" s="57">
        <f t="shared" si="16"/>
        <v>22098.34</v>
      </c>
      <c r="F45" s="57">
        <f t="shared" si="16"/>
        <v>166499.94273000001</v>
      </c>
      <c r="G45" s="57">
        <f t="shared" si="16"/>
        <v>22650.799999999999</v>
      </c>
      <c r="H45" s="85">
        <f t="shared" si="16"/>
        <v>170662.45259999999</v>
      </c>
      <c r="I45" s="78">
        <f t="shared" si="16"/>
        <v>23217.08</v>
      </c>
      <c r="J45" s="78">
        <f t="shared" si="16"/>
        <v>174929.08926000004</v>
      </c>
    </row>
    <row r="46" spans="1:10" x14ac:dyDescent="0.25">
      <c r="A46" s="179">
        <v>32</v>
      </c>
      <c r="B46" s="180"/>
      <c r="C46" s="181"/>
      <c r="D46" s="8" t="s">
        <v>36</v>
      </c>
      <c r="E46" s="57">
        <v>22098.34</v>
      </c>
      <c r="F46" s="57">
        <f>E46*7.5345</f>
        <v>166499.94273000001</v>
      </c>
      <c r="G46" s="57">
        <v>22650.799999999999</v>
      </c>
      <c r="H46" s="85">
        <f>G46*7.5345</f>
        <v>170662.45259999999</v>
      </c>
      <c r="I46" s="78">
        <v>23217.08</v>
      </c>
      <c r="J46" s="78">
        <f>I46*7.5345</f>
        <v>174929.08926000004</v>
      </c>
    </row>
    <row r="47" spans="1:10" x14ac:dyDescent="0.25">
      <c r="A47" s="174" t="s">
        <v>73</v>
      </c>
      <c r="B47" s="174"/>
      <c r="C47" s="174"/>
      <c r="D47" s="39" t="s">
        <v>64</v>
      </c>
      <c r="E47" s="91">
        <f t="shared" ref="E47:J48" si="17">E48</f>
        <v>1327.23</v>
      </c>
      <c r="F47" s="91">
        <f t="shared" si="17"/>
        <v>10000.014435000001</v>
      </c>
      <c r="G47" s="91">
        <f t="shared" si="17"/>
        <v>1360.41</v>
      </c>
      <c r="H47" s="86">
        <f t="shared" si="17"/>
        <v>10250.009145000002</v>
      </c>
      <c r="I47" s="93">
        <f t="shared" si="17"/>
        <v>1394.42</v>
      </c>
      <c r="J47" s="86">
        <f t="shared" si="17"/>
        <v>10506.257490000002</v>
      </c>
    </row>
    <row r="48" spans="1:10" x14ac:dyDescent="0.25">
      <c r="A48" s="175">
        <v>3</v>
      </c>
      <c r="B48" s="175"/>
      <c r="C48" s="175"/>
      <c r="D48" s="8" t="s">
        <v>23</v>
      </c>
      <c r="E48" s="57">
        <f t="shared" si="17"/>
        <v>1327.23</v>
      </c>
      <c r="F48" s="57">
        <f t="shared" si="17"/>
        <v>10000.014435000001</v>
      </c>
      <c r="G48" s="57">
        <f t="shared" si="17"/>
        <v>1360.41</v>
      </c>
      <c r="H48" s="85">
        <f t="shared" si="17"/>
        <v>10250.009145000002</v>
      </c>
      <c r="I48" s="78">
        <f t="shared" si="17"/>
        <v>1394.42</v>
      </c>
      <c r="J48" s="56">
        <f t="shared" si="17"/>
        <v>10506.257490000002</v>
      </c>
    </row>
    <row r="49" spans="1:10" x14ac:dyDescent="0.25">
      <c r="A49" s="175">
        <v>32</v>
      </c>
      <c r="B49" s="175"/>
      <c r="C49" s="175"/>
      <c r="D49" s="8" t="s">
        <v>36</v>
      </c>
      <c r="E49" s="57">
        <v>1327.23</v>
      </c>
      <c r="F49" s="57">
        <f>E49*7.5345</f>
        <v>10000.014435000001</v>
      </c>
      <c r="G49" s="57">
        <v>1360.41</v>
      </c>
      <c r="H49" s="85">
        <f>G49*7.5345</f>
        <v>10250.009145000002</v>
      </c>
      <c r="I49" s="78">
        <v>1394.42</v>
      </c>
      <c r="J49" s="56">
        <f>I49*7.5345</f>
        <v>10506.257490000002</v>
      </c>
    </row>
    <row r="50" spans="1:10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</row>
    <row r="51" spans="1:10" ht="24" customHeight="1" x14ac:dyDescent="0.25">
      <c r="A51" s="182" t="s">
        <v>96</v>
      </c>
      <c r="B51" s="182"/>
      <c r="C51" s="182"/>
      <c r="D51" s="37" t="s">
        <v>97</v>
      </c>
      <c r="E51" s="74">
        <f t="shared" ref="E51:J53" si="18">E52</f>
        <v>18581.189999999999</v>
      </c>
      <c r="F51" s="74">
        <f t="shared" si="18"/>
        <v>139999.97605500001</v>
      </c>
      <c r="G51" s="74">
        <f t="shared" si="18"/>
        <v>19045.72</v>
      </c>
      <c r="H51" s="68">
        <f t="shared" si="18"/>
        <v>143499.97734000001</v>
      </c>
      <c r="I51" s="68">
        <f t="shared" si="18"/>
        <v>19521.86</v>
      </c>
      <c r="J51" s="68">
        <f t="shared" si="18"/>
        <v>147087.45417000001</v>
      </c>
    </row>
    <row r="52" spans="1:10" x14ac:dyDescent="0.25">
      <c r="A52" s="174" t="s">
        <v>74</v>
      </c>
      <c r="B52" s="174"/>
      <c r="C52" s="174"/>
      <c r="D52" s="39" t="s">
        <v>62</v>
      </c>
      <c r="E52" s="91">
        <f t="shared" si="18"/>
        <v>18581.189999999999</v>
      </c>
      <c r="F52" s="91">
        <f t="shared" si="18"/>
        <v>139999.97605500001</v>
      </c>
      <c r="G52" s="91">
        <f t="shared" si="18"/>
        <v>19045.72</v>
      </c>
      <c r="H52" s="86">
        <f t="shared" si="18"/>
        <v>143499.97734000001</v>
      </c>
      <c r="I52" s="93">
        <f t="shared" si="18"/>
        <v>19521.86</v>
      </c>
      <c r="J52" s="86">
        <f t="shared" si="18"/>
        <v>147087.45417000001</v>
      </c>
    </row>
    <row r="53" spans="1:10" ht="40.5" customHeight="1" x14ac:dyDescent="0.25">
      <c r="A53" s="175">
        <v>4</v>
      </c>
      <c r="B53" s="175"/>
      <c r="C53" s="175"/>
      <c r="D53" s="24" t="s">
        <v>25</v>
      </c>
      <c r="E53" s="57">
        <f t="shared" si="18"/>
        <v>18581.189999999999</v>
      </c>
      <c r="F53" s="57">
        <f t="shared" si="18"/>
        <v>139999.97605500001</v>
      </c>
      <c r="G53" s="57">
        <f t="shared" si="18"/>
        <v>19045.72</v>
      </c>
      <c r="H53" s="85">
        <f t="shared" si="18"/>
        <v>143499.97734000001</v>
      </c>
      <c r="I53" s="78">
        <f t="shared" si="18"/>
        <v>19521.86</v>
      </c>
      <c r="J53" s="56">
        <f t="shared" si="18"/>
        <v>147087.45417000001</v>
      </c>
    </row>
    <row r="54" spans="1:10" ht="40.5" customHeight="1" x14ac:dyDescent="0.25">
      <c r="A54" s="175">
        <v>42</v>
      </c>
      <c r="B54" s="175"/>
      <c r="C54" s="175"/>
      <c r="D54" s="24" t="s">
        <v>53</v>
      </c>
      <c r="E54" s="57">
        <v>18581.189999999999</v>
      </c>
      <c r="F54" s="57">
        <f>E54*7.5345</f>
        <v>139999.97605500001</v>
      </c>
      <c r="G54" s="57">
        <v>19045.72</v>
      </c>
      <c r="H54" s="85">
        <f>G54*7.5345</f>
        <v>143499.97734000001</v>
      </c>
      <c r="I54" s="78">
        <v>19521.86</v>
      </c>
      <c r="J54" s="56">
        <f>I54*7.5345</f>
        <v>147087.45417000001</v>
      </c>
    </row>
  </sheetData>
  <mergeCells count="42">
    <mergeCell ref="A39:C39"/>
    <mergeCell ref="A22:C22"/>
    <mergeCell ref="A24:C24"/>
    <mergeCell ref="A20:A21"/>
    <mergeCell ref="A48:C48"/>
    <mergeCell ref="A33:C33"/>
    <mergeCell ref="A36:C36"/>
    <mergeCell ref="A43:C43"/>
    <mergeCell ref="A25:C25"/>
    <mergeCell ref="A26:C26"/>
    <mergeCell ref="A27:C27"/>
    <mergeCell ref="A37:C37"/>
    <mergeCell ref="A38:C38"/>
    <mergeCell ref="B20:J21"/>
    <mergeCell ref="A41:C41"/>
    <mergeCell ref="A28:C28"/>
    <mergeCell ref="A18:C18"/>
    <mergeCell ref="A1:J1"/>
    <mergeCell ref="A3:J3"/>
    <mergeCell ref="A5:C5"/>
    <mergeCell ref="E5:F5"/>
    <mergeCell ref="G5:H5"/>
    <mergeCell ref="I5:J5"/>
    <mergeCell ref="A17:C17"/>
    <mergeCell ref="A7:C7"/>
    <mergeCell ref="A15:C15"/>
    <mergeCell ref="A16:C16"/>
    <mergeCell ref="A9:C9"/>
    <mergeCell ref="A10:C10"/>
    <mergeCell ref="A14:J14"/>
    <mergeCell ref="A40:C40"/>
    <mergeCell ref="A52:C52"/>
    <mergeCell ref="A53:C53"/>
    <mergeCell ref="A54:C54"/>
    <mergeCell ref="A42:J42"/>
    <mergeCell ref="A50:J50"/>
    <mergeCell ref="A49:C49"/>
    <mergeCell ref="A44:C44"/>
    <mergeCell ref="A45:C45"/>
    <mergeCell ref="A47:C47"/>
    <mergeCell ref="A51:C51"/>
    <mergeCell ref="A46:C4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F35" sqref="F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3" t="s">
        <v>52</v>
      </c>
      <c r="B1" s="163"/>
      <c r="C1" s="163"/>
      <c r="D1" s="163"/>
      <c r="E1" s="163"/>
      <c r="F1" s="163"/>
      <c r="G1" s="163"/>
      <c r="H1" s="163"/>
      <c r="I1" s="163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63" t="s">
        <v>33</v>
      </c>
      <c r="B3" s="163"/>
      <c r="C3" s="163"/>
      <c r="D3" s="163"/>
      <c r="E3" s="163"/>
      <c r="F3" s="163"/>
      <c r="G3" s="163"/>
      <c r="H3" s="165"/>
      <c r="I3" s="165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163" t="s">
        <v>29</v>
      </c>
      <c r="B5" s="166"/>
      <c r="C5" s="166"/>
      <c r="D5" s="166"/>
      <c r="E5" s="166"/>
      <c r="F5" s="166"/>
      <c r="G5" s="166"/>
      <c r="H5" s="166"/>
      <c r="I5" s="166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14" t="s">
        <v>16</v>
      </c>
      <c r="B7" s="13" t="s">
        <v>17</v>
      </c>
      <c r="C7" s="13" t="s">
        <v>18</v>
      </c>
      <c r="D7" s="13" t="s">
        <v>56</v>
      </c>
      <c r="E7" s="13" t="s">
        <v>12</v>
      </c>
      <c r="F7" s="14" t="s">
        <v>13</v>
      </c>
      <c r="G7" s="14" t="s">
        <v>47</v>
      </c>
      <c r="H7" s="14" t="s">
        <v>48</v>
      </c>
      <c r="I7" s="14" t="s">
        <v>49</v>
      </c>
    </row>
    <row r="8" spans="1:9" ht="25.5" x14ac:dyDescent="0.25">
      <c r="A8" s="7">
        <v>8</v>
      </c>
      <c r="B8" s="7"/>
      <c r="C8" s="7"/>
      <c r="D8" s="7" t="s">
        <v>30</v>
      </c>
      <c r="E8" s="4"/>
      <c r="F8" s="5"/>
      <c r="G8" s="5"/>
      <c r="H8" s="5"/>
      <c r="I8" s="5"/>
    </row>
    <row r="9" spans="1:9" x14ac:dyDescent="0.25">
      <c r="A9" s="7"/>
      <c r="B9" s="11">
        <v>84</v>
      </c>
      <c r="C9" s="11"/>
      <c r="D9" s="11" t="s">
        <v>37</v>
      </c>
      <c r="E9" s="4"/>
      <c r="F9" s="5"/>
      <c r="G9" s="5"/>
      <c r="H9" s="5"/>
      <c r="I9" s="5"/>
    </row>
    <row r="10" spans="1:9" ht="25.5" x14ac:dyDescent="0.25">
      <c r="A10" s="8"/>
      <c r="B10" s="8"/>
      <c r="C10" s="9">
        <v>81</v>
      </c>
      <c r="D10" s="12" t="s">
        <v>38</v>
      </c>
      <c r="E10" s="4"/>
      <c r="F10" s="5"/>
      <c r="G10" s="5"/>
      <c r="H10" s="5"/>
      <c r="I10" s="5"/>
    </row>
    <row r="11" spans="1:9" ht="25.5" x14ac:dyDescent="0.25">
      <c r="A11" s="10">
        <v>5</v>
      </c>
      <c r="B11" s="10"/>
      <c r="C11" s="10"/>
      <c r="D11" s="15" t="s">
        <v>31</v>
      </c>
      <c r="E11" s="4"/>
      <c r="F11" s="5"/>
      <c r="G11" s="5"/>
      <c r="H11" s="5"/>
      <c r="I11" s="5"/>
    </row>
    <row r="12" spans="1:9" ht="25.5" x14ac:dyDescent="0.25">
      <c r="A12" s="11"/>
      <c r="B12" s="11">
        <v>54</v>
      </c>
      <c r="C12" s="11"/>
      <c r="D12" s="16" t="s">
        <v>39</v>
      </c>
      <c r="E12" s="4"/>
      <c r="F12" s="5"/>
      <c r="G12" s="5"/>
      <c r="H12" s="5"/>
      <c r="I12" s="6"/>
    </row>
    <row r="13" spans="1:9" x14ac:dyDescent="0.25">
      <c r="A13" s="11"/>
      <c r="B13" s="11"/>
      <c r="C13" s="9">
        <v>11</v>
      </c>
      <c r="D13" s="9" t="s">
        <v>20</v>
      </c>
      <c r="E13" s="4"/>
      <c r="F13" s="5"/>
      <c r="G13" s="5"/>
      <c r="H13" s="5"/>
      <c r="I13" s="6"/>
    </row>
    <row r="14" spans="1:9" x14ac:dyDescent="0.25">
      <c r="A14" s="11"/>
      <c r="B14" s="11"/>
      <c r="C14" s="9">
        <v>31</v>
      </c>
      <c r="D14" s="9" t="s">
        <v>40</v>
      </c>
      <c r="E14" s="4"/>
      <c r="F14" s="5"/>
      <c r="G14" s="5"/>
      <c r="H14" s="5"/>
      <c r="I14" s="6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POSEBNI DIO</vt:lpstr>
      <vt:lpstr>Račun financiranja</vt:lpstr>
      <vt:lpstr>' Račun prihoda i rashoda'!Print_Area</vt:lpstr>
      <vt:lpstr>'Rashodi prema funkcijskoj kl'!Print_Area</vt:lpstr>
      <vt:lpstr>SAŽETAK!Print_Area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</cp:lastModifiedBy>
  <cp:lastPrinted>2022-10-28T05:56:59Z</cp:lastPrinted>
  <dcterms:created xsi:type="dcterms:W3CDTF">2022-08-12T12:51:27Z</dcterms:created>
  <dcterms:modified xsi:type="dcterms:W3CDTF">2022-10-28T06:28:09Z</dcterms:modified>
</cp:coreProperties>
</file>