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osip\Desktop\Tablice 2023.god\Zavrsni racun (2022.)\FINA, Zupanija, Revizija\ispravak 30.01.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2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F288" i="9"/>
  <c r="E288" i="9"/>
  <c r="B288" i="9" s="1"/>
  <c r="F287" i="9"/>
  <c r="F286" i="9"/>
  <c r="H285" i="9"/>
  <c r="G285" i="9"/>
  <c r="F285" i="9"/>
  <c r="H284" i="9"/>
  <c r="G284" i="9"/>
  <c r="F284" i="9"/>
  <c r="H283" i="9"/>
  <c r="G283" i="9"/>
  <c r="F283" i="9"/>
  <c r="E283" i="9"/>
  <c r="B283" i="9" s="1"/>
  <c r="F282" i="9"/>
  <c r="H281" i="9"/>
  <c r="E281" i="9" s="1"/>
  <c r="B281" i="9" s="1"/>
  <c r="G281" i="9"/>
  <c r="F281" i="9"/>
  <c r="H280" i="9"/>
  <c r="G280" i="9"/>
  <c r="F280" i="9"/>
  <c r="E280" i="9"/>
  <c r="B280" i="9" s="1"/>
  <c r="H279" i="9"/>
  <c r="G279" i="9"/>
  <c r="F279" i="9"/>
  <c r="F278" i="9"/>
  <c r="F277" i="9"/>
  <c r="F276" i="9"/>
  <c r="F275" i="9"/>
  <c r="L274" i="9"/>
  <c r="F274" i="9" s="1"/>
  <c r="H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H225" i="9"/>
  <c r="G225" i="9"/>
  <c r="F225" i="9"/>
  <c r="E225" i="9"/>
  <c r="B225" i="9" s="1"/>
  <c r="M224" i="9"/>
  <c r="L224" i="9"/>
  <c r="F224" i="9"/>
  <c r="E224" i="9"/>
  <c r="B224" i="9"/>
  <c r="M223" i="9"/>
  <c r="L223" i="9"/>
  <c r="F223" i="9" s="1"/>
  <c r="E223" i="9"/>
  <c r="M222" i="9"/>
  <c r="L222" i="9"/>
  <c r="F222" i="9"/>
  <c r="E222" i="9"/>
  <c r="B222" i="9"/>
  <c r="M221" i="9"/>
  <c r="L221" i="9"/>
  <c r="F221" i="9" s="1"/>
  <c r="E221" i="9"/>
  <c r="M220" i="9"/>
  <c r="L220" i="9"/>
  <c r="F220" i="9" s="1"/>
  <c r="B220" i="9" s="1"/>
  <c r="E220" i="9"/>
  <c r="M219" i="9"/>
  <c r="L219" i="9"/>
  <c r="E219" i="9"/>
  <c r="M218" i="9"/>
  <c r="L218" i="9"/>
  <c r="E218" i="9"/>
  <c r="M217" i="9"/>
  <c r="L217" i="9"/>
  <c r="E217" i="9"/>
  <c r="M216" i="9"/>
  <c r="L216" i="9"/>
  <c r="E216" i="9"/>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G80" i="9"/>
  <c r="F80" i="9"/>
  <c r="E80" i="9"/>
  <c r="B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F68" i="9"/>
  <c r="H67" i="9"/>
  <c r="G67" i="9"/>
  <c r="F67" i="9"/>
  <c r="E67" i="9"/>
  <c r="B67" i="9" s="1"/>
  <c r="H66" i="9"/>
  <c r="E66" i="9" s="1"/>
  <c r="B66" i="9" s="1"/>
  <c r="G66" i="9"/>
  <c r="F66" i="9"/>
  <c r="H65" i="9"/>
  <c r="G65" i="9"/>
  <c r="F65" i="9"/>
  <c r="E65" i="9"/>
  <c r="B65" i="9" s="1"/>
  <c r="H64" i="9"/>
  <c r="G64" i="9"/>
  <c r="F64" i="9"/>
  <c r="E64" i="9"/>
  <c r="B64" i="9"/>
  <c r="H63" i="9"/>
  <c r="G63" i="9"/>
  <c r="F63" i="9"/>
  <c r="E63" i="9"/>
  <c r="B63" i="9" s="1"/>
  <c r="H62" i="9"/>
  <c r="G62" i="9"/>
  <c r="F62" i="9"/>
  <c r="E62" i="9"/>
  <c r="B62" i="9"/>
  <c r="H61" i="9"/>
  <c r="G61" i="9"/>
  <c r="F61" i="9"/>
  <c r="E61" i="9"/>
  <c r="B61" i="9" s="1"/>
  <c r="H60" i="9"/>
  <c r="G60" i="9"/>
  <c r="F60" i="9"/>
  <c r="E60" i="9"/>
  <c r="B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G52" i="9"/>
  <c r="F52" i="9"/>
  <c r="E52" i="9"/>
  <c r="B52" i="9"/>
  <c r="H51" i="9"/>
  <c r="G51" i="9"/>
  <c r="F51" i="9"/>
  <c r="E51" i="9"/>
  <c r="B51" i="9" s="1"/>
  <c r="H50" i="9"/>
  <c r="G50" i="9"/>
  <c r="F50" i="9"/>
  <c r="E50" i="9"/>
  <c r="B50" i="9" s="1"/>
  <c r="H49" i="9"/>
  <c r="G49" i="9"/>
  <c r="F49" i="9"/>
  <c r="E49" i="9"/>
  <c r="B49" i="9"/>
  <c r="H48" i="9"/>
  <c r="G48" i="9"/>
  <c r="F48" i="9"/>
  <c r="E48" i="9"/>
  <c r="B48" i="9" s="1"/>
  <c r="H47" i="9"/>
  <c r="E47" i="9" s="1"/>
  <c r="B47" i="9" s="1"/>
  <c r="G47" i="9"/>
  <c r="F47" i="9"/>
  <c r="H46" i="9"/>
  <c r="G46" i="9"/>
  <c r="F46" i="9"/>
  <c r="E46" i="9"/>
  <c r="B46" i="9" s="1"/>
  <c r="H45" i="9"/>
  <c r="G45" i="9"/>
  <c r="F45" i="9"/>
  <c r="E45" i="9"/>
  <c r="B45" i="9"/>
  <c r="H44" i="9"/>
  <c r="G44" i="9"/>
  <c r="F44" i="9"/>
  <c r="E44" i="9"/>
  <c r="B44" i="9" s="1"/>
  <c r="H43" i="9"/>
  <c r="G43" i="9"/>
  <c r="F43" i="9"/>
  <c r="H42" i="9"/>
  <c r="E42" i="9" s="1"/>
  <c r="B42" i="9" s="1"/>
  <c r="G42" i="9"/>
  <c r="F42" i="9"/>
  <c r="H41" i="9"/>
  <c r="E41" i="9" s="1"/>
  <c r="B41" i="9" s="1"/>
  <c r="G41" i="9"/>
  <c r="F41" i="9"/>
  <c r="H40" i="9"/>
  <c r="G40" i="9"/>
  <c r="F40" i="9"/>
  <c r="E40" i="9"/>
  <c r="B40" i="9" s="1"/>
  <c r="H39" i="9"/>
  <c r="G39" i="9"/>
  <c r="F39" i="9"/>
  <c r="H38" i="9"/>
  <c r="G38" i="9"/>
  <c r="F38" i="9"/>
  <c r="E38" i="9"/>
  <c r="B38" i="9" s="1"/>
  <c r="H37" i="9"/>
  <c r="E37" i="9" s="1"/>
  <c r="B37" i="9" s="1"/>
  <c r="G37" i="9"/>
  <c r="F37" i="9"/>
  <c r="H36" i="9"/>
  <c r="G36" i="9"/>
  <c r="F36" i="9"/>
  <c r="E36" i="9"/>
  <c r="B36" i="9" s="1"/>
  <c r="H35" i="9"/>
  <c r="G35" i="9"/>
  <c r="F35" i="9"/>
  <c r="E35" i="9"/>
  <c r="B35" i="9"/>
  <c r="H34" i="9"/>
  <c r="G34" i="9"/>
  <c r="F34" i="9"/>
  <c r="E34" i="9"/>
  <c r="B34" i="9" s="1"/>
  <c r="H33" i="9"/>
  <c r="E33" i="9" s="1"/>
  <c r="B33" i="9" s="1"/>
  <c r="G33" i="9"/>
  <c r="F33" i="9"/>
  <c r="H32" i="9"/>
  <c r="G32" i="9"/>
  <c r="F32" i="9"/>
  <c r="E32" i="9"/>
  <c r="B32" i="9" s="1"/>
  <c r="H31" i="9"/>
  <c r="G31" i="9"/>
  <c r="F31" i="9"/>
  <c r="E31" i="9"/>
  <c r="B31" i="9"/>
  <c r="H30" i="9"/>
  <c r="E30" i="9" s="1"/>
  <c r="B30" i="9" s="1"/>
  <c r="G30" i="9"/>
  <c r="F30" i="9"/>
  <c r="H29" i="9"/>
  <c r="G29" i="9"/>
  <c r="F29" i="9"/>
  <c r="E29" i="9"/>
  <c r="B29" i="9" s="1"/>
  <c r="H28" i="9"/>
  <c r="G28" i="9"/>
  <c r="F28" i="9"/>
  <c r="E28" i="9"/>
  <c r="B28" i="9" s="1"/>
  <c r="H27" i="9"/>
  <c r="E27" i="9" s="1"/>
  <c r="B27" i="9" s="1"/>
  <c r="G27" i="9"/>
  <c r="F27" i="9"/>
  <c r="H26" i="9"/>
  <c r="E26" i="9" s="1"/>
  <c r="B26" i="9" s="1"/>
  <c r="G26" i="9"/>
  <c r="F26" i="9"/>
  <c r="H25" i="9"/>
  <c r="G25" i="9"/>
  <c r="F25" i="9"/>
  <c r="E25" i="9"/>
  <c r="B25" i="9"/>
  <c r="H24" i="9"/>
  <c r="G24" i="9"/>
  <c r="F24" i="9"/>
  <c r="E24" i="9"/>
  <c r="B24" i="9" s="1"/>
  <c r="H23" i="9"/>
  <c r="E23" i="9" s="1"/>
  <c r="B23" i="9" s="1"/>
  <c r="G23" i="9"/>
  <c r="F23" i="9"/>
  <c r="H22" i="9"/>
  <c r="E22" i="9" s="1"/>
  <c r="B22" i="9" s="1"/>
  <c r="G22" i="9"/>
  <c r="F22" i="9"/>
  <c r="H21" i="9"/>
  <c r="E21" i="9" s="1"/>
  <c r="B21" i="9" s="1"/>
  <c r="G21" i="9"/>
  <c r="F21" i="9"/>
  <c r="F20" i="9"/>
  <c r="F4" i="9"/>
  <c r="O3" i="9"/>
  <c r="G274" i="9" s="1"/>
  <c r="E274" i="9" s="1"/>
  <c r="I3" i="9"/>
  <c r="H3" i="9"/>
  <c r="G3" i="9"/>
  <c r="D101" i="8"/>
  <c r="D95" i="8"/>
  <c r="D90" i="8"/>
  <c r="D85" i="8"/>
  <c r="D80" i="8"/>
  <c r="D75" i="8"/>
  <c r="D70" i="8"/>
  <c r="D65" i="8"/>
  <c r="D60" i="8"/>
  <c r="D55" i="8"/>
  <c r="D50" i="8"/>
  <c r="D49" i="8"/>
  <c r="D44" i="8"/>
  <c r="D43" i="8"/>
  <c r="D36" i="8"/>
  <c r="D26" i="8"/>
  <c r="D24" i="8" s="1"/>
  <c r="C1499" i="1" s="1"/>
  <c r="H1499" i="1" s="1"/>
  <c r="D18" i="8"/>
  <c r="D8" i="8"/>
  <c r="D6" i="8" s="1"/>
  <c r="C1481" i="1" s="1"/>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D1409" i="1" s="1"/>
  <c r="D115" i="6"/>
  <c r="E114" i="6"/>
  <c r="D1408" i="1" s="1"/>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E245" i="5"/>
  <c r="D1222" i="1" s="1"/>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D990" i="1" s="1"/>
  <c r="F11" i="5"/>
  <c r="F10" i="5"/>
  <c r="F9" i="5"/>
  <c r="E8" i="5"/>
  <c r="E7" i="5" s="1"/>
  <c r="D985"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D420" i="4"/>
  <c r="E418" i="4"/>
  <c r="D418" i="4"/>
  <c r="E417" i="4"/>
  <c r="D412" i="1" s="1"/>
  <c r="D417" i="4"/>
  <c r="E416" i="4"/>
  <c r="E643" i="4"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E363" i="4" s="1"/>
  <c r="D364" i="4"/>
  <c r="F364" i="4" s="1"/>
  <c r="F362" i="4"/>
  <c r="F361" i="4"/>
  <c r="F360" i="4"/>
  <c r="F359" i="4"/>
  <c r="F358" i="4"/>
  <c r="F357" i="4"/>
  <c r="E356" i="4"/>
  <c r="D356" i="4"/>
  <c r="F356" i="4" s="1"/>
  <c r="F355" i="4"/>
  <c r="F354" i="4"/>
  <c r="F353" i="4"/>
  <c r="E352" i="4"/>
  <c r="E351" i="4" s="1"/>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E252" i="4" s="1"/>
  <c r="D248" i="1"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D215" i="4" s="1"/>
  <c r="E215" i="4"/>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49" i="1" s="1"/>
  <c r="D153" i="4"/>
  <c r="E152" i="4"/>
  <c r="D148" i="1"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4" i="1" s="1"/>
  <c r="D68" i="4"/>
  <c r="C64" i="1"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E6" i="4" s="1"/>
  <c r="D50" i="4"/>
  <c r="C46" i="1"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E7" i="4"/>
  <c r="D6" i="4"/>
  <c r="H16" i="3"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C1509" i="1"/>
  <c r="H1509" i="1" s="1"/>
  <c r="H1508" i="1"/>
  <c r="C1508" i="1"/>
  <c r="G1508" i="1" s="1"/>
  <c r="G1507" i="1"/>
  <c r="C1507" i="1"/>
  <c r="H1507" i="1" s="1"/>
  <c r="H1506" i="1"/>
  <c r="C1506" i="1"/>
  <c r="G1506" i="1" s="1"/>
  <c r="G1505" i="1"/>
  <c r="C1505" i="1"/>
  <c r="H1505" i="1" s="1"/>
  <c r="H1504" i="1"/>
  <c r="C1504" i="1"/>
  <c r="G1504" i="1" s="1"/>
  <c r="G1503" i="1"/>
  <c r="C1503" i="1"/>
  <c r="H1503" i="1" s="1"/>
  <c r="C1502" i="1"/>
  <c r="G1502" i="1" s="1"/>
  <c r="C1500" i="1"/>
  <c r="G1500"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C1491" i="1"/>
  <c r="H1491" i="1" s="1"/>
  <c r="C1490" i="1"/>
  <c r="G1490" i="1" s="1"/>
  <c r="C1489" i="1"/>
  <c r="H1489" i="1" s="1"/>
  <c r="H1488" i="1"/>
  <c r="C1488" i="1"/>
  <c r="G1488" i="1" s="1"/>
  <c r="G1487" i="1"/>
  <c r="C1487" i="1"/>
  <c r="H1487" i="1" s="1"/>
  <c r="C1486" i="1"/>
  <c r="G1486" i="1" s="1"/>
  <c r="C1485" i="1"/>
  <c r="H1485" i="1" s="1"/>
  <c r="C1484" i="1"/>
  <c r="G1484"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D1439" i="1"/>
  <c r="C1439" i="1"/>
  <c r="D1438" i="1"/>
  <c r="C1438" i="1"/>
  <c r="D1437" i="1"/>
  <c r="C1437" i="1"/>
  <c r="D1436" i="1"/>
  <c r="H1436" i="1" s="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D1420" i="1"/>
  <c r="C1420" i="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C1411" i="1"/>
  <c r="H1410" i="1"/>
  <c r="D1410" i="1"/>
  <c r="C1410" i="1"/>
  <c r="G1410" i="1" s="1"/>
  <c r="C1409" i="1"/>
  <c r="C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C1291" i="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C1264" i="1"/>
  <c r="D1263" i="1"/>
  <c r="H1263" i="1" s="1"/>
  <c r="C1263" i="1"/>
  <c r="G1263" i="1" s="1"/>
  <c r="D1262" i="1"/>
  <c r="C1262" i="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C1243" i="1"/>
  <c r="D1242" i="1"/>
  <c r="H1242" i="1" s="1"/>
  <c r="C1242" i="1"/>
  <c r="G1242" i="1" s="1"/>
  <c r="D1241" i="1"/>
  <c r="C1241" i="1"/>
  <c r="D1240" i="1"/>
  <c r="H1240" i="1" s="1"/>
  <c r="C1240" i="1"/>
  <c r="G1240" i="1" s="1"/>
  <c r="D1239" i="1"/>
  <c r="H1239" i="1" s="1"/>
  <c r="C1239" i="1"/>
  <c r="G1239" i="1" s="1"/>
  <c r="D1238" i="1"/>
  <c r="H1238" i="1" s="1"/>
  <c r="C1238" i="1"/>
  <c r="G1238" i="1" s="1"/>
  <c r="D1237" i="1"/>
  <c r="H1237" i="1" s="1"/>
  <c r="C1237" i="1"/>
  <c r="D1236" i="1"/>
  <c r="D1235" i="1"/>
  <c r="D1234" i="1"/>
  <c r="H1234" i="1" s="1"/>
  <c r="C1234" i="1"/>
  <c r="G1234" i="1" s="1"/>
  <c r="D1233" i="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C1224" i="1"/>
  <c r="D1223" i="1"/>
  <c r="C1223" i="1"/>
  <c r="D1221" i="1"/>
  <c r="H1221" i="1" s="1"/>
  <c r="C1221" i="1"/>
  <c r="G1221" i="1" s="1"/>
  <c r="D1220" i="1"/>
  <c r="H1220" i="1" s="1"/>
  <c r="C1220" i="1"/>
  <c r="G1220" i="1" s="1"/>
  <c r="D1219" i="1"/>
  <c r="H1219" i="1" s="1"/>
  <c r="C1219" i="1"/>
  <c r="G1219" i="1" s="1"/>
  <c r="D1218" i="1"/>
  <c r="C1218" i="1"/>
  <c r="G1218" i="1" s="1"/>
  <c r="D1217" i="1"/>
  <c r="C1217" i="1"/>
  <c r="G1217" i="1" s="1"/>
  <c r="D1216" i="1"/>
  <c r="D1215"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D1155" i="1"/>
  <c r="C1155" i="1"/>
  <c r="D1154" i="1"/>
  <c r="D1151" i="1"/>
  <c r="C1151" i="1"/>
  <c r="G1151" i="1" s="1"/>
  <c r="D1150" i="1"/>
  <c r="H1150" i="1" s="1"/>
  <c r="C1150" i="1"/>
  <c r="G1150" i="1" s="1"/>
  <c r="D1149" i="1"/>
  <c r="H1149" i="1" s="1"/>
  <c r="C1149" i="1"/>
  <c r="G1149" i="1" s="1"/>
  <c r="D1148" i="1"/>
  <c r="C1148" i="1"/>
  <c r="G1148" i="1" s="1"/>
  <c r="D1147" i="1"/>
  <c r="H1147" i="1" s="1"/>
  <c r="C1147" i="1"/>
  <c r="G1147" i="1" s="1"/>
  <c r="D1146" i="1"/>
  <c r="H1146" i="1" s="1"/>
  <c r="C1146" i="1"/>
  <c r="G1146" i="1" s="1"/>
  <c r="D1145" i="1"/>
  <c r="H1145" i="1" s="1"/>
  <c r="C1145" i="1"/>
  <c r="G1145" i="1" s="1"/>
  <c r="D1144" i="1"/>
  <c r="C1144" i="1"/>
  <c r="G1144" i="1" s="1"/>
  <c r="D1143" i="1"/>
  <c r="H1143" i="1" s="1"/>
  <c r="C1143" i="1"/>
  <c r="G1143" i="1" s="1"/>
  <c r="C1142" i="1"/>
  <c r="D1141" i="1"/>
  <c r="H1141" i="1" s="1"/>
  <c r="C1141" i="1"/>
  <c r="G1141" i="1" s="1"/>
  <c r="D1140" i="1"/>
  <c r="H1140" i="1" s="1"/>
  <c r="C1140" i="1"/>
  <c r="G1140" i="1" s="1"/>
  <c r="D1139" i="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C1033" i="1"/>
  <c r="D1032" i="1"/>
  <c r="C1032" i="1"/>
  <c r="D1031" i="1"/>
  <c r="H1031" i="1" s="1"/>
  <c r="C1031" i="1"/>
  <c r="G1031" i="1" s="1"/>
  <c r="D1030" i="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D1017" i="1"/>
  <c r="H1017" i="1" s="1"/>
  <c r="C1017" i="1"/>
  <c r="G1017" i="1" s="1"/>
  <c r="D1016" i="1"/>
  <c r="H1016" i="1" s="1"/>
  <c r="C1016" i="1"/>
  <c r="G1016" i="1" s="1"/>
  <c r="D1015" i="1"/>
  <c r="H1015" i="1" s="1"/>
  <c r="C1015" i="1"/>
  <c r="G1015" i="1" s="1"/>
  <c r="D1014" i="1"/>
  <c r="H1014" i="1" s="1"/>
  <c r="C1014" i="1"/>
  <c r="D1013" i="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D1005" i="1"/>
  <c r="H1005" i="1" s="1"/>
  <c r="C1005" i="1"/>
  <c r="G1005" i="1" s="1"/>
  <c r="D1004" i="1"/>
  <c r="H1004" i="1" s="1"/>
  <c r="C1004" i="1"/>
  <c r="D1003" i="1"/>
  <c r="H1003" i="1" s="1"/>
  <c r="C1003" i="1"/>
  <c r="D1002" i="1"/>
  <c r="H1002" i="1" s="1"/>
  <c r="C1002" i="1"/>
  <c r="G1002" i="1" s="1"/>
  <c r="D1001" i="1"/>
  <c r="H1001" i="1" s="1"/>
  <c r="C1001" i="1"/>
  <c r="G1001" i="1" s="1"/>
  <c r="D1000" i="1"/>
  <c r="H1000" i="1" s="1"/>
  <c r="C1000" i="1"/>
  <c r="D999" i="1"/>
  <c r="H999" i="1" s="1"/>
  <c r="C999" i="1"/>
  <c r="D998" i="1"/>
  <c r="H998" i="1" s="1"/>
  <c r="C998" i="1"/>
  <c r="D997" i="1"/>
  <c r="D996" i="1"/>
  <c r="H996" i="1" s="1"/>
  <c r="C996" i="1"/>
  <c r="D995" i="1"/>
  <c r="H995" i="1" s="1"/>
  <c r="C995" i="1"/>
  <c r="G995" i="1" s="1"/>
  <c r="D994" i="1"/>
  <c r="H994" i="1" s="1"/>
  <c r="C994" i="1"/>
  <c r="G994" i="1" s="1"/>
  <c r="D993" i="1"/>
  <c r="H993" i="1" s="1"/>
  <c r="C993" i="1"/>
  <c r="D992" i="1"/>
  <c r="H992" i="1" s="1"/>
  <c r="C992" i="1"/>
  <c r="D991" i="1"/>
  <c r="D989" i="1"/>
  <c r="C989" i="1"/>
  <c r="D988" i="1"/>
  <c r="C988" i="1"/>
  <c r="D987" i="1"/>
  <c r="C987" i="1"/>
  <c r="D986"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D714" i="1"/>
  <c r="C714" i="1"/>
  <c r="H714" i="1" s="1"/>
  <c r="D713" i="1"/>
  <c r="C713" i="1"/>
  <c r="D712" i="1"/>
  <c r="C712" i="1"/>
  <c r="H712" i="1" s="1"/>
  <c r="D711" i="1"/>
  <c r="C711" i="1"/>
  <c r="D710" i="1"/>
  <c r="C710" i="1"/>
  <c r="D709" i="1"/>
  <c r="C709" i="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D669" i="1"/>
  <c r="C669" i="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7" i="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C412" i="1"/>
  <c r="D406" i="1"/>
  <c r="C406" i="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D365" i="1"/>
  <c r="C365" i="1"/>
  <c r="H365"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D307" i="1"/>
  <c r="C307" i="1"/>
  <c r="D306" i="1"/>
  <c r="C306" i="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C294" i="1"/>
  <c r="G294" i="1" s="1"/>
  <c r="D293" i="1"/>
  <c r="C293" i="1"/>
  <c r="D292" i="1"/>
  <c r="C292" i="1"/>
  <c r="G292" i="1" s="1"/>
  <c r="D291" i="1"/>
  <c r="C291" i="1"/>
  <c r="G291" i="1" s="1"/>
  <c r="D290" i="1"/>
  <c r="C290" i="1"/>
  <c r="G290" i="1" s="1"/>
  <c r="D289" i="1"/>
  <c r="C289" i="1"/>
  <c r="G289" i="1" s="1"/>
  <c r="D288" i="1"/>
  <c r="C288" i="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C259" i="1"/>
  <c r="G259" i="1" s="1"/>
  <c r="D258" i="1"/>
  <c r="C258" i="1"/>
  <c r="G258" i="1" s="1"/>
  <c r="D257" i="1"/>
  <c r="C257" i="1"/>
  <c r="D256" i="1"/>
  <c r="C256" i="1"/>
  <c r="G256" i="1" s="1"/>
  <c r="D255" i="1"/>
  <c r="D254" i="1"/>
  <c r="C254" i="1"/>
  <c r="G254" i="1" s="1"/>
  <c r="D253" i="1"/>
  <c r="C253" i="1"/>
  <c r="G253" i="1" s="1"/>
  <c r="D252" i="1"/>
  <c r="C252" i="1"/>
  <c r="G252" i="1" s="1"/>
  <c r="D251" i="1"/>
  <c r="C251" i="1"/>
  <c r="G251" i="1" s="1"/>
  <c r="D250" i="1"/>
  <c r="C250" i="1"/>
  <c r="G250" i="1" s="1"/>
  <c r="D249" i="1"/>
  <c r="C249" i="1"/>
  <c r="G249" i="1" s="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C220" i="1"/>
  <c r="G220" i="1" s="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C211" i="1"/>
  <c r="G211" i="1" s="1"/>
  <c r="D210" i="1"/>
  <c r="C210" i="1"/>
  <c r="G210" i="1" s="1"/>
  <c r="D209" i="1"/>
  <c r="C209" i="1"/>
  <c r="G209" i="1" s="1"/>
  <c r="D208" i="1"/>
  <c r="C208" i="1"/>
  <c r="G208" i="1" s="1"/>
  <c r="D207" i="1"/>
  <c r="C207" i="1"/>
  <c r="G207" i="1" s="1"/>
  <c r="C206" i="1"/>
  <c r="D205" i="1"/>
  <c r="C205" i="1"/>
  <c r="G205" i="1" s="1"/>
  <c r="D204" i="1"/>
  <c r="C204" i="1"/>
  <c r="G204" i="1" s="1"/>
  <c r="D203" i="1"/>
  <c r="C203" i="1"/>
  <c r="G203" i="1" s="1"/>
  <c r="D202" i="1"/>
  <c r="C202" i="1"/>
  <c r="G202" i="1" s="1"/>
  <c r="D201" i="1"/>
  <c r="C201" i="1"/>
  <c r="G201" i="1" s="1"/>
  <c r="D200" i="1"/>
  <c r="C200" i="1"/>
  <c r="G200" i="1" s="1"/>
  <c r="G199" i="1"/>
  <c r="D199" i="1"/>
  <c r="C199" i="1"/>
  <c r="H199" i="1" s="1"/>
  <c r="D198" i="1"/>
  <c r="C198" i="1"/>
  <c r="G198" i="1" s="1"/>
  <c r="D197" i="1"/>
  <c r="C197" i="1"/>
  <c r="G197" i="1" s="1"/>
  <c r="G196" i="1"/>
  <c r="D196" i="1"/>
  <c r="C196" i="1"/>
  <c r="H196" i="1" s="1"/>
  <c r="D195" i="1"/>
  <c r="C195" i="1"/>
  <c r="G195" i="1" s="1"/>
  <c r="D194" i="1"/>
  <c r="C194" i="1"/>
  <c r="G194" i="1" s="1"/>
  <c r="D193" i="1"/>
  <c r="C193" i="1"/>
  <c r="G193" i="1" s="1"/>
  <c r="D191" i="1"/>
  <c r="C191" i="1"/>
  <c r="D190" i="1"/>
  <c r="C190" i="1"/>
  <c r="D189" i="1"/>
  <c r="C189" i="1"/>
  <c r="D188" i="1"/>
  <c r="C188" i="1"/>
  <c r="D187" i="1"/>
  <c r="C187" i="1"/>
  <c r="D186" i="1"/>
  <c r="C186" i="1"/>
  <c r="H186" i="1" s="1"/>
  <c r="D185" i="1"/>
  <c r="C185" i="1"/>
  <c r="G185" i="1" s="1"/>
  <c r="D184" i="1"/>
  <c r="C184" i="1"/>
  <c r="D183" i="1"/>
  <c r="C183" i="1"/>
  <c r="G183" i="1" s="1"/>
  <c r="D182" i="1"/>
  <c r="C182" i="1"/>
  <c r="D181" i="1"/>
  <c r="C181" i="1"/>
  <c r="H181" i="1" s="1"/>
  <c r="D180" i="1"/>
  <c r="C180" i="1"/>
  <c r="D179" i="1"/>
  <c r="C179" i="1"/>
  <c r="H179" i="1" s="1"/>
  <c r="D178" i="1"/>
  <c r="C178" i="1"/>
  <c r="H178" i="1" s="1"/>
  <c r="D177" i="1"/>
  <c r="C177" i="1"/>
  <c r="H177" i="1" s="1"/>
  <c r="D176" i="1"/>
  <c r="C176" i="1"/>
  <c r="H176" i="1" s="1"/>
  <c r="D175" i="1"/>
  <c r="C175" i="1"/>
  <c r="H175" i="1" s="1"/>
  <c r="D174" i="1"/>
  <c r="C174" i="1"/>
  <c r="G174" i="1" s="1"/>
  <c r="D173" i="1"/>
  <c r="C173" i="1"/>
  <c r="D172" i="1"/>
  <c r="C172" i="1"/>
  <c r="H172" i="1" s="1"/>
  <c r="D171" i="1"/>
  <c r="C171" i="1"/>
  <c r="H171" i="1" s="1"/>
  <c r="D170" i="1"/>
  <c r="C170" i="1"/>
  <c r="H170" i="1" s="1"/>
  <c r="D169" i="1"/>
  <c r="C169" i="1"/>
  <c r="H169" i="1" s="1"/>
  <c r="D168" i="1"/>
  <c r="C168" i="1"/>
  <c r="H168" i="1" s="1"/>
  <c r="D167" i="1"/>
  <c r="C167" i="1"/>
  <c r="G167" i="1" s="1"/>
  <c r="D166" i="1"/>
  <c r="C166" i="1"/>
  <c r="H166" i="1" s="1"/>
  <c r="D164" i="1"/>
  <c r="C164" i="1"/>
  <c r="D163" i="1"/>
  <c r="C163" i="1"/>
  <c r="D162" i="1"/>
  <c r="C162" i="1"/>
  <c r="D161" i="1"/>
  <c r="C161" i="1"/>
  <c r="D160" i="1"/>
  <c r="D158" i="1"/>
  <c r="C158" i="1"/>
  <c r="D157" i="1"/>
  <c r="C157" i="1"/>
  <c r="D156" i="1"/>
  <c r="C156" i="1"/>
  <c r="G156" i="1" s="1"/>
  <c r="D155" i="1"/>
  <c r="D154" i="1"/>
  <c r="C154" i="1"/>
  <c r="H154" i="1" s="1"/>
  <c r="D153" i="1"/>
  <c r="C153" i="1"/>
  <c r="H153" i="1" s="1"/>
  <c r="D152" i="1"/>
  <c r="C152" i="1"/>
  <c r="G152" i="1" s="1"/>
  <c r="D151" i="1"/>
  <c r="C151" i="1"/>
  <c r="G151" i="1" s="1"/>
  <c r="D150" i="1"/>
  <c r="C150" i="1"/>
  <c r="H150" i="1" s="1"/>
  <c r="C149" i="1"/>
  <c r="D146" i="1"/>
  <c r="C146" i="1"/>
  <c r="G146" i="1" s="1"/>
  <c r="D145" i="1"/>
  <c r="C145" i="1"/>
  <c r="H145" i="1" s="1"/>
  <c r="D144" i="1"/>
  <c r="C144" i="1"/>
  <c r="H144" i="1" s="1"/>
  <c r="G143" i="1"/>
  <c r="D143" i="1"/>
  <c r="C143" i="1"/>
  <c r="H143" i="1" s="1"/>
  <c r="D142" i="1"/>
  <c r="C142" i="1"/>
  <c r="G142" i="1" s="1"/>
  <c r="D141" i="1"/>
  <c r="C141" i="1"/>
  <c r="H141" i="1" s="1"/>
  <c r="D140" i="1"/>
  <c r="C140" i="1"/>
  <c r="G140" i="1" s="1"/>
  <c r="D139" i="1"/>
  <c r="C139" i="1"/>
  <c r="G139" i="1" s="1"/>
  <c r="D138" i="1"/>
  <c r="C138" i="1"/>
  <c r="H138" i="1" s="1"/>
  <c r="D137" i="1"/>
  <c r="C137" i="1"/>
  <c r="H137" i="1" s="1"/>
  <c r="D136" i="1"/>
  <c r="C136" i="1"/>
  <c r="G136" i="1" s="1"/>
  <c r="D135" i="1"/>
  <c r="C135" i="1"/>
  <c r="G135" i="1" s="1"/>
  <c r="D134" i="1"/>
  <c r="C134" i="1"/>
  <c r="H134" i="1" s="1"/>
  <c r="D133" i="1"/>
  <c r="C133" i="1"/>
  <c r="H133" i="1" s="1"/>
  <c r="D132" i="1"/>
  <c r="C132" i="1"/>
  <c r="D131" i="1"/>
  <c r="C131" i="1"/>
  <c r="D130" i="1"/>
  <c r="C130" i="1"/>
  <c r="D129" i="1"/>
  <c r="C129" i="1"/>
  <c r="D128" i="1"/>
  <c r="C128" i="1"/>
  <c r="H128" i="1" s="1"/>
  <c r="D127" i="1"/>
  <c r="C127" i="1"/>
  <c r="H127" i="1" s="1"/>
  <c r="D126" i="1"/>
  <c r="C126" i="1"/>
  <c r="H126" i="1" s="1"/>
  <c r="D125" i="1"/>
  <c r="C125" i="1"/>
  <c r="D124" i="1"/>
  <c r="C124" i="1"/>
  <c r="D123" i="1"/>
  <c r="C123" i="1"/>
  <c r="D122" i="1"/>
  <c r="C122" i="1"/>
  <c r="H122" i="1" s="1"/>
  <c r="D121" i="1"/>
  <c r="C121" i="1"/>
  <c r="D120" i="1"/>
  <c r="C120"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D107" i="1"/>
  <c r="C107" i="1"/>
  <c r="G107" i="1" s="1"/>
  <c r="D106" i="1"/>
  <c r="C106" i="1"/>
  <c r="G106" i="1" s="1"/>
  <c r="D105" i="1"/>
  <c r="C105" i="1"/>
  <c r="H105" i="1" s="1"/>
  <c r="D104" i="1"/>
  <c r="C104" i="1"/>
  <c r="H104" i="1" s="1"/>
  <c r="D103" i="1"/>
  <c r="C103" i="1"/>
  <c r="H103" i="1" s="1"/>
  <c r="D102" i="1"/>
  <c r="C102" i="1"/>
  <c r="D101" i="1"/>
  <c r="C101" i="1"/>
  <c r="H101" i="1" s="1"/>
  <c r="D100" i="1"/>
  <c r="C100" i="1"/>
  <c r="G100" i="1" s="1"/>
  <c r="D99" i="1"/>
  <c r="C99" i="1"/>
  <c r="G99" i="1" s="1"/>
  <c r="D98" i="1"/>
  <c r="C98" i="1"/>
  <c r="H98" i="1" s="1"/>
  <c r="D97" i="1"/>
  <c r="C97" i="1"/>
  <c r="H97" i="1" s="1"/>
  <c r="D96" i="1"/>
  <c r="C96" i="1"/>
  <c r="G96" i="1" s="1"/>
  <c r="D95" i="1"/>
  <c r="C95" i="1"/>
  <c r="H95" i="1" s="1"/>
  <c r="D94" i="1"/>
  <c r="C94" i="1"/>
  <c r="H94" i="1" s="1"/>
  <c r="D93" i="1"/>
  <c r="C93" i="1"/>
  <c r="H93" i="1" s="1"/>
  <c r="D92" i="1"/>
  <c r="C92" i="1"/>
  <c r="H92" i="1" s="1"/>
  <c r="D91" i="1"/>
  <c r="C91" i="1"/>
  <c r="H91" i="1" s="1"/>
  <c r="D90" i="1"/>
  <c r="C90" i="1"/>
  <c r="G90" i="1" s="1"/>
  <c r="D89" i="1"/>
  <c r="C89" i="1"/>
  <c r="H89" i="1" s="1"/>
  <c r="D88" i="1"/>
  <c r="C88" i="1"/>
  <c r="H88" i="1" s="1"/>
  <c r="D87" i="1"/>
  <c r="C87" i="1"/>
  <c r="G87" i="1" s="1"/>
  <c r="D86" i="1"/>
  <c r="C86" i="1"/>
  <c r="G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G71" i="1" s="1"/>
  <c r="D70" i="1"/>
  <c r="C70" i="1"/>
  <c r="G70" i="1" s="1"/>
  <c r="G69" i="1"/>
  <c r="D69" i="1"/>
  <c r="C69" i="1"/>
  <c r="H69" i="1" s="1"/>
  <c r="D68" i="1"/>
  <c r="C68" i="1"/>
  <c r="G68" i="1" s="1"/>
  <c r="G67" i="1"/>
  <c r="D67" i="1"/>
  <c r="C67" i="1"/>
  <c r="H67" i="1" s="1"/>
  <c r="D66" i="1"/>
  <c r="C66" i="1"/>
  <c r="G66" i="1" s="1"/>
  <c r="D65" i="1"/>
  <c r="C65" i="1"/>
  <c r="G65" i="1" s="1"/>
  <c r="D63" i="1"/>
  <c r="C63" i="1"/>
  <c r="G63" i="1" s="1"/>
  <c r="D62" i="1"/>
  <c r="C62" i="1"/>
  <c r="G62" i="1" s="1"/>
  <c r="D61" i="1"/>
  <c r="C61" i="1"/>
  <c r="H61" i="1" s="1"/>
  <c r="D60" i="1"/>
  <c r="C60" i="1"/>
  <c r="H60" i="1" s="1"/>
  <c r="D59" i="1"/>
  <c r="C59" i="1"/>
  <c r="G59" i="1" s="1"/>
  <c r="D58" i="1"/>
  <c r="C58" i="1"/>
  <c r="G58" i="1" s="1"/>
  <c r="D57" i="1"/>
  <c r="C57" i="1"/>
  <c r="H57" i="1" s="1"/>
  <c r="D56" i="1"/>
  <c r="C56" i="1"/>
  <c r="H56" i="1" s="1"/>
  <c r="D55" i="1"/>
  <c r="C55" i="1"/>
  <c r="H55" i="1" s="1"/>
  <c r="D54" i="1"/>
  <c r="C54" i="1"/>
  <c r="H54" i="1" s="1"/>
  <c r="D53" i="1"/>
  <c r="C53" i="1"/>
  <c r="G53" i="1" s="1"/>
  <c r="D52" i="1"/>
  <c r="C52" i="1"/>
  <c r="G52" i="1" s="1"/>
  <c r="D51" i="1"/>
  <c r="C51" i="1"/>
  <c r="H51" i="1" s="1"/>
  <c r="D50" i="1"/>
  <c r="C50" i="1"/>
  <c r="H50" i="1" s="1"/>
  <c r="D49" i="1"/>
  <c r="C49" i="1"/>
  <c r="H49" i="1" s="1"/>
  <c r="G48" i="1"/>
  <c r="D48" i="1"/>
  <c r="C48" i="1"/>
  <c r="H48" i="1" s="1"/>
  <c r="D47" i="1"/>
  <c r="C47" i="1"/>
  <c r="G47" i="1" s="1"/>
  <c r="D45" i="1"/>
  <c r="C45" i="1"/>
  <c r="H45" i="1" s="1"/>
  <c r="D44" i="1"/>
  <c r="C44" i="1"/>
  <c r="H44" i="1" s="1"/>
  <c r="D43" i="1"/>
  <c r="C43" i="1"/>
  <c r="H43" i="1" s="1"/>
  <c r="D42" i="1"/>
  <c r="C42" i="1"/>
  <c r="H42" i="1" s="1"/>
  <c r="D41" i="1"/>
  <c r="C41" i="1"/>
  <c r="H41" i="1" s="1"/>
  <c r="D40" i="1"/>
  <c r="C40" i="1"/>
  <c r="H40" i="1" s="1"/>
  <c r="D39" i="1"/>
  <c r="C39" i="1"/>
  <c r="H39" i="1" s="1"/>
  <c r="D38" i="1"/>
  <c r="C38" i="1"/>
  <c r="G38" i="1" s="1"/>
  <c r="D37" i="1"/>
  <c r="C37" i="1"/>
  <c r="H37" i="1" s="1"/>
  <c r="D36" i="1"/>
  <c r="C36" i="1"/>
  <c r="H36" i="1" s="1"/>
  <c r="D35" i="1"/>
  <c r="C35" i="1"/>
  <c r="H35" i="1" s="1"/>
  <c r="D34" i="1"/>
  <c r="C34" i="1"/>
  <c r="G34" i="1" s="1"/>
  <c r="D33" i="1"/>
  <c r="C33" i="1"/>
  <c r="H33" i="1" s="1"/>
  <c r="D32" i="1"/>
  <c r="C32" i="1"/>
  <c r="H32" i="1" s="1"/>
  <c r="D31" i="1"/>
  <c r="C31" i="1"/>
  <c r="H31" i="1" s="1"/>
  <c r="D30" i="1"/>
  <c r="C30" i="1"/>
  <c r="H30" i="1" s="1"/>
  <c r="D29" i="1"/>
  <c r="C29" i="1"/>
  <c r="H29" i="1" s="1"/>
  <c r="D28" i="1"/>
  <c r="C28" i="1"/>
  <c r="H28" i="1" s="1"/>
  <c r="D27" i="1"/>
  <c r="C27" i="1"/>
  <c r="H27" i="1" s="1"/>
  <c r="D26" i="1"/>
  <c r="C26" i="1"/>
  <c r="G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G10" i="1" s="1"/>
  <c r="D9" i="1"/>
  <c r="C9" i="1"/>
  <c r="H9" i="1" s="1"/>
  <c r="D8" i="1"/>
  <c r="C8" i="1"/>
  <c r="H8" i="1" s="1"/>
  <c r="D7" i="1"/>
  <c r="C7" i="1"/>
  <c r="H7" i="1" s="1"/>
  <c r="D6" i="1"/>
  <c r="C6" i="1"/>
  <c r="H6" i="1" s="1"/>
  <c r="G5" i="1"/>
  <c r="D5" i="1"/>
  <c r="C5" i="1"/>
  <c r="H5" i="1" s="1"/>
  <c r="D4" i="1"/>
  <c r="C4" i="1"/>
  <c r="G4" i="1" s="1"/>
  <c r="D3" i="1"/>
  <c r="C3" i="1"/>
  <c r="H3" i="1" s="1"/>
  <c r="H1033" i="1" l="1"/>
  <c r="H1032" i="1"/>
  <c r="H1155" i="1"/>
  <c r="H1264" i="1"/>
  <c r="H1262" i="1"/>
  <c r="H1241" i="1"/>
  <c r="H1236" i="1"/>
  <c r="C1236" i="1"/>
  <c r="D258" i="5"/>
  <c r="F258" i="5" s="1"/>
  <c r="H1233" i="1"/>
  <c r="E279" i="9"/>
  <c r="B279" i="9" s="1"/>
  <c r="C1216" i="1"/>
  <c r="G1216" i="1" s="1"/>
  <c r="D238" i="5"/>
  <c r="H1064" i="1"/>
  <c r="C1030" i="1"/>
  <c r="H1030" i="1" s="1"/>
  <c r="C1013" i="1"/>
  <c r="H1013" i="1" s="1"/>
  <c r="C997" i="1"/>
  <c r="H997" i="1" s="1"/>
  <c r="H989" i="1"/>
  <c r="C411" i="1"/>
  <c r="I20" i="3"/>
  <c r="G1264" i="1"/>
  <c r="G1262" i="1"/>
  <c r="G1243" i="1"/>
  <c r="G1236" i="1"/>
  <c r="G1237" i="1"/>
  <c r="G1241" i="1"/>
  <c r="G1223" i="1"/>
  <c r="G1224" i="1"/>
  <c r="E237" i="5"/>
  <c r="F246" i="5"/>
  <c r="G1165" i="1"/>
  <c r="G1156" i="1"/>
  <c r="G1155" i="1"/>
  <c r="G1142" i="1"/>
  <c r="F164" i="5"/>
  <c r="E287" i="9"/>
  <c r="B287" i="9" s="1"/>
  <c r="G1033" i="1"/>
  <c r="G1032" i="1"/>
  <c r="G1018" i="1"/>
  <c r="G1014" i="1"/>
  <c r="G1006" i="1"/>
  <c r="G1004" i="1"/>
  <c r="G1003" i="1"/>
  <c r="G1000" i="1"/>
  <c r="G999" i="1"/>
  <c r="G998" i="1"/>
  <c r="G996" i="1"/>
  <c r="G993" i="1"/>
  <c r="F13" i="5"/>
  <c r="G988" i="1"/>
  <c r="F8" i="5"/>
  <c r="D411" i="1"/>
  <c r="H637" i="1"/>
  <c r="F643" i="4"/>
  <c r="G1437" i="1"/>
  <c r="G1439" i="1"/>
  <c r="H1437" i="1"/>
  <c r="H1438" i="1"/>
  <c r="J1439" i="1"/>
  <c r="I1439" i="1"/>
  <c r="H1439" i="1"/>
  <c r="E350" i="4"/>
  <c r="D345" i="1" s="1"/>
  <c r="F369" i="4"/>
  <c r="C1483" i="1"/>
  <c r="H1483" i="1" s="1"/>
  <c r="H1482" i="1"/>
  <c r="G1509" i="1"/>
  <c r="C1501" i="1"/>
  <c r="H1501" i="1" s="1"/>
  <c r="H1502" i="1"/>
  <c r="G1491" i="1"/>
  <c r="H1490" i="1"/>
  <c r="G1489" i="1"/>
  <c r="H1486" i="1"/>
  <c r="G1485" i="1"/>
  <c r="G1483" i="1"/>
  <c r="H1484" i="1"/>
  <c r="G1499" i="1"/>
  <c r="H1500" i="1"/>
  <c r="H1481" i="1"/>
  <c r="G1481" i="1"/>
  <c r="F214" i="9"/>
  <c r="B214" i="9" s="1"/>
  <c r="F216" i="9"/>
  <c r="B216" i="9" s="1"/>
  <c r="I27" i="3"/>
  <c r="F115" i="6"/>
  <c r="G1408" i="1"/>
  <c r="G1420" i="1"/>
  <c r="E141" i="6"/>
  <c r="F114" i="6"/>
  <c r="H821" i="1"/>
  <c r="H715" i="1"/>
  <c r="H713" i="1"/>
  <c r="F218" i="9"/>
  <c r="B218" i="9" s="1"/>
  <c r="H711" i="1"/>
  <c r="H710" i="1"/>
  <c r="H709" i="1"/>
  <c r="H670" i="1"/>
  <c r="H669" i="1"/>
  <c r="H668" i="1"/>
  <c r="H649" i="1"/>
  <c r="H406" i="1"/>
  <c r="H413" i="1"/>
  <c r="F418" i="4"/>
  <c r="G293" i="1"/>
  <c r="G306" i="1"/>
  <c r="G307" i="1"/>
  <c r="G308" i="1"/>
  <c r="G288" i="1"/>
  <c r="H411" i="1"/>
  <c r="H412" i="1"/>
  <c r="E644" i="4"/>
  <c r="D638" i="1" s="1"/>
  <c r="G257" i="1"/>
  <c r="F196" i="4"/>
  <c r="D206" i="1"/>
  <c r="G206" i="1" s="1"/>
  <c r="F210" i="4"/>
  <c r="G191" i="1"/>
  <c r="H190" i="1"/>
  <c r="H189" i="1"/>
  <c r="H188" i="1"/>
  <c r="G184" i="1"/>
  <c r="G187" i="1"/>
  <c r="F188" i="4"/>
  <c r="H182" i="1"/>
  <c r="H173" i="1"/>
  <c r="H180" i="1"/>
  <c r="E163" i="4"/>
  <c r="D159" i="1" s="1"/>
  <c r="F177" i="4"/>
  <c r="F219" i="9"/>
  <c r="B219" i="9" s="1"/>
  <c r="F169" i="4"/>
  <c r="H164" i="1"/>
  <c r="H163" i="1"/>
  <c r="G162" i="1"/>
  <c r="G161" i="1"/>
  <c r="F164" i="4"/>
  <c r="H158" i="1"/>
  <c r="G157" i="1"/>
  <c r="F217" i="9"/>
  <c r="B217" i="9" s="1"/>
  <c r="H149" i="1"/>
  <c r="F153" i="4"/>
  <c r="H132" i="1"/>
  <c r="H129" i="1"/>
  <c r="G130" i="1"/>
  <c r="H131" i="1"/>
  <c r="H124" i="1"/>
  <c r="H125" i="1"/>
  <c r="H120" i="1"/>
  <c r="H121" i="1"/>
  <c r="H123" i="1"/>
  <c r="H102" i="1"/>
  <c r="G108" i="1"/>
  <c r="H113" i="1"/>
  <c r="D46" i="1"/>
  <c r="D2" i="1"/>
  <c r="I16" i="3"/>
  <c r="G64" i="1"/>
  <c r="H46" i="1"/>
  <c r="F50" i="4"/>
  <c r="F68" i="4"/>
  <c r="E284" i="9"/>
  <c r="B284" i="9" s="1"/>
  <c r="H1411" i="1"/>
  <c r="H1420" i="1"/>
  <c r="H1408" i="1"/>
  <c r="H1409" i="1"/>
  <c r="H1243" i="1"/>
  <c r="C1235" i="1"/>
  <c r="G1235" i="1" s="1"/>
  <c r="H1223" i="1"/>
  <c r="H1224" i="1"/>
  <c r="H1218" i="1"/>
  <c r="H1216" i="1"/>
  <c r="H1217" i="1"/>
  <c r="H1148" i="1"/>
  <c r="H1151" i="1"/>
  <c r="H1142" i="1"/>
  <c r="H1144" i="1"/>
  <c r="H1139" i="1"/>
  <c r="E285" i="9"/>
  <c r="B285" i="9" s="1"/>
  <c r="C991" i="1"/>
  <c r="G991" i="1" s="1"/>
  <c r="H988" i="1"/>
  <c r="C986" i="1"/>
  <c r="H987" i="1"/>
  <c r="B274" i="9"/>
  <c r="C364" i="1"/>
  <c r="H364" i="1" s="1"/>
  <c r="D363" i="4"/>
  <c r="D350" i="4" s="1"/>
  <c r="D644" i="4"/>
  <c r="C248" i="1"/>
  <c r="G248" i="1" s="1"/>
  <c r="C255" i="1"/>
  <c r="G255" i="1" s="1"/>
  <c r="E68" i="9"/>
  <c r="B68" i="9" s="1"/>
  <c r="C192" i="1"/>
  <c r="G192" i="1" s="1"/>
  <c r="G188" i="1"/>
  <c r="E43" i="9"/>
  <c r="B43" i="9" s="1"/>
  <c r="C165" i="1"/>
  <c r="H165" i="1" s="1"/>
  <c r="G166" i="1"/>
  <c r="C160" i="1"/>
  <c r="H160" i="1" s="1"/>
  <c r="D163" i="4"/>
  <c r="C155" i="1"/>
  <c r="H155" i="1" s="1"/>
  <c r="D152" i="4"/>
  <c r="C148" i="1" s="1"/>
  <c r="H148" i="1" s="1"/>
  <c r="E39" i="9"/>
  <c r="B39" i="9" s="1"/>
  <c r="C2" i="1"/>
  <c r="G3" i="1"/>
  <c r="G6" i="1"/>
  <c r="G7" i="1"/>
  <c r="G8" i="1"/>
  <c r="G9" i="1"/>
  <c r="G11" i="1"/>
  <c r="G12" i="1"/>
  <c r="G13" i="1"/>
  <c r="G14" i="1"/>
  <c r="G15" i="1"/>
  <c r="G16" i="1"/>
  <c r="G17" i="1"/>
  <c r="G18" i="1"/>
  <c r="G19" i="1"/>
  <c r="G20" i="1"/>
  <c r="G21" i="1"/>
  <c r="G22" i="1"/>
  <c r="G23" i="1"/>
  <c r="G24" i="1"/>
  <c r="G25" i="1"/>
  <c r="G27" i="1"/>
  <c r="G28" i="1"/>
  <c r="G29" i="1"/>
  <c r="G30" i="1"/>
  <c r="G31" i="1"/>
  <c r="G32" i="1"/>
  <c r="G33" i="1"/>
  <c r="G35" i="1"/>
  <c r="G36" i="1"/>
  <c r="G37" i="1"/>
  <c r="G39" i="1"/>
  <c r="G40" i="1"/>
  <c r="G41" i="1"/>
  <c r="G42" i="1"/>
  <c r="G43" i="1"/>
  <c r="G44" i="1"/>
  <c r="G45" i="1"/>
  <c r="G46" i="1"/>
  <c r="G49" i="1"/>
  <c r="G50" i="1"/>
  <c r="G51" i="1"/>
  <c r="G54" i="1"/>
  <c r="G55" i="1"/>
  <c r="G56" i="1"/>
  <c r="G57" i="1"/>
  <c r="G60" i="1"/>
  <c r="G61" i="1"/>
  <c r="G72" i="1"/>
  <c r="G73" i="1"/>
  <c r="G74" i="1"/>
  <c r="G75" i="1"/>
  <c r="G76" i="1"/>
  <c r="G77" i="1"/>
  <c r="G78" i="1"/>
  <c r="G79" i="1"/>
  <c r="G80" i="1"/>
  <c r="G81" i="1"/>
  <c r="G82" i="1"/>
  <c r="G83" i="1"/>
  <c r="G84" i="1"/>
  <c r="G85" i="1"/>
  <c r="G88" i="1"/>
  <c r="G89" i="1"/>
  <c r="G91" i="1"/>
  <c r="G92" i="1"/>
  <c r="G93" i="1"/>
  <c r="G94" i="1"/>
  <c r="G95" i="1"/>
  <c r="G97" i="1"/>
  <c r="G98" i="1"/>
  <c r="G101" i="1"/>
  <c r="G102" i="1"/>
  <c r="G103" i="1"/>
  <c r="G104" i="1"/>
  <c r="G105" i="1"/>
  <c r="G109" i="1"/>
  <c r="G110" i="1"/>
  <c r="G111" i="1"/>
  <c r="G112" i="1"/>
  <c r="G113" i="1"/>
  <c r="G114" i="1"/>
  <c r="G115" i="1"/>
  <c r="G116" i="1"/>
  <c r="G117" i="1"/>
  <c r="G118" i="1"/>
  <c r="G119" i="1"/>
  <c r="G120" i="1"/>
  <c r="G121" i="1"/>
  <c r="G122" i="1"/>
  <c r="G123" i="1"/>
  <c r="G124" i="1"/>
  <c r="G125" i="1"/>
  <c r="G126" i="1"/>
  <c r="G127" i="1"/>
  <c r="G128" i="1"/>
  <c r="G129" i="1"/>
  <c r="G131" i="1"/>
  <c r="G132" i="1"/>
  <c r="G133" i="1"/>
  <c r="G134" i="1"/>
  <c r="G137" i="1"/>
  <c r="G138" i="1"/>
  <c r="G141" i="1"/>
  <c r="G144" i="1"/>
  <c r="G145" i="1"/>
  <c r="G148" i="1"/>
  <c r="G149" i="1"/>
  <c r="G150" i="1"/>
  <c r="G153" i="1"/>
  <c r="G154" i="1"/>
  <c r="G155" i="1"/>
  <c r="G158" i="1"/>
  <c r="G160" i="1"/>
  <c r="G163" i="1"/>
  <c r="G164" i="1"/>
  <c r="G168" i="1"/>
  <c r="G169" i="1"/>
  <c r="G170" i="1"/>
  <c r="G171" i="1"/>
  <c r="G172" i="1"/>
  <c r="G173" i="1"/>
  <c r="G175" i="1"/>
  <c r="G176" i="1"/>
  <c r="G177" i="1"/>
  <c r="G178" i="1"/>
  <c r="G179" i="1"/>
  <c r="G180" i="1"/>
  <c r="G181" i="1"/>
  <c r="G182" i="1"/>
  <c r="G186" i="1"/>
  <c r="G189" i="1"/>
  <c r="G190" i="1"/>
  <c r="H4" i="1"/>
  <c r="H10" i="1"/>
  <c r="H26" i="1"/>
  <c r="H34" i="1"/>
  <c r="H38" i="1"/>
  <c r="H47" i="1"/>
  <c r="H52" i="1"/>
  <c r="H53" i="1"/>
  <c r="H58" i="1"/>
  <c r="H59" i="1"/>
  <c r="H62" i="1"/>
  <c r="H63" i="1"/>
  <c r="H64" i="1"/>
  <c r="H65" i="1"/>
  <c r="H66" i="1"/>
  <c r="H68" i="1"/>
  <c r="H70" i="1"/>
  <c r="H71" i="1"/>
  <c r="H86" i="1"/>
  <c r="H87" i="1"/>
  <c r="H90" i="1"/>
  <c r="H96" i="1"/>
  <c r="H99" i="1"/>
  <c r="H100" i="1"/>
  <c r="H106" i="1"/>
  <c r="H107" i="1"/>
  <c r="H108" i="1"/>
  <c r="H130" i="1"/>
  <c r="H135" i="1"/>
  <c r="H136" i="1"/>
  <c r="H139" i="1"/>
  <c r="H140" i="1"/>
  <c r="H142" i="1"/>
  <c r="H146" i="1"/>
  <c r="H151" i="1"/>
  <c r="H152" i="1"/>
  <c r="H156" i="1"/>
  <c r="H157" i="1"/>
  <c r="H161" i="1"/>
  <c r="H162" i="1"/>
  <c r="H167" i="1"/>
  <c r="H174" i="1"/>
  <c r="H183" i="1"/>
  <c r="H184" i="1"/>
  <c r="H185" i="1"/>
  <c r="H187" i="1"/>
  <c r="H191" i="1"/>
  <c r="H192" i="1"/>
  <c r="H193" i="1"/>
  <c r="H194" i="1"/>
  <c r="H195" i="1"/>
  <c r="H197" i="1"/>
  <c r="H198"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G325" i="1"/>
  <c r="G327" i="1"/>
  <c r="G329" i="1"/>
  <c r="G331" i="1"/>
  <c r="G333" i="1"/>
  <c r="G335" i="1"/>
  <c r="G337" i="1"/>
  <c r="G339" i="1"/>
  <c r="G341" i="1"/>
  <c r="G343" i="1"/>
  <c r="G347" i="1"/>
  <c r="G349" i="1"/>
  <c r="G351" i="1"/>
  <c r="G353" i="1"/>
  <c r="G355" i="1"/>
  <c r="G357" i="1"/>
  <c r="G359" i="1"/>
  <c r="G361" i="1"/>
  <c r="G363" i="1"/>
  <c r="G365" i="1"/>
  <c r="G324" i="1"/>
  <c r="G326" i="1"/>
  <c r="G328" i="1"/>
  <c r="G330" i="1"/>
  <c r="G332" i="1"/>
  <c r="G334" i="1"/>
  <c r="G336" i="1"/>
  <c r="G338" i="1"/>
  <c r="G340" i="1"/>
  <c r="G342" i="1"/>
  <c r="G344" i="1"/>
  <c r="G346" i="1"/>
  <c r="G348" i="1"/>
  <c r="G350" i="1"/>
  <c r="G352" i="1"/>
  <c r="G354" i="1"/>
  <c r="G356" i="1"/>
  <c r="G360" i="1"/>
  <c r="G362" i="1"/>
  <c r="G364" i="1"/>
  <c r="H366"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2" i="1"/>
  <c r="G1291" i="1"/>
  <c r="H1291" i="1"/>
  <c r="G1293" i="1"/>
  <c r="G1295" i="1"/>
  <c r="G1297"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G1299" i="1"/>
  <c r="G1445" i="1"/>
  <c r="E412" i="4"/>
  <c r="F215" i="4"/>
  <c r="E635" i="4"/>
  <c r="D629" i="1" s="1"/>
  <c r="D412" i="4"/>
  <c r="F6" i="4"/>
  <c r="F298" i="4"/>
  <c r="E528" i="4"/>
  <c r="F8" i="4"/>
  <c r="G20" i="9"/>
  <c r="F216" i="4"/>
  <c r="F299" i="4"/>
  <c r="F345" i="4"/>
  <c r="F351" i="4"/>
  <c r="F397" i="4"/>
  <c r="F417" i="4"/>
  <c r="F420" i="4"/>
  <c r="D580" i="4"/>
  <c r="D12" i="5"/>
  <c r="D78" i="5"/>
  <c r="E87" i="5"/>
  <c r="D1065" i="1" s="1"/>
  <c r="H1065" i="1" s="1"/>
  <c r="E286" i="9"/>
  <c r="B286" i="9" s="1"/>
  <c r="F88" i="5"/>
  <c r="D118" i="5"/>
  <c r="D134" i="5"/>
  <c r="D146" i="5"/>
  <c r="E176" i="5"/>
  <c r="D177" i="5"/>
  <c r="D245" i="5"/>
  <c r="D237" i="5" s="1"/>
  <c r="G160" i="9"/>
  <c r="E160" i="9" s="1"/>
  <c r="B160" i="9" s="1"/>
  <c r="F416" i="4"/>
  <c r="F603" i="4"/>
  <c r="F149" i="5"/>
  <c r="E291" i="9"/>
  <c r="B291" i="9" s="1"/>
  <c r="F190" i="5"/>
  <c r="E292" i="9"/>
  <c r="B292" i="9" s="1"/>
  <c r="F206" i="5"/>
  <c r="D141" i="6"/>
  <c r="F5" i="6"/>
  <c r="D42" i="8"/>
  <c r="G294" i="9" s="1"/>
  <c r="E294" i="9" s="1"/>
  <c r="F130" i="6"/>
  <c r="B297" i="9"/>
  <c r="E296" i="9"/>
  <c r="I10" i="3" s="1"/>
  <c r="B213" i="9"/>
  <c r="B215" i="9"/>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I10" i="9"/>
  <c r="B221" i="9"/>
  <c r="B223" i="9"/>
  <c r="F238" i="5" l="1"/>
  <c r="C1215" i="1"/>
  <c r="G1030" i="1"/>
  <c r="G1013" i="1"/>
  <c r="G997" i="1"/>
  <c r="H991" i="1"/>
  <c r="H248" i="1"/>
  <c r="D151" i="4"/>
  <c r="D289" i="4" s="1"/>
  <c r="I23" i="3"/>
  <c r="D1214" i="1"/>
  <c r="G299" i="9"/>
  <c r="E299" i="9" s="1"/>
  <c r="E298" i="9" s="1"/>
  <c r="E408" i="4"/>
  <c r="D403" i="1" s="1"/>
  <c r="E407" i="4"/>
  <c r="D402" i="1" s="1"/>
  <c r="G1501" i="1"/>
  <c r="I28" i="3"/>
  <c r="D1435" i="1"/>
  <c r="F212" i="9"/>
  <c r="B212" i="9" s="1"/>
  <c r="E151" i="4"/>
  <c r="E289" i="4" s="1"/>
  <c r="H2" i="1"/>
  <c r="H1235" i="1"/>
  <c r="G986" i="1"/>
  <c r="H986" i="1"/>
  <c r="C345" i="1"/>
  <c r="D408" i="4"/>
  <c r="F408" i="4" s="1"/>
  <c r="D407" i="4"/>
  <c r="C402" i="1" s="1"/>
  <c r="F350" i="4"/>
  <c r="F363" i="4"/>
  <c r="C358" i="1"/>
  <c r="F644" i="4"/>
  <c r="C638" i="1"/>
  <c r="H255" i="1"/>
  <c r="G165" i="1"/>
  <c r="F163" i="4"/>
  <c r="C159" i="1"/>
  <c r="F152" i="4"/>
  <c r="H20" i="9"/>
  <c r="G2" i="1"/>
  <c r="B294" i="9"/>
  <c r="E164" i="9"/>
  <c r="B164" i="9" s="1"/>
  <c r="F141" i="6"/>
  <c r="H28" i="3"/>
  <c r="C1435" i="1"/>
  <c r="F245" i="5"/>
  <c r="C1222" i="1"/>
  <c r="G289" i="9"/>
  <c r="E289" i="9" s="1"/>
  <c r="B289" i="9" s="1"/>
  <c r="D176" i="5"/>
  <c r="F177" i="5"/>
  <c r="C1154" i="1"/>
  <c r="F146" i="5"/>
  <c r="C1124" i="1"/>
  <c r="F118" i="5"/>
  <c r="C1096" i="1"/>
  <c r="F78" i="5"/>
  <c r="C1056" i="1"/>
  <c r="D7" i="5"/>
  <c r="F12" i="5"/>
  <c r="C990" i="1"/>
  <c r="E20" i="9"/>
  <c r="E636" i="4"/>
  <c r="D630" i="1" s="1"/>
  <c r="D522" i="1"/>
  <c r="E68" i="5"/>
  <c r="E639" i="4"/>
  <c r="D407" i="1"/>
  <c r="I1473" i="1"/>
  <c r="I1471" i="1"/>
  <c r="I1468" i="1"/>
  <c r="I1466" i="1"/>
  <c r="I1464" i="1"/>
  <c r="I1462" i="1"/>
  <c r="I1479" i="1"/>
  <c r="I1477" i="1"/>
  <c r="I1460" i="1"/>
  <c r="I1458" i="1"/>
  <c r="I1456" i="1"/>
  <c r="I1451" i="1"/>
  <c r="I1449" i="1"/>
  <c r="I1447" i="1"/>
  <c r="B191" i="9"/>
  <c r="K1432" i="9"/>
  <c r="G295" i="9"/>
  <c r="E295" i="9" s="1"/>
  <c r="B295" i="9" s="1"/>
  <c r="I34" i="3"/>
  <c r="C1517" i="1"/>
  <c r="B299" i="9"/>
  <c r="F237" i="5"/>
  <c r="H23" i="3"/>
  <c r="C1214" i="1"/>
  <c r="E175" i="5"/>
  <c r="D1152" i="1" s="1"/>
  <c r="I22" i="3"/>
  <c r="D1153" i="1"/>
  <c r="F134" i="5"/>
  <c r="C1112" i="1"/>
  <c r="D68" i="5"/>
  <c r="F580" i="4"/>
  <c r="D528" i="4"/>
  <c r="C574" i="1"/>
  <c r="F407" i="4"/>
  <c r="D639" i="4"/>
  <c r="F412" i="4"/>
  <c r="C407" i="1"/>
  <c r="G1065" i="1"/>
  <c r="G1215" i="1" l="1"/>
  <c r="H1215" i="1"/>
  <c r="C403" i="1"/>
  <c r="G403" i="1" s="1"/>
  <c r="H17" i="3"/>
  <c r="C147" i="1"/>
  <c r="G147" i="1" s="1"/>
  <c r="I17" i="3"/>
  <c r="F151" i="4"/>
  <c r="D147" i="1"/>
  <c r="D285" i="1"/>
  <c r="E290" i="4"/>
  <c r="D286" i="1" s="1"/>
  <c r="E413" i="4"/>
  <c r="E291" i="4"/>
  <c r="D287" i="1" s="1"/>
  <c r="H345" i="1"/>
  <c r="G345" i="1"/>
  <c r="H358" i="1"/>
  <c r="G358" i="1"/>
  <c r="H638" i="1"/>
  <c r="G638" i="1"/>
  <c r="H159" i="1"/>
  <c r="G159" i="1"/>
  <c r="D636" i="4"/>
  <c r="F528" i="4"/>
  <c r="C522" i="1"/>
  <c r="D635" i="4"/>
  <c r="H407" i="1"/>
  <c r="G407" i="1"/>
  <c r="H402" i="1"/>
  <c r="G402" i="1"/>
  <c r="H574" i="1"/>
  <c r="G574" i="1"/>
  <c r="H1112" i="1"/>
  <c r="G1112" i="1"/>
  <c r="H1517" i="1"/>
  <c r="G1517" i="1"/>
  <c r="H11" i="3"/>
  <c r="D633" i="1"/>
  <c r="D291" i="4"/>
  <c r="F289" i="4"/>
  <c r="D413" i="4"/>
  <c r="C285" i="1"/>
  <c r="D290" i="4"/>
  <c r="G990" i="1"/>
  <c r="H990" i="1"/>
  <c r="F7" i="5"/>
  <c r="D6" i="5"/>
  <c r="H20" i="3"/>
  <c r="C985" i="1"/>
  <c r="E293" i="9"/>
  <c r="F639" i="4"/>
  <c r="C633" i="1"/>
  <c r="F68" i="5"/>
  <c r="H21" i="3"/>
  <c r="C1046" i="1"/>
  <c r="H1214" i="1"/>
  <c r="G1214" i="1"/>
  <c r="I21" i="3"/>
  <c r="D1046" i="1"/>
  <c r="E6" i="5"/>
  <c r="H403" i="1"/>
  <c r="B20" i="9"/>
  <c r="E19" i="9"/>
  <c r="H1056" i="1"/>
  <c r="G1056" i="1"/>
  <c r="H1096" i="1"/>
  <c r="G1096" i="1"/>
  <c r="H1124" i="1"/>
  <c r="G1124" i="1"/>
  <c r="H1154" i="1"/>
  <c r="G1154" i="1"/>
  <c r="F176" i="5"/>
  <c r="D175" i="5"/>
  <c r="H22" i="3"/>
  <c r="C1153" i="1"/>
  <c r="H1222" i="1"/>
  <c r="G1222" i="1"/>
  <c r="G1435" i="1"/>
  <c r="H1435" i="1"/>
  <c r="H9" i="3"/>
  <c r="H147" i="1" l="1"/>
  <c r="D408" i="1"/>
  <c r="E415" i="4"/>
  <c r="D410" i="1" s="1"/>
  <c r="E414" i="4"/>
  <c r="D409" i="1" s="1"/>
  <c r="E640" i="4"/>
  <c r="H633" i="1"/>
  <c r="G633" i="1"/>
  <c r="G985" i="1"/>
  <c r="H985" i="1"/>
  <c r="G282" i="9"/>
  <c r="E282" i="9" s="1"/>
  <c r="B282" i="9" s="1"/>
  <c r="G276" i="9"/>
  <c r="F6" i="5"/>
  <c r="C984" i="1"/>
  <c r="F290" i="4"/>
  <c r="C286" i="1"/>
  <c r="D640" i="4"/>
  <c r="D415" i="4"/>
  <c r="F413" i="4"/>
  <c r="C408" i="1"/>
  <c r="D414" i="4"/>
  <c r="F291" i="4"/>
  <c r="C287" i="1"/>
  <c r="F635" i="4"/>
  <c r="C629" i="1"/>
  <c r="K3" i="9"/>
  <c r="I9" i="3"/>
  <c r="H1153" i="1"/>
  <c r="G1153" i="1"/>
  <c r="F175" i="5"/>
  <c r="C1152" i="1"/>
  <c r="H276" i="9"/>
  <c r="D984" i="1"/>
  <c r="H1046" i="1"/>
  <c r="G1046" i="1"/>
  <c r="G285" i="1"/>
  <c r="H285" i="1"/>
  <c r="N3" i="9"/>
  <c r="I11" i="3"/>
  <c r="H522" i="1"/>
  <c r="G522" i="1"/>
  <c r="F636" i="4"/>
  <c r="C630" i="1"/>
  <c r="E642" i="4" l="1"/>
  <c r="E641" i="4"/>
  <c r="D634" i="1"/>
  <c r="F414" i="4"/>
  <c r="C409" i="1"/>
  <c r="H408" i="1"/>
  <c r="G408" i="1"/>
  <c r="F415" i="4"/>
  <c r="C410" i="1"/>
  <c r="G286" i="1"/>
  <c r="H286" i="1"/>
  <c r="H8" i="3"/>
  <c r="G984" i="1"/>
  <c r="H984" i="1"/>
  <c r="E276" i="9"/>
  <c r="H630" i="1"/>
  <c r="G630" i="1"/>
  <c r="H1152" i="1"/>
  <c r="G1152" i="1"/>
  <c r="H629" i="1"/>
  <c r="G629" i="1"/>
  <c r="G287" i="1"/>
  <c r="H287" i="1"/>
  <c r="D642" i="4"/>
  <c r="F640" i="4"/>
  <c r="C634" i="1"/>
  <c r="D641" i="4"/>
  <c r="D635" i="1" l="1"/>
  <c r="E645" i="4"/>
  <c r="D636" i="1"/>
  <c r="E646" i="4"/>
  <c r="D645" i="4"/>
  <c r="F641" i="4"/>
  <c r="C635" i="1"/>
  <c r="B276" i="9"/>
  <c r="E275" i="9"/>
  <c r="I8" i="3" s="1"/>
  <c r="H634" i="1"/>
  <c r="G634" i="1"/>
  <c r="D646" i="4"/>
  <c r="F642" i="4"/>
  <c r="C636" i="1"/>
  <c r="M3" i="9"/>
  <c r="H410" i="1"/>
  <c r="G410" i="1"/>
  <c r="H409" i="1"/>
  <c r="G409" i="1"/>
  <c r="D640" i="1" l="1"/>
  <c r="I19" i="3"/>
  <c r="D639" i="1"/>
  <c r="I18" i="3"/>
  <c r="H636" i="1"/>
  <c r="G636" i="1"/>
  <c r="F646" i="4"/>
  <c r="H19" i="3"/>
  <c r="C640" i="1"/>
  <c r="H635" i="1"/>
  <c r="G635" i="1"/>
  <c r="F645" i="4"/>
  <c r="H18" i="3"/>
  <c r="C639" i="1"/>
  <c r="H7" i="3" l="1"/>
  <c r="I7" i="3" s="1"/>
  <c r="H639" i="1"/>
  <c r="G639" i="1"/>
  <c r="H640" i="1"/>
  <c r="G640" i="1"/>
  <c r="J3" i="9" l="1"/>
  <c r="M272" i="9" s="1"/>
  <c r="H17" i="9" l="1"/>
  <c r="K8" i="9"/>
  <c r="M15" i="9"/>
  <c r="J6" i="9"/>
  <c r="I11" i="9"/>
  <c r="J9" i="9"/>
  <c r="K11" i="9"/>
  <c r="G16" i="9"/>
  <c r="M16" i="9"/>
  <c r="K5" i="9"/>
  <c r="I12" i="9"/>
  <c r="K6" i="9"/>
  <c r="G15" i="9"/>
  <c r="I9" i="9"/>
  <c r="I17" i="9"/>
  <c r="K12" i="9"/>
  <c r="I6" i="9"/>
  <c r="K13" i="9"/>
  <c r="J8" i="9"/>
  <c r="G18" i="9"/>
  <c r="L16" i="9"/>
  <c r="F16" i="9" s="1"/>
  <c r="J13" i="9"/>
  <c r="K10" i="9"/>
  <c r="I8" i="9"/>
  <c r="J5" i="9"/>
  <c r="H16" i="9"/>
  <c r="I13" i="9"/>
  <c r="J10" i="9"/>
  <c r="K7" i="9"/>
  <c r="I5" i="9"/>
  <c r="G17" i="9"/>
  <c r="H15" i="9"/>
  <c r="J11" i="9"/>
  <c r="J7" i="9"/>
  <c r="J17" i="9"/>
  <c r="L15" i="9"/>
  <c r="J12" i="9"/>
  <c r="K9" i="9"/>
  <c r="I7" i="9"/>
  <c r="H18" i="9"/>
  <c r="E18" i="9" s="1"/>
  <c r="B18" i="9" s="1"/>
  <c r="L272" i="9"/>
  <c r="F272" i="9" s="1"/>
  <c r="E11" i="9" l="1"/>
  <c r="B11" i="9" s="1"/>
  <c r="E16" i="9"/>
  <c r="F15" i="9"/>
  <c r="F14" i="9" s="1"/>
  <c r="E8" i="9"/>
  <c r="B8" i="9" s="1"/>
  <c r="E13" i="9"/>
  <c r="B13" i="9" s="1"/>
  <c r="E9" i="9"/>
  <c r="B9" i="9" s="1"/>
  <c r="E7" i="9"/>
  <c r="B7" i="9" s="1"/>
  <c r="E12" i="9"/>
  <c r="B12" i="9" s="1"/>
  <c r="E5" i="9"/>
  <c r="B5" i="9" s="1"/>
  <c r="E17" i="9"/>
  <c r="B17" i="9" s="1"/>
  <c r="E10" i="9"/>
  <c r="B10" i="9" s="1"/>
  <c r="E6" i="9"/>
  <c r="B6" i="9" s="1"/>
  <c r="E15" i="9"/>
  <c r="B16" i="9"/>
  <c r="B272" i="9"/>
  <c r="F19" i="9"/>
  <c r="E14" i="9" l="1"/>
  <c r="B15" i="9"/>
  <c r="E4" i="9"/>
  <c r="E3" i="9" s="1"/>
  <c r="F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<sst xmlns="http://schemas.openxmlformats.org/spreadsheetml/2006/main" count="4313" uniqueCount="3393">
  <si>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</si>
  <si>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</si>
  <si>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</si>
  <si>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</si>
  <si>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</si>
  <si>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</si>
  <si>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</si>
  <si>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</si>
  <si>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</si>
  <si>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</si>
  <si>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</si>
  <si>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</si>
  <si>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</si>
  <si>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</si>
  <si>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</si>
  <si>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</si>
  <si>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</si>
  <si>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</si>
  <si>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</si>
  <si>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</si>
  <si>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</si>
  <si>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</si>
  <si>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</si>
  <si>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</si>
  <si>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</si>
  <si>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</si>
  <si>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</si>
  <si>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</si>
  <si>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</si>
  <si>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</si>
  <si>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</si>
  <si>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BUDROVCI</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</si>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</sst>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4288784</v>
      </c>
      <c r="D2" s="6">
        <f>'PR-RAS'!E6</f>
        <v>4486155.5699999994</v>
      </c>
      <c r="E2" s="6">
        <v>0</v>
      </c>
      <c r="F2" s="6">
        <v>0</v>
      </c>
      <c r="G2" s="7">
        <f t="shared" ref="G2:G264" si="0">(B2/1000)*(C2*1+D2*2)</f>
        <v>13261.095139999999</v>
      </c>
      <c r="H2" s="7">
        <f t="shared" ref="H2:H264" si="1">ABS(C2-ROUND(C2,0))+ABS(D2-ROUND(D2,0))</f>
        <v>0.43000000063329935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3683354</v>
      </c>
      <c r="D46" s="1">
        <f>'PR-RAS'!E50</f>
        <v>3906343.9499999997</v>
      </c>
      <c r="E46" s="1">
        <v>0</v>
      </c>
      <c r="F46" s="1">
        <v>0</v>
      </c>
      <c r="G46" s="2">
        <f t="shared" si="0"/>
        <v>517321.88549999992</v>
      </c>
      <c r="H46" s="2">
        <f t="shared" si="1"/>
        <v>5.0000000279396772E-2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3683354</v>
      </c>
      <c r="D64" s="1">
        <f>'PR-RAS'!E68</f>
        <v>3906343.9499999997</v>
      </c>
      <c r="E64" s="1">
        <v>0</v>
      </c>
      <c r="F64" s="1">
        <v>0</v>
      </c>
      <c r="G64" s="2">
        <f t="shared" si="0"/>
        <v>724250.63969999994</v>
      </c>
      <c r="H64" s="2">
        <f t="shared" si="1"/>
        <v>5.0000000279396772E-2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3667121</v>
      </c>
      <c r="D65" s="1">
        <f>'PR-RAS'!E69</f>
        <v>3896569.44</v>
      </c>
      <c r="E65" s="1">
        <v>0</v>
      </c>
      <c r="F65" s="1">
        <v>0</v>
      </c>
      <c r="G65" s="2">
        <f t="shared" si="0"/>
        <v>733456.63231999998</v>
      </c>
      <c r="H65" s="2">
        <f t="shared" si="1"/>
        <v>0.43999999994412065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16233</v>
      </c>
      <c r="D66" s="1">
        <f>'PR-RAS'!E70</f>
        <v>9774.51</v>
      </c>
      <c r="E66" s="1">
        <v>0</v>
      </c>
      <c r="F66" s="1">
        <v>0</v>
      </c>
      <c r="G66" s="2">
        <f t="shared" si="0"/>
        <v>2325.8313000000003</v>
      </c>
      <c r="H66" s="2">
        <f t="shared" si="1"/>
        <v>0.48999999999978172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360</v>
      </c>
      <c r="D102" s="1">
        <f>'PR-RAS'!E106</f>
        <v>1320</v>
      </c>
      <c r="E102" s="1">
        <v>0</v>
      </c>
      <c r="F102" s="1">
        <v>0</v>
      </c>
      <c r="G102" s="2">
        <f t="shared" si="0"/>
        <v>303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360</v>
      </c>
      <c r="D108" s="1">
        <f>'PR-RAS'!E112</f>
        <v>1320</v>
      </c>
      <c r="E108" s="1">
        <v>0</v>
      </c>
      <c r="F108" s="1">
        <v>0</v>
      </c>
      <c r="G108" s="2">
        <f t="shared" si="0"/>
        <v>321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360</v>
      </c>
      <c r="D113" s="1">
        <f>'PR-RAS'!E117</f>
        <v>1320</v>
      </c>
      <c r="E113" s="1">
        <v>0</v>
      </c>
      <c r="F113" s="1">
        <v>0</v>
      </c>
      <c r="G113" s="2">
        <f t="shared" si="0"/>
        <v>336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12900</v>
      </c>
      <c r="E120" s="1">
        <v>0</v>
      </c>
      <c r="F120" s="1">
        <v>0</v>
      </c>
      <c r="G120" s="2">
        <f t="shared" si="0"/>
        <v>3070.2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7200</v>
      </c>
      <c r="E121" s="1">
        <v>0</v>
      </c>
      <c r="F121" s="1">
        <v>0</v>
      </c>
      <c r="G121" s="2">
        <f t="shared" si="0"/>
        <v>1728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7200</v>
      </c>
      <c r="E123" s="1">
        <v>0</v>
      </c>
      <c r="F123" s="1">
        <v>0</v>
      </c>
      <c r="G123" s="2">
        <f t="shared" si="0"/>
        <v>1756.8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5700</v>
      </c>
      <c r="E124" s="1">
        <v>0</v>
      </c>
      <c r="F124" s="1">
        <v>0</v>
      </c>
      <c r="G124" s="2">
        <f t="shared" si="0"/>
        <v>1402.2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5700</v>
      </c>
      <c r="E125" s="1">
        <v>0</v>
      </c>
      <c r="F125" s="1">
        <v>0</v>
      </c>
      <c r="G125" s="2">
        <f t="shared" si="0"/>
        <v>1413.6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605070</v>
      </c>
      <c r="D129" s="1">
        <f>'PR-RAS'!E133</f>
        <v>565591.62</v>
      </c>
      <c r="E129" s="1">
        <v>0</v>
      </c>
      <c r="F129" s="1">
        <v>0</v>
      </c>
      <c r="G129" s="2">
        <f t="shared" si="0"/>
        <v>222240.41472</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605070</v>
      </c>
      <c r="D130" s="1">
        <f>'PR-RAS'!E134</f>
        <v>565591.62</v>
      </c>
      <c r="E130" s="1">
        <v>0</v>
      </c>
      <c r="F130" s="1">
        <v>0</v>
      </c>
      <c r="G130" s="2">
        <f t="shared" si="0"/>
        <v>223976.66795999999</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593537</v>
      </c>
      <c r="D131" s="1">
        <f>'PR-RAS'!E135</f>
        <v>547191.68999999994</v>
      </c>
      <c r="E131" s="1">
        <v>0</v>
      </c>
      <c r="F131" s="1">
        <v>0</v>
      </c>
      <c r="G131" s="2">
        <f t="shared" si="0"/>
        <v>219429.64939999999</v>
      </c>
      <c r="H131" s="2">
        <f t="shared" si="1"/>
        <v>0.31000000005587935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11533</v>
      </c>
      <c r="D132" s="1">
        <f>'PR-RAS'!E136</f>
        <v>18399.93</v>
      </c>
      <c r="E132" s="1">
        <v>0</v>
      </c>
      <c r="F132" s="1">
        <v>0</v>
      </c>
      <c r="G132" s="2">
        <f t="shared" si="0"/>
        <v>6331.60466</v>
      </c>
      <c r="H132" s="2">
        <f t="shared" si="1"/>
        <v>6.9999999999708962E-2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4279834</v>
      </c>
      <c r="D147" s="1">
        <f>'PR-RAS'!E151</f>
        <v>4442519.7799999993</v>
      </c>
      <c r="E147" s="1">
        <v>0</v>
      </c>
      <c r="F147" s="1">
        <v>0</v>
      </c>
      <c r="G147" s="2">
        <f t="shared" si="0"/>
        <v>1922071.5397599996</v>
      </c>
      <c r="H147" s="2">
        <f t="shared" si="1"/>
        <v>0.22000000067055225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3466139</v>
      </c>
      <c r="D148" s="1">
        <f>'PR-RAS'!E152</f>
        <v>3737240.4899999998</v>
      </c>
      <c r="E148" s="1">
        <v>0</v>
      </c>
      <c r="F148" s="1">
        <v>0</v>
      </c>
      <c r="G148" s="2">
        <f t="shared" si="0"/>
        <v>1608271.1370599999</v>
      </c>
      <c r="H148" s="2">
        <f t="shared" si="1"/>
        <v>0.48999999975785613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2857912</v>
      </c>
      <c r="D149" s="1">
        <f>'PR-RAS'!E153</f>
        <v>3041464.73</v>
      </c>
      <c r="E149" s="1">
        <v>0</v>
      </c>
      <c r="F149" s="1">
        <v>0</v>
      </c>
      <c r="G149" s="2">
        <f t="shared" si="0"/>
        <v>1323244.53608</v>
      </c>
      <c r="H149" s="2">
        <f t="shared" si="1"/>
        <v>0.27000000001862645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2837767</v>
      </c>
      <c r="D150" s="1">
        <f>'PR-RAS'!E154</f>
        <v>3016456.92</v>
      </c>
      <c r="E150" s="1">
        <v>0</v>
      </c>
      <c r="F150" s="1">
        <v>0</v>
      </c>
      <c r="G150" s="2">
        <f t="shared" si="0"/>
        <v>1321731.4451599999</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20145</v>
      </c>
      <c r="D153" s="1">
        <f>'PR-RAS'!E157</f>
        <v>25007.81</v>
      </c>
      <c r="E153" s="1">
        <v>0</v>
      </c>
      <c r="F153" s="1">
        <v>0</v>
      </c>
      <c r="G153" s="2">
        <f t="shared" si="0"/>
        <v>10664.414239999998</v>
      </c>
      <c r="H153" s="2">
        <f t="shared" si="1"/>
        <v>0.18999999999869033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136277</v>
      </c>
      <c r="D154" s="1">
        <f>'PR-RAS'!E158</f>
        <v>193921.34</v>
      </c>
      <c r="E154" s="1">
        <v>0</v>
      </c>
      <c r="F154" s="1">
        <v>0</v>
      </c>
      <c r="G154" s="2">
        <f t="shared" si="0"/>
        <v>80190.311040000001</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471950</v>
      </c>
      <c r="D155" s="1">
        <f>'PR-RAS'!E159</f>
        <v>501854.42000000004</v>
      </c>
      <c r="E155" s="1">
        <v>0</v>
      </c>
      <c r="F155" s="1">
        <v>0</v>
      </c>
      <c r="G155" s="2">
        <f t="shared" si="0"/>
        <v>227251.46136000002</v>
      </c>
      <c r="H155" s="2">
        <f t="shared" si="1"/>
        <v>0.42000000004190952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470991</v>
      </c>
      <c r="D157" s="1">
        <f>'PR-RAS'!E161</f>
        <v>501823.64</v>
      </c>
      <c r="E157" s="1">
        <v>0</v>
      </c>
      <c r="F157" s="1">
        <v>0</v>
      </c>
      <c r="G157" s="2">
        <f t="shared" si="0"/>
        <v>230043.57167999999</v>
      </c>
      <c r="H157" s="2">
        <f t="shared" si="1"/>
        <v>0.35999999998603016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959</v>
      </c>
      <c r="D158" s="1">
        <f>'PR-RAS'!E162</f>
        <v>30.78</v>
      </c>
      <c r="E158" s="1">
        <v>0</v>
      </c>
      <c r="F158" s="1">
        <v>0</v>
      </c>
      <c r="G158" s="2">
        <f t="shared" si="0"/>
        <v>160.22791999999998</v>
      </c>
      <c r="H158" s="2">
        <f t="shared" si="1"/>
        <v>0.21999999999999886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745234</v>
      </c>
      <c r="D159" s="1">
        <f>'PR-RAS'!E163</f>
        <v>647476.73</v>
      </c>
      <c r="E159" s="1">
        <v>0</v>
      </c>
      <c r="F159" s="1">
        <v>0</v>
      </c>
      <c r="G159" s="2">
        <f t="shared" si="0"/>
        <v>322349.61868000001</v>
      </c>
      <c r="H159" s="2">
        <f t="shared" si="1"/>
        <v>0.27000000001862645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110060</v>
      </c>
      <c r="D160" s="1">
        <f>'PR-RAS'!E164</f>
        <v>174886.67</v>
      </c>
      <c r="E160" s="1">
        <v>0</v>
      </c>
      <c r="F160" s="1">
        <v>0</v>
      </c>
      <c r="G160" s="2">
        <f t="shared" si="0"/>
        <v>73113.50106000001</v>
      </c>
      <c r="H160" s="2">
        <f t="shared" si="1"/>
        <v>0.32999999998719431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18060</v>
      </c>
      <c r="D161" s="1">
        <f>'PR-RAS'!E165</f>
        <v>39896.26</v>
      </c>
      <c r="E161" s="1">
        <v>0</v>
      </c>
      <c r="F161" s="1">
        <v>0</v>
      </c>
      <c r="G161" s="2">
        <f t="shared" si="0"/>
        <v>15656.403200000001</v>
      </c>
      <c r="H161" s="2">
        <f t="shared" si="1"/>
        <v>0.26000000000203727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80536</v>
      </c>
      <c r="D162" s="1">
        <f>'PR-RAS'!E166</f>
        <v>117669.41</v>
      </c>
      <c r="E162" s="1">
        <v>0</v>
      </c>
      <c r="F162" s="1">
        <v>0</v>
      </c>
      <c r="G162" s="2">
        <f t="shared" si="0"/>
        <v>50855.846020000005</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6290</v>
      </c>
      <c r="D163" s="1">
        <f>'PR-RAS'!E167</f>
        <v>11685</v>
      </c>
      <c r="E163" s="1">
        <v>0</v>
      </c>
      <c r="F163" s="1">
        <v>0</v>
      </c>
      <c r="G163" s="2">
        <f t="shared" si="0"/>
        <v>4804.92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5174</v>
      </c>
      <c r="D164" s="1">
        <f>'PR-RAS'!E168</f>
        <v>5636</v>
      </c>
      <c r="E164" s="1">
        <v>0</v>
      </c>
      <c r="F164" s="1">
        <v>0</v>
      </c>
      <c r="G164" s="2">
        <f t="shared" si="0"/>
        <v>2680.6980000000003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294486</v>
      </c>
      <c r="D165" s="1">
        <f>'PR-RAS'!E169</f>
        <v>342252.48000000004</v>
      </c>
      <c r="E165" s="1">
        <v>0</v>
      </c>
      <c r="F165" s="1">
        <v>0</v>
      </c>
      <c r="G165" s="2">
        <f t="shared" si="0"/>
        <v>160554.51744000003</v>
      </c>
      <c r="H165" s="2">
        <f t="shared" si="1"/>
        <v>0.48000000003958121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42423</v>
      </c>
      <c r="D166" s="1">
        <f>'PR-RAS'!E170</f>
        <v>29317.96</v>
      </c>
      <c r="E166" s="1">
        <v>0</v>
      </c>
      <c r="F166" s="1">
        <v>0</v>
      </c>
      <c r="G166" s="2">
        <f t="shared" si="0"/>
        <v>16674.721799999999</v>
      </c>
      <c r="H166" s="2">
        <f t="shared" si="1"/>
        <v>4.0000000000873115E-2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93851</v>
      </c>
      <c r="D167" s="1">
        <f>'PR-RAS'!E171</f>
        <v>123533.06</v>
      </c>
      <c r="E167" s="1">
        <v>0</v>
      </c>
      <c r="F167" s="1">
        <v>0</v>
      </c>
      <c r="G167" s="2">
        <f t="shared" si="0"/>
        <v>56592.24192</v>
      </c>
      <c r="H167" s="2">
        <f t="shared" si="1"/>
        <v>5.9999999997671694E-2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124505</v>
      </c>
      <c r="D168" s="1">
        <f>'PR-RAS'!E172</f>
        <v>167385.35999999999</v>
      </c>
      <c r="E168" s="1">
        <v>0</v>
      </c>
      <c r="F168" s="1">
        <v>0</v>
      </c>
      <c r="G168" s="2">
        <f t="shared" si="0"/>
        <v>76699.045240000007</v>
      </c>
      <c r="H168" s="2">
        <f t="shared" si="1"/>
        <v>0.35999999998603016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25467</v>
      </c>
      <c r="D169" s="1">
        <f>'PR-RAS'!E173</f>
        <v>21616.2</v>
      </c>
      <c r="E169" s="1">
        <v>0</v>
      </c>
      <c r="F169" s="1">
        <v>0</v>
      </c>
      <c r="G169" s="2">
        <f t="shared" si="0"/>
        <v>11541.4992</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5599</v>
      </c>
      <c r="D170" s="1">
        <f>'PR-RAS'!E174</f>
        <v>399.9</v>
      </c>
      <c r="E170" s="1">
        <v>0</v>
      </c>
      <c r="F170" s="1">
        <v>0</v>
      </c>
      <c r="G170" s="2">
        <f t="shared" si="0"/>
        <v>1081.3972000000001</v>
      </c>
      <c r="H170" s="2">
        <f t="shared" si="1"/>
        <v>0.10000000000002274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2641</v>
      </c>
      <c r="D172" s="1">
        <f>'PR-RAS'!E176</f>
        <v>0</v>
      </c>
      <c r="E172" s="1">
        <v>0</v>
      </c>
      <c r="F172" s="1">
        <v>0</v>
      </c>
      <c r="G172" s="2">
        <f t="shared" si="0"/>
        <v>451.61100000000005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296166</v>
      </c>
      <c r="D173" s="1">
        <f>'PR-RAS'!E177</f>
        <v>118056.56</v>
      </c>
      <c r="E173" s="1">
        <v>0</v>
      </c>
      <c r="F173" s="1">
        <v>0</v>
      </c>
      <c r="G173" s="2">
        <f t="shared" si="0"/>
        <v>91552.008639999985</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11507</v>
      </c>
      <c r="D174" s="1">
        <f>'PR-RAS'!E178</f>
        <v>13262.31</v>
      </c>
      <c r="E174" s="1">
        <v>0</v>
      </c>
      <c r="F174" s="1">
        <v>0</v>
      </c>
      <c r="G174" s="2">
        <f t="shared" si="0"/>
        <v>6579.4702599999991</v>
      </c>
      <c r="H174" s="2">
        <f t="shared" si="1"/>
        <v>0.30999999999949068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215838</v>
      </c>
      <c r="D175" s="1">
        <f>'PR-RAS'!E179</f>
        <v>46506.25</v>
      </c>
      <c r="E175" s="1">
        <v>0</v>
      </c>
      <c r="F175" s="1">
        <v>0</v>
      </c>
      <c r="G175" s="2">
        <f t="shared" si="0"/>
        <v>53739.986999999994</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23027</v>
      </c>
      <c r="D177" s="1">
        <f>'PR-RAS'!E181</f>
        <v>31338.63</v>
      </c>
      <c r="E177" s="1">
        <v>0</v>
      </c>
      <c r="F177" s="1">
        <v>0</v>
      </c>
      <c r="G177" s="2">
        <f t="shared" si="0"/>
        <v>15083.949760000001</v>
      </c>
      <c r="H177" s="2">
        <f t="shared" si="1"/>
        <v>0.36999999999898137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2676</v>
      </c>
      <c r="D178" s="1">
        <f>'PR-RAS'!E182</f>
        <v>6926.03</v>
      </c>
      <c r="E178" s="1">
        <v>0</v>
      </c>
      <c r="F178" s="1">
        <v>0</v>
      </c>
      <c r="G178" s="2">
        <f t="shared" si="0"/>
        <v>2925.4666199999992</v>
      </c>
      <c r="H178" s="2">
        <f t="shared" si="1"/>
        <v>2.9999999999745341E-2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17289</v>
      </c>
      <c r="D179" s="1">
        <f>'PR-RAS'!E183</f>
        <v>16328</v>
      </c>
      <c r="E179" s="1">
        <v>0</v>
      </c>
      <c r="F179" s="1">
        <v>0</v>
      </c>
      <c r="G179" s="2">
        <f t="shared" si="0"/>
        <v>8890.2099999999991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25335</v>
      </c>
      <c r="D180" s="1">
        <f>'PR-RAS'!E184</f>
        <v>2795.34</v>
      </c>
      <c r="E180" s="1">
        <v>0</v>
      </c>
      <c r="F180" s="1">
        <v>0</v>
      </c>
      <c r="G180" s="2">
        <f t="shared" si="0"/>
        <v>5535.6967199999999</v>
      </c>
      <c r="H180" s="2">
        <f t="shared" si="1"/>
        <v>0.34000000000014552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494</v>
      </c>
      <c r="D182" s="1">
        <f>'PR-RAS'!E186</f>
        <v>900</v>
      </c>
      <c r="E182" s="1">
        <v>0</v>
      </c>
      <c r="F182" s="1">
        <v>0</v>
      </c>
      <c r="G182" s="2">
        <f t="shared" si="0"/>
        <v>415.214</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44522</v>
      </c>
      <c r="D184" s="1">
        <f>'PR-RAS'!E188</f>
        <v>12281.019999999999</v>
      </c>
      <c r="E184" s="1">
        <v>0</v>
      </c>
      <c r="F184" s="1">
        <v>0</v>
      </c>
      <c r="G184" s="2">
        <f t="shared" si="0"/>
        <v>12642.379319999998</v>
      </c>
      <c r="H184" s="2">
        <f t="shared" si="1"/>
        <v>1.9999999998617568E-2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196</v>
      </c>
      <c r="D187" s="1">
        <f>'PR-RAS'!E191</f>
        <v>198.14</v>
      </c>
      <c r="E187" s="1">
        <v>0</v>
      </c>
      <c r="F187" s="1">
        <v>0</v>
      </c>
      <c r="G187" s="2">
        <f t="shared" si="0"/>
        <v>110.16408</v>
      </c>
      <c r="H187" s="2">
        <f t="shared" si="1"/>
        <v>0.13999999999998636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400</v>
      </c>
      <c r="D188" s="1">
        <f>'PR-RAS'!E192</f>
        <v>400</v>
      </c>
      <c r="E188" s="1">
        <v>0</v>
      </c>
      <c r="F188" s="1">
        <v>0</v>
      </c>
      <c r="G188" s="2">
        <f t="shared" si="0"/>
        <v>224.4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6859</v>
      </c>
      <c r="D189" s="1">
        <f>'PR-RAS'!E193</f>
        <v>762.5</v>
      </c>
      <c r="E189" s="1">
        <v>0</v>
      </c>
      <c r="F189" s="1">
        <v>0</v>
      </c>
      <c r="G189" s="2">
        <f t="shared" si="0"/>
        <v>1576.192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28656</v>
      </c>
      <c r="D190" s="1">
        <f>'PR-RAS'!E194</f>
        <v>1093.75</v>
      </c>
      <c r="E190" s="1">
        <v>0</v>
      </c>
      <c r="F190" s="1">
        <v>0</v>
      </c>
      <c r="G190" s="2">
        <f t="shared" si="0"/>
        <v>5829.4215000000004</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8411</v>
      </c>
      <c r="D191" s="1">
        <f>'PR-RAS'!E195</f>
        <v>9826.6299999999992</v>
      </c>
      <c r="E191" s="1">
        <v>0</v>
      </c>
      <c r="F191" s="1">
        <v>0</v>
      </c>
      <c r="G191" s="2">
        <f t="shared" si="0"/>
        <v>5332.2093999999997</v>
      </c>
      <c r="H191" s="2">
        <f t="shared" si="1"/>
        <v>0.37000000000080036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20787</v>
      </c>
      <c r="D192" s="1">
        <f>'PR-RAS'!E196</f>
        <v>750.31</v>
      </c>
      <c r="E192" s="1">
        <v>0</v>
      </c>
      <c r="F192" s="1">
        <v>0</v>
      </c>
      <c r="G192" s="2">
        <f t="shared" si="0"/>
        <v>4256.9354199999998</v>
      </c>
      <c r="H192" s="2">
        <f t="shared" si="1"/>
        <v>0.30999999999994543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20787</v>
      </c>
      <c r="D206" s="1">
        <f>'PR-RAS'!E210</f>
        <v>750.31</v>
      </c>
      <c r="E206" s="1">
        <v>0</v>
      </c>
      <c r="F206" s="1">
        <v>0</v>
      </c>
      <c r="G206" s="2">
        <f t="shared" si="0"/>
        <v>4568.9620999999997</v>
      </c>
      <c r="H206" s="2">
        <f t="shared" si="1"/>
        <v>0.30999999999994543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20787</v>
      </c>
      <c r="D209" s="1">
        <f>'PR-RAS'!E213</f>
        <v>750.31</v>
      </c>
      <c r="E209" s="1">
        <v>0</v>
      </c>
      <c r="F209" s="1">
        <v>0</v>
      </c>
      <c r="G209" s="2">
        <f t="shared" si="0"/>
        <v>4635.8249599999999</v>
      </c>
      <c r="H209" s="2">
        <f t="shared" si="1"/>
        <v>0.30999999999994543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47674</v>
      </c>
      <c r="D248" s="1">
        <f>'PR-RAS'!E252</f>
        <v>57052.25</v>
      </c>
      <c r="E248" s="1">
        <v>0</v>
      </c>
      <c r="F248" s="1">
        <v>0</v>
      </c>
      <c r="G248" s="2">
        <f t="shared" si="0"/>
        <v>39959.289499999999</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47674</v>
      </c>
      <c r="D255" s="1">
        <f>'PR-RAS'!E259</f>
        <v>57052.25</v>
      </c>
      <c r="E255" s="1">
        <v>0</v>
      </c>
      <c r="F255" s="1">
        <v>0</v>
      </c>
      <c r="G255" s="2">
        <f t="shared" si="0"/>
        <v>41091.739000000001</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47674</v>
      </c>
      <c r="D257" s="1">
        <f>'PR-RAS'!E261</f>
        <v>57052.25</v>
      </c>
      <c r="E257" s="1">
        <v>0</v>
      </c>
      <c r="F257" s="1">
        <v>0</v>
      </c>
      <c r="G257" s="2">
        <f t="shared" si="0"/>
        <v>41415.296000000002</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4279834</v>
      </c>
      <c r="D285" s="1">
        <f>'PR-RAS'!E289</f>
        <v>4442519.7799999993</v>
      </c>
      <c r="E285" s="1">
        <v>0</v>
      </c>
      <c r="F285" s="1">
        <v>0</v>
      </c>
      <c r="G285" s="2">
        <f t="shared" si="8"/>
        <v>3738824.0910399994</v>
      </c>
      <c r="H285" s="2">
        <f t="shared" si="9"/>
        <v>0.22000000067055225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8950</v>
      </c>
      <c r="D286" s="1">
        <f>'PR-RAS'!E290</f>
        <v>43635.790000000037</v>
      </c>
      <c r="E286" s="1">
        <v>0</v>
      </c>
      <c r="F286" s="1">
        <v>0</v>
      </c>
      <c r="G286" s="2">
        <f t="shared" si="8"/>
        <v>27423.150300000019</v>
      </c>
      <c r="H286" s="2">
        <f t="shared" si="9"/>
        <v>0.2099999999627471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296657</v>
      </c>
      <c r="D288" s="1">
        <f>'PR-RAS'!E292</f>
        <v>262331.14</v>
      </c>
      <c r="E288" s="1">
        <v>0</v>
      </c>
      <c r="F288" s="1">
        <v>0</v>
      </c>
      <c r="G288" s="2">
        <f t="shared" si="8"/>
        <v>235718.63335999998</v>
      </c>
      <c r="H288" s="2">
        <f t="shared" si="9"/>
        <v>0.14000000001396984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928</v>
      </c>
      <c r="D293" s="1">
        <f>'PR-RAS'!E298</f>
        <v>1298.5</v>
      </c>
      <c r="E293" s="1">
        <v>0</v>
      </c>
      <c r="F293" s="1">
        <v>0</v>
      </c>
      <c r="G293" s="2">
        <f t="shared" si="8"/>
        <v>1029.3</v>
      </c>
      <c r="H293" s="2">
        <f t="shared" si="9"/>
        <v>0.5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928</v>
      </c>
      <c r="D306" s="1">
        <f>'PR-RAS'!E311</f>
        <v>1298.5</v>
      </c>
      <c r="E306" s="1">
        <v>0</v>
      </c>
      <c r="F306" s="1">
        <v>0</v>
      </c>
      <c r="G306" s="2">
        <f t="shared" si="8"/>
        <v>1075.125</v>
      </c>
      <c r="H306" s="2">
        <f t="shared" si="9"/>
        <v>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928</v>
      </c>
      <c r="D307" s="1">
        <f>'PR-RAS'!E312</f>
        <v>1298.5</v>
      </c>
      <c r="E307" s="1">
        <v>0</v>
      </c>
      <c r="F307" s="1">
        <v>0</v>
      </c>
      <c r="G307" s="2">
        <f t="shared" si="8"/>
        <v>1078.6500000000001</v>
      </c>
      <c r="H307" s="2">
        <f t="shared" si="9"/>
        <v>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928</v>
      </c>
      <c r="D308" s="1">
        <f>'PR-RAS'!E313</f>
        <v>1298.5</v>
      </c>
      <c r="E308" s="1">
        <v>0</v>
      </c>
      <c r="F308" s="1">
        <v>0</v>
      </c>
      <c r="G308" s="2">
        <f t="shared" si="8"/>
        <v>1082.175</v>
      </c>
      <c r="H308" s="2">
        <f t="shared" si="9"/>
        <v>0.5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28261</v>
      </c>
      <c r="D345" s="1">
        <f>'PR-RAS'!E350</f>
        <v>41064.44</v>
      </c>
      <c r="E345" s="1">
        <v>0</v>
      </c>
      <c r="F345" s="1">
        <v>0</v>
      </c>
      <c r="G345" s="2">
        <f t="shared" si="8"/>
        <v>37974.118719999999</v>
      </c>
      <c r="H345" s="2">
        <f t="shared" si="9"/>
        <v>0.44000000000232831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28261</v>
      </c>
      <c r="D358" s="1">
        <f>'PR-RAS'!E363</f>
        <v>41064.44</v>
      </c>
      <c r="E358" s="1">
        <v>0</v>
      </c>
      <c r="F358" s="1">
        <v>0</v>
      </c>
      <c r="G358" s="2">
        <f t="shared" si="8"/>
        <v>39409.187160000001</v>
      </c>
      <c r="H358" s="2">
        <f t="shared" si="9"/>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11188</v>
      </c>
      <c r="D364" s="1">
        <f>'PR-RAS'!E369</f>
        <v>29999.93</v>
      </c>
      <c r="E364" s="1">
        <v>0</v>
      </c>
      <c r="F364" s="1">
        <v>0</v>
      </c>
      <c r="G364" s="2">
        <f t="shared" si="8"/>
        <v>25841.193179999998</v>
      </c>
      <c r="H364" s="2">
        <f t="shared" si="9"/>
        <v>6.9999999999708962E-2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11188</v>
      </c>
      <c r="D365" s="1">
        <f>'PR-RAS'!E370</f>
        <v>24000</v>
      </c>
      <c r="E365" s="1">
        <v>0</v>
      </c>
      <c r="F365" s="1">
        <v>0</v>
      </c>
      <c r="G365" s="2">
        <f t="shared" si="8"/>
        <v>21544.432000000001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5999.93</v>
      </c>
      <c r="E371" s="1">
        <v>0</v>
      </c>
      <c r="F371" s="1">
        <v>0</v>
      </c>
      <c r="G371" s="2">
        <f t="shared" si="8"/>
        <v>4439.9481999999998</v>
      </c>
      <c r="H371" s="2">
        <f t="shared" si="9"/>
        <v>6.9999999999708962E-2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17073</v>
      </c>
      <c r="D378" s="1">
        <f>'PR-RAS'!E383</f>
        <v>11064.51</v>
      </c>
      <c r="E378" s="1">
        <v>0</v>
      </c>
      <c r="F378" s="1">
        <v>0</v>
      </c>
      <c r="G378" s="2">
        <f t="shared" si="8"/>
        <v>14779.161540000001</v>
      </c>
      <c r="H378" s="2">
        <f t="shared" si="9"/>
        <v>0.48999999999978172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17073</v>
      </c>
      <c r="D379" s="1">
        <f>'PR-RAS'!E384</f>
        <v>11064.51</v>
      </c>
      <c r="E379" s="1">
        <v>0</v>
      </c>
      <c r="F379" s="1">
        <v>0</v>
      </c>
      <c r="G379" s="2">
        <f t="shared" si="8"/>
        <v>14818.363560000002</v>
      </c>
      <c r="H379" s="2">
        <f t="shared" si="9"/>
        <v>0.48999999999978172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27333</v>
      </c>
      <c r="D403" s="1">
        <f>'PR-RAS'!E408</f>
        <v>39765.94</v>
      </c>
      <c r="E403" s="1">
        <v>0</v>
      </c>
      <c r="F403" s="1">
        <v>0</v>
      </c>
      <c r="G403" s="2">
        <f t="shared" si="8"/>
        <v>42959.681760000007</v>
      </c>
      <c r="H403" s="2">
        <f t="shared" si="9"/>
        <v>5.9999999997671694E-2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12209</v>
      </c>
      <c r="D406" s="1">
        <f>'PR-RAS'!E411</f>
        <v>8499.32</v>
      </c>
      <c r="E406" s="1">
        <v>0</v>
      </c>
      <c r="F406" s="1">
        <v>0</v>
      </c>
      <c r="G406" s="2">
        <f t="shared" si="8"/>
        <v>11829.094200000001</v>
      </c>
      <c r="H406" s="2">
        <f t="shared" si="9"/>
        <v>0.31999999999970896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4289712</v>
      </c>
      <c r="D407" s="1">
        <f>'PR-RAS'!E412</f>
        <v>4487454.0699999994</v>
      </c>
      <c r="E407" s="1">
        <v>0</v>
      </c>
      <c r="F407" s="1">
        <v>0</v>
      </c>
      <c r="G407" s="2">
        <f t="shared" si="8"/>
        <v>5385435.7768399995</v>
      </c>
      <c r="H407" s="2">
        <f t="shared" si="9"/>
        <v>6.9999999366700649E-2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4308095</v>
      </c>
      <c r="D408" s="1">
        <f>'PR-RAS'!E413</f>
        <v>4483584.22</v>
      </c>
      <c r="E408" s="1">
        <v>0</v>
      </c>
      <c r="F408" s="1">
        <v>0</v>
      </c>
      <c r="G408" s="2">
        <f t="shared" si="8"/>
        <v>5403032.2200799994</v>
      </c>
      <c r="H408" s="2">
        <f t="shared" si="9"/>
        <v>0.21999999973922968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3869.8499999996275</v>
      </c>
      <c r="E409" s="1">
        <v>0</v>
      </c>
      <c r="F409" s="1">
        <v>0</v>
      </c>
      <c r="G409" s="2">
        <f t="shared" si="8"/>
        <v>3157.7975999996956</v>
      </c>
      <c r="H409" s="2">
        <f t="shared" si="9"/>
        <v>0.15000000037252903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18383</v>
      </c>
      <c r="D410" s="1">
        <f>'PR-RAS'!E415</f>
        <v>0</v>
      </c>
      <c r="E410" s="1">
        <v>0</v>
      </c>
      <c r="F410" s="1">
        <v>0</v>
      </c>
      <c r="G410" s="2">
        <f t="shared" si="8"/>
        <v>7518.6469999999999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296657</v>
      </c>
      <c r="D411" s="1">
        <f>'PR-RAS'!E416</f>
        <v>262331.14</v>
      </c>
      <c r="E411" s="1">
        <v>0</v>
      </c>
      <c r="F411" s="1">
        <v>0</v>
      </c>
      <c r="G411" s="2">
        <f t="shared" si="8"/>
        <v>336740.90480000002</v>
      </c>
      <c r="H411" s="2">
        <f t="shared" si="9"/>
        <v>0.14000000001396984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12209</v>
      </c>
      <c r="D413" s="1">
        <f>'PR-RAS'!E418</f>
        <v>8499.32</v>
      </c>
      <c r="E413" s="1">
        <v>0</v>
      </c>
      <c r="F413" s="1">
        <v>0</v>
      </c>
      <c r="G413" s="2">
        <f t="shared" si="8"/>
        <v>12033.54768</v>
      </c>
      <c r="H413" s="2">
        <f t="shared" si="9"/>
        <v>0.31999999999970896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4289712</v>
      </c>
      <c r="D633" s="1">
        <f>'PR-RAS'!E639</f>
        <v>4487454.0699999994</v>
      </c>
      <c r="E633" s="1">
        <v>0</v>
      </c>
      <c r="F633" s="1">
        <v>0</v>
      </c>
      <c r="G633" s="2">
        <f t="shared" si="10"/>
        <v>8383239.9284799993</v>
      </c>
      <c r="H633" s="2">
        <f t="shared" si="11"/>
        <v>6.9999999366700649E-2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4308095</v>
      </c>
      <c r="D634" s="1">
        <f>'PR-RAS'!E640</f>
        <v>4483584.22</v>
      </c>
      <c r="E634" s="1">
        <v>0</v>
      </c>
      <c r="F634" s="1">
        <v>0</v>
      </c>
      <c r="G634" s="2">
        <f t="shared" si="10"/>
        <v>8403241.7575199995</v>
      </c>
      <c r="H634" s="2">
        <f t="shared" si="11"/>
        <v>0.21999999973922968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3869.8499999996275</v>
      </c>
      <c r="E635" s="1">
        <v>0</v>
      </c>
      <c r="F635" s="1">
        <v>0</v>
      </c>
      <c r="G635" s="2">
        <f t="shared" si="10"/>
        <v>4906.9697999995278</v>
      </c>
      <c r="H635" s="2">
        <f t="shared" si="11"/>
        <v>0.15000000037252903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18383</v>
      </c>
      <c r="D636" s="1">
        <f>'PR-RAS'!E642</f>
        <v>0</v>
      </c>
      <c r="E636" s="1">
        <v>0</v>
      </c>
      <c r="F636" s="1">
        <v>0</v>
      </c>
      <c r="G636" s="2">
        <f t="shared" si="10"/>
        <v>11673.205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296657</v>
      </c>
      <c r="D637" s="1">
        <f>'PR-RAS'!E643</f>
        <v>262331.14</v>
      </c>
      <c r="E637" s="1">
        <v>0</v>
      </c>
      <c r="F637" s="1">
        <v>0</v>
      </c>
      <c r="G637" s="2">
        <f t="shared" si="10"/>
        <v>522359.06208</v>
      </c>
      <c r="H637" s="2">
        <f t="shared" si="11"/>
        <v>0.14000000001396984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278274</v>
      </c>
      <c r="D639" s="1">
        <f>'PR-RAS'!E645</f>
        <v>266200.98999999964</v>
      </c>
      <c r="E639" s="1">
        <v>0</v>
      </c>
      <c r="F639" s="1">
        <v>0</v>
      </c>
      <c r="G639" s="2">
        <f t="shared" si="10"/>
        <v>517211.27523999958</v>
      </c>
      <c r="H639" s="2">
        <f t="shared" si="11"/>
        <v>1.0000000358559191E-2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275889</v>
      </c>
      <c r="D641" s="1">
        <f>'PR-RAS'!E647</f>
        <v>344979.29</v>
      </c>
      <c r="E641" s="1">
        <v>0</v>
      </c>
      <c r="F641" s="1">
        <v>0</v>
      </c>
      <c r="G641" s="2">
        <f t="shared" si="10"/>
        <v>618142.45120000001</v>
      </c>
      <c r="H641" s="2">
        <f t="shared" si="11"/>
        <v>0.28999999997904524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32</v>
      </c>
      <c r="E647" s="1">
        <v>0</v>
      </c>
      <c r="F647" s="1">
        <v>0</v>
      </c>
      <c r="G647" s="2">
        <f t="shared" si="10"/>
        <v>60.724000000000004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32</v>
      </c>
      <c r="E649" s="1">
        <v>0</v>
      </c>
      <c r="F649" s="1">
        <v>0</v>
      </c>
      <c r="G649" s="2">
        <f t="shared" si="10"/>
        <v>60.911999999999999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3637892</v>
      </c>
      <c r="D668" s="1">
        <f>'PR-RAS'!E675</f>
        <v>3869740.44</v>
      </c>
      <c r="E668" s="1">
        <v>0</v>
      </c>
      <c r="F668" s="1">
        <v>0</v>
      </c>
      <c r="G668" s="2">
        <f t="shared" si="10"/>
        <v>7588707.7109599998</v>
      </c>
      <c r="H668" s="2">
        <f t="shared" si="11"/>
        <v>0.43999999994412065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29229</v>
      </c>
      <c r="D669" s="1">
        <f>'PR-RAS'!E676</f>
        <v>26829</v>
      </c>
      <c r="E669" s="1">
        <v>0</v>
      </c>
      <c r="F669" s="1">
        <v>0</v>
      </c>
      <c r="G669" s="2">
        <f t="shared" si="10"/>
        <v>55368.516000000003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16233</v>
      </c>
      <c r="D670" s="1">
        <f>'PR-RAS'!E677</f>
        <v>9774.51</v>
      </c>
      <c r="E670" s="1">
        <v>0</v>
      </c>
      <c r="F670" s="1">
        <v>0</v>
      </c>
      <c r="G670" s="2">
        <f t="shared" si="10"/>
        <v>23938.171380000003</v>
      </c>
      <c r="H670" s="2">
        <f t="shared" si="11"/>
        <v>0.48999999999978172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33073.9</v>
      </c>
      <c r="E709" s="1">
        <v>0</v>
      </c>
      <c r="F709" s="1">
        <v>0</v>
      </c>
      <c r="G709" s="2">
        <f t="shared" si="10"/>
        <v>46832.642399999997</v>
      </c>
      <c r="H709" s="2">
        <f t="shared" si="11"/>
        <v>9.9999999998544808E-2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10786</v>
      </c>
      <c r="D710" s="1">
        <f>'PR-RAS'!E717</f>
        <v>10920.14</v>
      </c>
      <c r="E710" s="1">
        <v>0</v>
      </c>
      <c r="F710" s="1">
        <v>0</v>
      </c>
      <c r="G710" s="2">
        <f t="shared" si="10"/>
        <v>23132.032519999997</v>
      </c>
      <c r="H710" s="2">
        <f t="shared" si="11"/>
        <v>0.13999999999941792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80536</v>
      </c>
      <c r="D711" s="1">
        <f>'PR-RAS'!E718</f>
        <v>117669.41</v>
      </c>
      <c r="E711" s="1">
        <v>0</v>
      </c>
      <c r="F711" s="1">
        <v>0</v>
      </c>
      <c r="G711" s="2">
        <f t="shared" si="10"/>
        <v>224271.12219999998</v>
      </c>
      <c r="H711" s="2">
        <f t="shared" si="11"/>
        <v>0.41000000000349246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9600</v>
      </c>
      <c r="D713" s="1">
        <f>'PR-RAS'!E720</f>
        <v>9600</v>
      </c>
      <c r="E713" s="1">
        <v>0</v>
      </c>
      <c r="F713" s="1">
        <v>0</v>
      </c>
      <c r="G713" s="2">
        <f t="shared" si="10"/>
        <v>20505.599999999999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995.34</v>
      </c>
      <c r="E715" s="1">
        <v>0</v>
      </c>
      <c r="F715" s="1">
        <v>0</v>
      </c>
      <c r="G715" s="2">
        <f t="shared" si="10"/>
        <v>1421.3455200000001</v>
      </c>
      <c r="H715" s="2">
        <f t="shared" si="11"/>
        <v>0.34000000000003183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47674</v>
      </c>
      <c r="D821" s="1">
        <f>'PR-RAS'!E828</f>
        <v>57052.25</v>
      </c>
      <c r="E821" s="1">
        <v>0</v>
      </c>
      <c r="F821" s="1">
        <v>0</v>
      </c>
      <c r="G821" s="2">
        <f t="shared" si="18"/>
        <v>132658.37</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6659372</v>
      </c>
      <c r="D984" s="6">
        <f>BILANCA!E6</f>
        <v>6560422.0300000003</v>
      </c>
      <c r="E984" s="6">
        <v>0</v>
      </c>
      <c r="F984" s="6">
        <v>0</v>
      </c>
      <c r="G984" s="7">
        <f t="shared" ref="G984:G1241" si="22">B984/1000*C984+B984/500*D984</f>
        <v>19780.216060000002</v>
      </c>
      <c r="H984" s="7">
        <f t="shared" si="19"/>
        <v>3.0000000260770321E-2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6042044</v>
      </c>
      <c r="D985" s="1">
        <f>BILANCA!E7</f>
        <v>5901205.6200000001</v>
      </c>
      <c r="E985" s="1">
        <v>0</v>
      </c>
      <c r="F985" s="1">
        <v>0</v>
      </c>
      <c r="G985" s="2">
        <f t="shared" si="22"/>
        <v>35688.910480000006</v>
      </c>
      <c r="H985" s="2">
        <f t="shared" si="19"/>
        <v>0.37999999988824129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14509</v>
      </c>
      <c r="D986" s="1">
        <f>BILANCA!E8</f>
        <v>9775</v>
      </c>
      <c r="E986" s="1">
        <v>0</v>
      </c>
      <c r="F986" s="1">
        <v>0</v>
      </c>
      <c r="G986" s="2">
        <f t="shared" si="22"/>
        <v>102.17699999999999</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309</v>
      </c>
      <c r="D987" s="1">
        <f>BILANCA!E9</f>
        <v>308.60000000000002</v>
      </c>
      <c r="E987" s="1">
        <v>0</v>
      </c>
      <c r="F987" s="1">
        <v>0</v>
      </c>
      <c r="G987" s="2">
        <f t="shared" si="22"/>
        <v>3.7048000000000005</v>
      </c>
      <c r="H987" s="2">
        <f t="shared" si="19"/>
        <v>0.39999999999997726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47332</v>
      </c>
      <c r="D988" s="1">
        <f>BILANCA!E10</f>
        <v>47332</v>
      </c>
      <c r="E988" s="1">
        <v>0</v>
      </c>
      <c r="F988" s="1">
        <v>0</v>
      </c>
      <c r="G988" s="2">
        <f t="shared" si="22"/>
        <v>709.98</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33132</v>
      </c>
      <c r="D989" s="1">
        <f>BILANCA!E11</f>
        <v>37865.599999999999</v>
      </c>
      <c r="E989" s="1">
        <v>0</v>
      </c>
      <c r="F989" s="1">
        <v>0</v>
      </c>
      <c r="G989" s="2">
        <f t="shared" si="22"/>
        <v>653.17920000000004</v>
      </c>
      <c r="H989" s="2">
        <f t="shared" si="19"/>
        <v>0.40000000000145519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6027535</v>
      </c>
      <c r="D990" s="1">
        <f>BILANCA!E12</f>
        <v>5891430.6200000001</v>
      </c>
      <c r="E990" s="1">
        <v>0</v>
      </c>
      <c r="F990" s="1">
        <v>0</v>
      </c>
      <c r="G990" s="2">
        <f t="shared" si="22"/>
        <v>124672.77368000001</v>
      </c>
      <c r="H990" s="2">
        <f t="shared" si="19"/>
        <v>0.37999999988824129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5734416</v>
      </c>
      <c r="D991" s="1">
        <f>BILANCA!E13</f>
        <v>5632427.1900000004</v>
      </c>
      <c r="E991" s="1">
        <v>0</v>
      </c>
      <c r="F991" s="1">
        <v>0</v>
      </c>
      <c r="G991" s="2">
        <f t="shared" si="22"/>
        <v>135994.16304000001</v>
      </c>
      <c r="H991" s="2">
        <f t="shared" si="19"/>
        <v>0.19000000040978193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8159100</v>
      </c>
      <c r="D993" s="1">
        <f>BILANCA!E15</f>
        <v>8159099.5300000003</v>
      </c>
      <c r="E993" s="1">
        <v>0</v>
      </c>
      <c r="F993" s="1">
        <v>0</v>
      </c>
      <c r="G993" s="2">
        <f t="shared" si="22"/>
        <v>244772.99060000002</v>
      </c>
      <c r="H993" s="2">
        <f t="shared" si="19"/>
        <v>0.46999999973922968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2424684</v>
      </c>
      <c r="D996" s="1">
        <f>BILANCA!E18</f>
        <v>2526672.34</v>
      </c>
      <c r="E996" s="1">
        <v>0</v>
      </c>
      <c r="F996" s="1">
        <v>0</v>
      </c>
      <c r="G996" s="2">
        <f t="shared" si="22"/>
        <v>97214.372839999996</v>
      </c>
      <c r="H996" s="2">
        <f t="shared" si="19"/>
        <v>0.33999999985098839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143839</v>
      </c>
      <c r="D997" s="1">
        <f>BILANCA!E19</f>
        <v>106933.2899999998</v>
      </c>
      <c r="E997" s="1">
        <v>0</v>
      </c>
      <c r="F997" s="1">
        <v>0</v>
      </c>
      <c r="G997" s="2">
        <f t="shared" si="22"/>
        <v>5007.8781199999949</v>
      </c>
      <c r="H997" s="2">
        <f t="shared" si="19"/>
        <v>0.28999999980442226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1696620</v>
      </c>
      <c r="D998" s="1">
        <f>BILANCA!E20</f>
        <v>1720620.46</v>
      </c>
      <c r="E998" s="1">
        <v>0</v>
      </c>
      <c r="F998" s="1">
        <v>0</v>
      </c>
      <c r="G998" s="2">
        <f t="shared" si="22"/>
        <v>77067.913799999995</v>
      </c>
      <c r="H998" s="2">
        <f t="shared" si="19"/>
        <v>0.4599999999627471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7327</v>
      </c>
      <c r="D999" s="1">
        <f>BILANCA!E21</f>
        <v>7327.4</v>
      </c>
      <c r="E999" s="1">
        <v>0</v>
      </c>
      <c r="F999" s="1">
        <v>0</v>
      </c>
      <c r="G999" s="2">
        <f t="shared" si="22"/>
        <v>351.7088</v>
      </c>
      <c r="H999" s="2">
        <f t="shared" si="19"/>
        <v>0.3999999999996362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28119</v>
      </c>
      <c r="D1000" s="1">
        <f>BILANCA!E22</f>
        <v>28119.25</v>
      </c>
      <c r="E1000" s="1">
        <v>0</v>
      </c>
      <c r="F1000" s="1">
        <v>0</v>
      </c>
      <c r="G1000" s="2">
        <f t="shared" si="22"/>
        <v>1434.0775000000001</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9125</v>
      </c>
      <c r="D1003" s="1">
        <f>BILANCA!E25</f>
        <v>9125</v>
      </c>
      <c r="E1003" s="1">
        <v>0</v>
      </c>
      <c r="F1003" s="1">
        <v>0</v>
      </c>
      <c r="G1003" s="2">
        <f t="shared" si="22"/>
        <v>547.5</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122532</v>
      </c>
      <c r="D1004" s="1">
        <f>BILANCA!E26</f>
        <v>128531.76</v>
      </c>
      <c r="E1004" s="1">
        <v>0</v>
      </c>
      <c r="F1004" s="1">
        <v>0</v>
      </c>
      <c r="G1004" s="2">
        <f t="shared" si="22"/>
        <v>7971.5059199999996</v>
      </c>
      <c r="H1004" s="2">
        <f t="shared" si="19"/>
        <v>0.24000000000523869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1719884</v>
      </c>
      <c r="D1006" s="1">
        <f>BILANCA!E28</f>
        <v>1786790.58</v>
      </c>
      <c r="E1006" s="1">
        <v>0</v>
      </c>
      <c r="F1006" s="1">
        <v>0</v>
      </c>
      <c r="G1006" s="2">
        <f t="shared" si="22"/>
        <v>121749.69868</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149280</v>
      </c>
      <c r="D1013" s="1">
        <f>BILANCA!E35</f>
        <v>152070.14000000001</v>
      </c>
      <c r="E1013" s="1">
        <v>0</v>
      </c>
      <c r="F1013" s="1">
        <v>0</v>
      </c>
      <c r="G1013" s="2">
        <f t="shared" si="22"/>
        <v>13602.608400000001</v>
      </c>
      <c r="H1013" s="2">
        <f t="shared" si="19"/>
        <v>0.14000000001396984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240091</v>
      </c>
      <c r="D1014" s="1">
        <f>BILANCA!E36</f>
        <v>251155.72</v>
      </c>
      <c r="E1014" s="1">
        <v>0</v>
      </c>
      <c r="F1014" s="1">
        <v>0</v>
      </c>
      <c r="G1014" s="2">
        <f t="shared" si="22"/>
        <v>23014.475640000001</v>
      </c>
      <c r="H1014" s="2">
        <f t="shared" si="19"/>
        <v>0.27999999999883585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90811</v>
      </c>
      <c r="D1018" s="1">
        <f>BILANCA!E40</f>
        <v>99085.58</v>
      </c>
      <c r="E1018" s="1">
        <v>0</v>
      </c>
      <c r="F1018" s="1">
        <v>0</v>
      </c>
      <c r="G1018" s="2">
        <f t="shared" si="22"/>
        <v>10114.375600000001</v>
      </c>
      <c r="H1018" s="2">
        <f t="shared" si="19"/>
        <v>0.41999999999825377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160502</v>
      </c>
      <c r="D1032" s="1">
        <f>BILANCA!E54</f>
        <v>160902.35</v>
      </c>
      <c r="E1032" s="1">
        <v>0</v>
      </c>
      <c r="F1032" s="1">
        <v>0</v>
      </c>
      <c r="G1032" s="2">
        <f t="shared" si="22"/>
        <v>23633.028300000002</v>
      </c>
      <c r="H1032" s="2">
        <f t="shared" si="19"/>
        <v>0.35000000000582077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160502</v>
      </c>
      <c r="D1033" s="1">
        <f>BILANCA!E55</f>
        <v>160902.35</v>
      </c>
      <c r="E1033" s="1">
        <v>0</v>
      </c>
      <c r="F1033" s="1">
        <v>0</v>
      </c>
      <c r="G1033" s="2">
        <f t="shared" si="22"/>
        <v>24115.334999999999</v>
      </c>
      <c r="H1033" s="2">
        <f t="shared" si="19"/>
        <v>0.35000000000582077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617328</v>
      </c>
      <c r="D1046" s="1">
        <f>BILANCA!E68</f>
        <v>659216.40999999992</v>
      </c>
      <c r="E1046" s="1">
        <v>0</v>
      </c>
      <c r="F1046" s="1">
        <v>0</v>
      </c>
      <c r="G1046" s="2">
        <f t="shared" si="22"/>
        <v>121952.93165999997</v>
      </c>
      <c r="H1046" s="2">
        <f t="shared" si="19"/>
        <v>0.40999999991618097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12124</v>
      </c>
      <c r="D1056" s="1">
        <f>BILANCA!E78</f>
        <v>25716.01</v>
      </c>
      <c r="E1056" s="1">
        <v>0</v>
      </c>
      <c r="F1056" s="1">
        <v>0</v>
      </c>
      <c r="G1056" s="2">
        <f t="shared" si="22"/>
        <v>4639.5894599999992</v>
      </c>
      <c r="H1056" s="2">
        <f t="shared" si="19"/>
        <v>9.9999999983992893E-3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12124</v>
      </c>
      <c r="D1064" s="1">
        <f>BILANCA!E86</f>
        <v>25716.01</v>
      </c>
      <c r="E1064" s="1">
        <v>0</v>
      </c>
      <c r="F1064" s="1">
        <v>0</v>
      </c>
      <c r="G1064" s="2">
        <f t="shared" si="22"/>
        <v>5148.0376200000001</v>
      </c>
      <c r="H1064" s="2">
        <f t="shared" si="19"/>
        <v>9.9999999983992893E-3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317106</v>
      </c>
      <c r="D1124" s="1">
        <f>BILANCA!E146</f>
        <v>280021.78999999998</v>
      </c>
      <c r="E1124" s="1">
        <v>0</v>
      </c>
      <c r="F1124" s="1">
        <v>0</v>
      </c>
      <c r="G1124" s="2">
        <f t="shared" si="22"/>
        <v>123678.09077999998</v>
      </c>
      <c r="H1124" s="2">
        <f t="shared" si="23"/>
        <v>0.21000000002095476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317106</v>
      </c>
      <c r="D1139" s="1">
        <f>BILANCA!E161</f>
        <v>280021.78999999998</v>
      </c>
      <c r="E1139" s="1">
        <v>0</v>
      </c>
      <c r="F1139" s="1">
        <v>0</v>
      </c>
      <c r="G1139" s="2">
        <f t="shared" si="22"/>
        <v>136835.33447999999</v>
      </c>
      <c r="H1139" s="2">
        <f t="shared" si="23"/>
        <v>0.21000000002095476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12209</v>
      </c>
      <c r="D1142" s="1">
        <f>BILANCA!E164</f>
        <v>8499.32</v>
      </c>
      <c r="E1142" s="1">
        <v>0</v>
      </c>
      <c r="F1142" s="1">
        <v>0</v>
      </c>
      <c r="G1142" s="2">
        <f t="shared" si="22"/>
        <v>4644.01476</v>
      </c>
      <c r="H1142" s="2">
        <f t="shared" si="23"/>
        <v>0.31999999999970896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12209</v>
      </c>
      <c r="D1144" s="1">
        <f>BILANCA!E166</f>
        <v>8499.32</v>
      </c>
      <c r="E1144" s="1">
        <v>0</v>
      </c>
      <c r="F1144" s="1">
        <v>0</v>
      </c>
      <c r="G1144" s="2">
        <f t="shared" si="22"/>
        <v>4702.4300400000002</v>
      </c>
      <c r="H1144" s="2">
        <f t="shared" si="23"/>
        <v>0.31999999999970896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275889</v>
      </c>
      <c r="D1148" s="1">
        <f>BILANCA!E170</f>
        <v>344979.29</v>
      </c>
      <c r="E1148" s="1">
        <v>0</v>
      </c>
      <c r="F1148" s="1">
        <v>0</v>
      </c>
      <c r="G1148" s="2">
        <f t="shared" si="22"/>
        <v>159364.85070000001</v>
      </c>
      <c r="H1148" s="2">
        <f t="shared" si="23"/>
        <v>0.28999999997904524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275889</v>
      </c>
      <c r="D1151" s="1">
        <f>BILANCA!E173</f>
        <v>344979.29</v>
      </c>
      <c r="E1151" s="1">
        <v>0</v>
      </c>
      <c r="F1151" s="1">
        <v>0</v>
      </c>
      <c r="G1151" s="2">
        <f t="shared" si="22"/>
        <v>162262.39344000001</v>
      </c>
      <c r="H1151" s="2">
        <f t="shared" si="23"/>
        <v>0.28999999997904524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6659372</v>
      </c>
      <c r="D1152" s="1">
        <f>BILANCA!E175</f>
        <v>6560422.0300000003</v>
      </c>
      <c r="E1152" s="1">
        <v>0</v>
      </c>
      <c r="F1152" s="1">
        <v>0</v>
      </c>
      <c r="G1152" s="2">
        <f t="shared" si="22"/>
        <v>3342856.5141400006</v>
      </c>
      <c r="H1152" s="2">
        <f t="shared" si="23"/>
        <v>3.0000000260770321E-2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326845</v>
      </c>
      <c r="D1153" s="1">
        <f>BILANCA!E176</f>
        <v>384516.10000000003</v>
      </c>
      <c r="E1153" s="1">
        <v>0</v>
      </c>
      <c r="F1153" s="1">
        <v>0</v>
      </c>
      <c r="G1153" s="2">
        <f t="shared" si="22"/>
        <v>186299.12400000001</v>
      </c>
      <c r="H1153" s="2">
        <f t="shared" si="23"/>
        <v>0.1000000000349246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326845</v>
      </c>
      <c r="D1154" s="1">
        <f>BILANCA!E177</f>
        <v>384516.10000000003</v>
      </c>
      <c r="E1154" s="1">
        <v>0</v>
      </c>
      <c r="F1154" s="1">
        <v>0</v>
      </c>
      <c r="G1154" s="2">
        <f t="shared" si="22"/>
        <v>187395.00120000003</v>
      </c>
      <c r="H1154" s="2">
        <f t="shared" si="23"/>
        <v>0.1000000000349246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273798</v>
      </c>
      <c r="D1155" s="1">
        <f>BILANCA!E178</f>
        <v>336344.82</v>
      </c>
      <c r="E1155" s="1">
        <v>0</v>
      </c>
      <c r="F1155" s="1">
        <v>0</v>
      </c>
      <c r="G1155" s="2">
        <f t="shared" si="22"/>
        <v>162795.87407999998</v>
      </c>
      <c r="H1155" s="2">
        <f t="shared" si="23"/>
        <v>0.17999999999301508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42533</v>
      </c>
      <c r="D1156" s="1">
        <f>BILANCA!E179</f>
        <v>23536.34</v>
      </c>
      <c r="E1156" s="1">
        <v>0</v>
      </c>
      <c r="F1156" s="1">
        <v>0</v>
      </c>
      <c r="G1156" s="2">
        <f t="shared" si="22"/>
        <v>15501.782639999999</v>
      </c>
      <c r="H1156" s="2">
        <f t="shared" si="23"/>
        <v>0.34000000000014552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10514</v>
      </c>
      <c r="D1165" s="1">
        <f>BILANCA!E188</f>
        <v>24634.94</v>
      </c>
      <c r="E1165" s="1">
        <v>0</v>
      </c>
      <c r="F1165" s="1">
        <v>0</v>
      </c>
      <c r="G1165" s="2">
        <f t="shared" si="22"/>
        <v>10880.666160000001</v>
      </c>
      <c r="H1165" s="2">
        <f t="shared" si="23"/>
        <v>6.0000000001309672E-2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6332527</v>
      </c>
      <c r="D1214" s="1">
        <f>BILANCA!E237</f>
        <v>6175905.9300000006</v>
      </c>
      <c r="E1214" s="1">
        <v>0</v>
      </c>
      <c r="F1214" s="1">
        <v>0</v>
      </c>
      <c r="G1214" s="2">
        <f t="shared" si="22"/>
        <v>4316082.27666</v>
      </c>
      <c r="H1214" s="2">
        <f t="shared" si="23"/>
        <v>6.9999999366700649E-2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6042044</v>
      </c>
      <c r="D1215" s="1">
        <f>BILANCA!E238</f>
        <v>5901205.6200000001</v>
      </c>
      <c r="E1215" s="1">
        <v>0</v>
      </c>
      <c r="F1215" s="1">
        <v>0</v>
      </c>
      <c r="G1215" s="2">
        <f t="shared" si="22"/>
        <v>4139913.6156800003</v>
      </c>
      <c r="H1215" s="2">
        <f t="shared" si="23"/>
        <v>0.37999999988824129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6042044</v>
      </c>
      <c r="D1216" s="1">
        <f>BILANCA!E239</f>
        <v>5901205.6200000001</v>
      </c>
      <c r="E1216" s="1">
        <v>0</v>
      </c>
      <c r="F1216" s="1">
        <v>0</v>
      </c>
      <c r="G1216" s="2">
        <f t="shared" si="22"/>
        <v>4157758.0709199999</v>
      </c>
      <c r="H1216" s="2">
        <f t="shared" si="23"/>
        <v>0.37999999988824129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5994712</v>
      </c>
      <c r="D1217" s="1">
        <f>BILANCA!E240</f>
        <v>5853873.6200000001</v>
      </c>
      <c r="E1217" s="1">
        <v>0</v>
      </c>
      <c r="F1217" s="1">
        <v>0</v>
      </c>
      <c r="G1217" s="2">
        <f t="shared" si="22"/>
        <v>4142375.4621600001</v>
      </c>
      <c r="H1217" s="2">
        <f t="shared" si="23"/>
        <v>0.37999999988824129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47332</v>
      </c>
      <c r="D1218" s="1">
        <f>BILANCA!E241</f>
        <v>47332</v>
      </c>
      <c r="E1218" s="1">
        <v>0</v>
      </c>
      <c r="F1218" s="1">
        <v>0</v>
      </c>
      <c r="G1218" s="2">
        <f t="shared" si="22"/>
        <v>33369.06</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278274</v>
      </c>
      <c r="D1222" s="1">
        <f>BILANCA!E245</f>
        <v>266200.99</v>
      </c>
      <c r="E1222" s="1">
        <v>0</v>
      </c>
      <c r="F1222" s="1">
        <v>0</v>
      </c>
      <c r="G1222" s="2">
        <f t="shared" si="22"/>
        <v>193751.55922</v>
      </c>
      <c r="H1222" s="2">
        <f t="shared" si="23"/>
        <v>1.0000000009313226E-2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278274</v>
      </c>
      <c r="D1223" s="1">
        <f>BILANCA!E246</f>
        <v>277792.49</v>
      </c>
      <c r="E1223" s="1">
        <v>0</v>
      </c>
      <c r="F1223" s="1">
        <v>0</v>
      </c>
      <c r="G1223" s="2">
        <f t="shared" si="22"/>
        <v>200126.15519999998</v>
      </c>
      <c r="H1223" s="2">
        <f t="shared" si="23"/>
        <v>0.48999999999068677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278274</v>
      </c>
      <c r="D1224" s="1">
        <f>BILANCA!E247</f>
        <v>277792.49</v>
      </c>
      <c r="E1224" s="1">
        <v>0</v>
      </c>
      <c r="F1224" s="1">
        <v>0</v>
      </c>
      <c r="G1224" s="2">
        <f t="shared" si="22"/>
        <v>200960.01418</v>
      </c>
      <c r="H1224" s="2">
        <f t="shared" si="23"/>
        <v>0.48999999999068677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11591.5</v>
      </c>
      <c r="E1227" s="1">
        <v>0</v>
      </c>
      <c r="F1227" s="1">
        <v>0</v>
      </c>
      <c r="G1227" s="2">
        <f t="shared" si="22"/>
        <v>5656.652</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11591.5</v>
      </c>
      <c r="E1229" s="1">
        <v>0</v>
      </c>
      <c r="F1229" s="1">
        <v>0</v>
      </c>
      <c r="G1229" s="2">
        <f t="shared" si="22"/>
        <v>5703.018</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12209</v>
      </c>
      <c r="D1233" s="1">
        <f>BILANCA!E256</f>
        <v>8499.32</v>
      </c>
      <c r="E1233" s="1">
        <v>0</v>
      </c>
      <c r="F1233" s="1">
        <v>0</v>
      </c>
      <c r="G1233" s="2">
        <f t="shared" si="22"/>
        <v>7301.91</v>
      </c>
      <c r="H1233" s="2">
        <f t="shared" si="23"/>
        <v>0.31999999999970896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286110</v>
      </c>
      <c r="D1236" s="1">
        <f>BILANCA!E259</f>
        <v>294310.13</v>
      </c>
      <c r="E1236" s="1">
        <v>0</v>
      </c>
      <c r="F1236" s="1">
        <v>0</v>
      </c>
      <c r="G1236" s="2">
        <f t="shared" si="22"/>
        <v>221306.75578000001</v>
      </c>
      <c r="H1236" s="2">
        <f t="shared" si="23"/>
        <v>0.13000000000465661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286110</v>
      </c>
      <c r="D1237" s="1">
        <f>BILANCA!E260</f>
        <v>294310.13</v>
      </c>
      <c r="E1237" s="1">
        <v>0</v>
      </c>
      <c r="F1237" s="1">
        <v>0</v>
      </c>
      <c r="G1237" s="2">
        <f t="shared" si="22"/>
        <v>222181.48604000002</v>
      </c>
      <c r="H1237" s="2">
        <f t="shared" si="23"/>
        <v>0.13000000000465661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317106</v>
      </c>
      <c r="D1241" s="1">
        <f>BILANCA!E265</f>
        <v>280021.78999999998</v>
      </c>
      <c r="E1241" s="1">
        <v>0</v>
      </c>
      <c r="F1241" s="1">
        <v>0</v>
      </c>
      <c r="G1241" s="2">
        <f t="shared" si="22"/>
        <v>226304.59164</v>
      </c>
      <c r="H1241" s="2">
        <f t="shared" si="23"/>
        <v>0.21000000002095476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12209</v>
      </c>
      <c r="D1243" s="1">
        <f>BILANCA!E267</f>
        <v>8499.32</v>
      </c>
      <c r="E1243" s="1">
        <v>0</v>
      </c>
      <c r="F1243" s="1">
        <v>0</v>
      </c>
      <c r="G1243" s="2">
        <f t="shared" si="24"/>
        <v>7593.9863999999998</v>
      </c>
      <c r="H1243" s="2">
        <f t="shared" si="23"/>
        <v>0.31999999999970896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317106</v>
      </c>
      <c r="D1262" s="1">
        <f>BILANCA!E286</f>
        <v>280021.78999999998</v>
      </c>
      <c r="E1262" s="1">
        <v>0</v>
      </c>
      <c r="F1262" s="1">
        <v>0</v>
      </c>
      <c r="G1262" s="2">
        <f t="shared" si="24"/>
        <v>244724.73282000003</v>
      </c>
      <c r="H1262" s="2">
        <f t="shared" si="23"/>
        <v>0.21000000002095476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326845</v>
      </c>
      <c r="D1264" s="1">
        <f>BILANCA!E288</f>
        <v>384516.1</v>
      </c>
      <c r="E1264" s="1">
        <v>0</v>
      </c>
      <c r="F1264" s="1">
        <v>0</v>
      </c>
      <c r="G1264" s="2">
        <f t="shared" si="24"/>
        <v>307941.49320000003</v>
      </c>
      <c r="H1264" s="2">
        <f t="shared" si="23"/>
        <v>9.9999999976716936E-2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4308095</v>
      </c>
      <c r="D1408" s="1">
        <f>'RAS-funkcijski'!E114</f>
        <v>4483584.22</v>
      </c>
      <c r="E1408" s="1">
        <v>0</v>
      </c>
      <c r="F1408" s="1">
        <v>0</v>
      </c>
      <c r="G1408" s="2">
        <f t="shared" si="24"/>
        <v>1460278.9783999999</v>
      </c>
      <c r="H1408" s="2">
        <f t="shared" si="27"/>
        <v>0.21999999973922968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4214244</v>
      </c>
      <c r="D1409" s="1">
        <f>'RAS-funkcijski'!E115</f>
        <v>4360051.16</v>
      </c>
      <c r="E1409" s="1">
        <v>0</v>
      </c>
      <c r="F1409" s="1">
        <v>0</v>
      </c>
      <c r="G1409" s="2">
        <f t="shared" si="24"/>
        <v>1435712.4415200001</v>
      </c>
      <c r="H1409" s="2">
        <f t="shared" si="27"/>
        <v>0.16000000014901161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4214244</v>
      </c>
      <c r="D1411" s="1">
        <f>'RAS-funkcijski'!E117</f>
        <v>4360051.16</v>
      </c>
      <c r="E1411" s="1">
        <v>0</v>
      </c>
      <c r="F1411" s="1">
        <v>0</v>
      </c>
      <c r="G1411" s="2">
        <f t="shared" si="24"/>
        <v>1461581.1341600001</v>
      </c>
      <c r="H1411" s="2">
        <f t="shared" si="27"/>
        <v>0.16000000014901161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93851</v>
      </c>
      <c r="D1420" s="1">
        <f>'RAS-funkcijski'!E126</f>
        <v>123533.06</v>
      </c>
      <c r="E1420" s="1">
        <v>0</v>
      </c>
      <c r="F1420" s="1">
        <v>0</v>
      </c>
      <c r="G1420" s="2">
        <f t="shared" si="24"/>
        <v>41591.888639999997</v>
      </c>
      <c r="H1420" s="2">
        <f t="shared" si="27"/>
        <v>5.9999999997671694E-2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4308095</v>
      </c>
      <c r="D1435" s="13">
        <f>'RAS-funkcijski'!E141</f>
        <v>4483584.22</v>
      </c>
      <c r="E1435" s="13">
        <v>0</v>
      </c>
      <c r="F1435" s="13">
        <v>0</v>
      </c>
      <c r="G1435" s="14">
        <f t="shared" si="24"/>
        <v>1818711.0912799998</v>
      </c>
      <c r="H1435" s="14">
        <f t="shared" si="27"/>
        <v>0.21999999973922968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326845.3</v>
      </c>
      <c r="D1480" s="6"/>
      <c r="E1480" s="6">
        <v>0</v>
      </c>
      <c r="F1480" s="6">
        <v>0</v>
      </c>
      <c r="G1480" s="7">
        <f t="shared" ref="G1480:G1580" si="34">B1480/1000*C1480</f>
        <v>326.84530000000001</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4618052.41</v>
      </c>
      <c r="D1481" s="1">
        <v>0</v>
      </c>
      <c r="E1481" s="1">
        <v>0</v>
      </c>
      <c r="F1481" s="1">
        <v>0</v>
      </c>
      <c r="G1481" s="2">
        <f t="shared" si="34"/>
        <v>9236.1048200000005</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16532.22</v>
      </c>
      <c r="D1482" s="1">
        <v>0</v>
      </c>
      <c r="E1482" s="1">
        <v>0</v>
      </c>
      <c r="F1482" s="1">
        <v>0</v>
      </c>
      <c r="G1482" s="2">
        <f t="shared" si="34"/>
        <v>49.596660000000007</v>
      </c>
      <c r="H1482" s="2">
        <f t="shared" si="35"/>
        <v>0.22000000000116415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4563455.75</v>
      </c>
      <c r="D1483" s="1">
        <v>0</v>
      </c>
      <c r="E1483" s="1">
        <v>0</v>
      </c>
      <c r="F1483" s="1">
        <v>0</v>
      </c>
      <c r="G1483" s="2">
        <f t="shared" si="34"/>
        <v>18253.823</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3812591.5</v>
      </c>
      <c r="D1484" s="1">
        <v>0</v>
      </c>
      <c r="E1484" s="1">
        <v>0</v>
      </c>
      <c r="F1484" s="1">
        <v>0</v>
      </c>
      <c r="G1484" s="2">
        <f t="shared" si="34"/>
        <v>19062.9575</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659078.30000000005</v>
      </c>
      <c r="D1485" s="1">
        <v>0</v>
      </c>
      <c r="E1485" s="1">
        <v>0</v>
      </c>
      <c r="F1485" s="1">
        <v>0</v>
      </c>
      <c r="G1485" s="2">
        <f t="shared" si="34"/>
        <v>3954.4698000000003</v>
      </c>
      <c r="H1485" s="2">
        <f t="shared" si="35"/>
        <v>0.30000000004656613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310.37</v>
      </c>
      <c r="D1486" s="1">
        <v>0</v>
      </c>
      <c r="E1486" s="1">
        <v>0</v>
      </c>
      <c r="F1486" s="1">
        <v>0</v>
      </c>
      <c r="G1486" s="2">
        <f t="shared" si="34"/>
        <v>2.17259</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57052.25</v>
      </c>
      <c r="D1489" s="1">
        <v>0</v>
      </c>
      <c r="E1489" s="1">
        <v>0</v>
      </c>
      <c r="F1489" s="1">
        <v>0</v>
      </c>
      <c r="G1489" s="2">
        <f t="shared" si="34"/>
        <v>570.52250000000004</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34423.33</v>
      </c>
      <c r="D1491" s="1">
        <v>0</v>
      </c>
      <c r="E1491" s="1">
        <v>0</v>
      </c>
      <c r="F1491" s="1">
        <v>0</v>
      </c>
      <c r="G1491" s="2">
        <f t="shared" si="34"/>
        <v>413.07996000000003</v>
      </c>
      <c r="H1491" s="2">
        <f t="shared" si="35"/>
        <v>0.33000000000174623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38064.44</v>
      </c>
      <c r="D1492" s="1">
        <v>0</v>
      </c>
      <c r="E1492" s="1">
        <v>0</v>
      </c>
      <c r="F1492" s="1">
        <v>0</v>
      </c>
      <c r="G1492" s="2">
        <f t="shared" si="34"/>
        <v>494.83771999999999</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4560381.6100000013</v>
      </c>
      <c r="D1499" s="1">
        <v>0</v>
      </c>
      <c r="E1499" s="1">
        <v>0</v>
      </c>
      <c r="F1499" s="1">
        <v>0</v>
      </c>
      <c r="G1499" s="2">
        <f t="shared" si="34"/>
        <v>91207.632200000022</v>
      </c>
      <c r="H1499" s="2">
        <f t="shared" si="35"/>
        <v>0.3899999987334013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2411.5</v>
      </c>
      <c r="D1500" s="1">
        <v>0</v>
      </c>
      <c r="E1500" s="1">
        <v>0</v>
      </c>
      <c r="F1500" s="1">
        <v>0</v>
      </c>
      <c r="G1500" s="2">
        <f t="shared" si="34"/>
        <v>50.641500000000001</v>
      </c>
      <c r="H1500" s="2">
        <f t="shared" si="35"/>
        <v>0.5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4519905.6700000009</v>
      </c>
      <c r="D1501" s="1">
        <v>0</v>
      </c>
      <c r="E1501" s="1">
        <v>0</v>
      </c>
      <c r="F1501" s="1">
        <v>0</v>
      </c>
      <c r="G1501" s="2">
        <f t="shared" si="34"/>
        <v>99437.924740000017</v>
      </c>
      <c r="H1501" s="2">
        <f t="shared" si="35"/>
        <v>0.32999999914318323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3750044.22</v>
      </c>
      <c r="D1502" s="1">
        <v>0</v>
      </c>
      <c r="E1502" s="1">
        <v>0</v>
      </c>
      <c r="F1502" s="1">
        <v>0</v>
      </c>
      <c r="G1502" s="2">
        <f t="shared" si="34"/>
        <v>86251.017059999998</v>
      </c>
      <c r="H1502" s="2">
        <f t="shared" si="35"/>
        <v>0.22000000020489097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678075.5</v>
      </c>
      <c r="D1503" s="1">
        <v>0</v>
      </c>
      <c r="E1503" s="1">
        <v>0</v>
      </c>
      <c r="F1503" s="1">
        <v>0</v>
      </c>
      <c r="G1503" s="2">
        <f t="shared" si="34"/>
        <v>16273.812</v>
      </c>
      <c r="H1503" s="2">
        <f t="shared" si="35"/>
        <v>0.5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310.37</v>
      </c>
      <c r="D1504" s="1">
        <v>0</v>
      </c>
      <c r="E1504" s="1">
        <v>0</v>
      </c>
      <c r="F1504" s="1">
        <v>0</v>
      </c>
      <c r="G1504" s="2">
        <f t="shared" si="34"/>
        <v>7.7592500000000006</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57052.25</v>
      </c>
      <c r="D1507" s="1">
        <v>0</v>
      </c>
      <c r="E1507" s="1">
        <v>0</v>
      </c>
      <c r="F1507" s="1">
        <v>0</v>
      </c>
      <c r="G1507" s="2">
        <f t="shared" si="34"/>
        <v>1597.463</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34423.33</v>
      </c>
      <c r="D1509" s="1">
        <v>0</v>
      </c>
      <c r="E1509" s="1">
        <v>0</v>
      </c>
      <c r="F1509" s="1">
        <v>0</v>
      </c>
      <c r="G1509" s="2">
        <f t="shared" si="34"/>
        <v>1032.6999000000001</v>
      </c>
      <c r="H1509" s="2">
        <f t="shared" si="35"/>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38064.44</v>
      </c>
      <c r="D1510" s="1">
        <v>0</v>
      </c>
      <c r="E1510" s="1">
        <v>0</v>
      </c>
      <c r="F1510" s="1">
        <v>0</v>
      </c>
      <c r="G1510" s="2">
        <f t="shared" si="34"/>
        <v>1179.99764</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384516.0999999987</v>
      </c>
      <c r="D1517" s="1">
        <v>0</v>
      </c>
      <c r="E1517" s="1">
        <v>0</v>
      </c>
      <c r="F1517" s="1">
        <v>0</v>
      </c>
      <c r="G1517" s="2">
        <f t="shared" si="34"/>
        <v>14611.61179999995</v>
      </c>
      <c r="H1517" s="2">
        <f t="shared" si="35"/>
        <v>9.9999998696148396E-2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384516.1</v>
      </c>
      <c r="D1576" s="1">
        <v>0</v>
      </c>
      <c r="E1576" s="1">
        <v>0</v>
      </c>
      <c r="F1576" s="1">
        <v>0</v>
      </c>
      <c r="G1576" s="2">
        <f t="shared" si="34"/>
        <v>37298.061699999998</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24634.94</v>
      </c>
      <c r="D1577" s="1">
        <v>0</v>
      </c>
      <c r="E1577" s="1">
        <v>0</v>
      </c>
      <c r="F1577" s="1">
        <v>0</v>
      </c>
      <c r="G1577" s="2">
        <f t="shared" si="34"/>
        <v>2414.2241199999999</v>
      </c>
      <c r="H1577" s="2">
        <f t="shared" si="35"/>
        <v>6.0000000001309672E-2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359881.16</v>
      </c>
      <c r="D1578" s="1">
        <v>0</v>
      </c>
      <c r="E1578" s="1">
        <v>0</v>
      </c>
      <c r="F1578" s="1">
        <v>0</v>
      </c>
      <c r="G1578" s="2">
        <f t="shared" si="34"/>
        <v>35628.234839999997</v>
      </c>
      <c r="H1578" s="2">
        <f t="shared" si="35"/>
        <v>0.15999999997438863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9056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4288784</v>
      </c>
      <c r="I16" s="172">
        <f>'PR-RAS'!E6</f>
        <v>4486155.5699999994</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4279834</v>
      </c>
      <c r="I17" s="172">
        <f>'PR-RAS'!E151</f>
        <v>4442519.7799999993</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278274</v>
      </c>
      <c r="I18" s="172">
        <f>'PR-RAS'!E645</f>
        <v>266200.98999999964</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6042044</v>
      </c>
      <c r="I20" s="175">
        <f>BILANCA!E7</f>
        <v>5901205.6200000001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617328</v>
      </c>
      <c r="I21" s="177">
        <f>BILANCA!E68</f>
        <v>659216.40999999992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326845</v>
      </c>
      <c r="I22" s="177">
        <f>BILANCA!E176</f>
        <v>384516.10000000003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6332527</v>
      </c>
      <c r="I23" s="179">
        <f>BILANCA!E237</f>
        <v>6175905.9300000006</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4308095</v>
      </c>
      <c r="I27" s="177">
        <f>'RAS-funkcijski'!E114</f>
        <v>4483584.22</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4308095</v>
      </c>
      <c r="I28" s="181">
        <f>'RAS-funkcijski'!E141</f>
        <v>4483584.22</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326845.3</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384516.0999999987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384516.1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1" zoomScaleNormal="100" workbookViewId="0">
      <selection activeCell="H645" sqref="H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4288784</v>
      </c>
      <c r="E6" s="53">
        <f>E7+E44+E50+E82+E106+E124+E133+E139</f>
        <v>4486155.5699999994</v>
      </c>
      <c r="F6" s="54">
        <f t="shared" ref="F6:F131" si="0">IF(D6&lt;&gt;0,IF(E6/D6&gt;=100,"&gt;&gt;100",E6/D6*100),"-")</f>
        <v>104.60204034523537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3683354</v>
      </c>
      <c r="E50" s="53">
        <f>E51+E54+E59+E62+E65+E68+E71+E74+E77</f>
        <v>3906343.9499999997</v>
      </c>
      <c r="F50" s="54">
        <f t="shared" si="0"/>
        <v>106.05399182375628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3683354</v>
      </c>
      <c r="E68" s="53">
        <f t="shared" si="15"/>
        <v>3906343.9499999997</v>
      </c>
      <c r="F68" s="54">
        <f t="shared" si="0"/>
        <v>106.05399182375628</v>
      </c>
    </row>
    <row r="69" spans="1:6" ht="12.75" customHeight="1" x14ac:dyDescent="0.2">
      <c r="A69" s="55" t="s">
        <v>181</v>
      </c>
      <c r="B69" s="87" t="s">
        <v>182</v>
      </c>
      <c r="C69" s="52" t="s">
        <v>181</v>
      </c>
      <c r="D69" s="244">
        <v>3667121</v>
      </c>
      <c r="E69" s="244">
        <v>3896569.44</v>
      </c>
      <c r="F69" s="54">
        <f t="shared" si="0"/>
        <v>106.25690943931221</v>
      </c>
    </row>
    <row r="70" spans="1:6" ht="24" x14ac:dyDescent="0.2">
      <c r="A70" s="55" t="s">
        <v>183</v>
      </c>
      <c r="B70" s="87" t="s">
        <v>184</v>
      </c>
      <c r="C70" s="52" t="s">
        <v>183</v>
      </c>
      <c r="D70" s="244">
        <v>16233</v>
      </c>
      <c r="E70" s="244">
        <v>9774.51</v>
      </c>
      <c r="F70" s="54">
        <f t="shared" si="0"/>
        <v>60.213823692478286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360</v>
      </c>
      <c r="E106" s="53">
        <f t="shared" si="23"/>
        <v>1320</v>
      </c>
      <c r="F106" s="54">
        <f t="shared" si="0"/>
        <v>366.66666666666663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360</v>
      </c>
      <c r="E112" s="53">
        <f t="shared" si="25"/>
        <v>1320</v>
      </c>
      <c r="F112" s="54">
        <f t="shared" si="0"/>
        <v>366.66666666666663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360</v>
      </c>
      <c r="E117" s="244">
        <v>1320</v>
      </c>
      <c r="F117" s="54">
        <f t="shared" si="0"/>
        <v>366.66666666666663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12900</v>
      </c>
      <c r="F124" s="54" t="str">
        <f t="shared" si="0"/>
        <v>-</v>
      </c>
    </row>
    <row r="125" spans="1:6" ht="12.75" customHeight="1" x14ac:dyDescent="0.2">
      <c r="A125" s="55">
        <v>661</v>
      </c>
      <c r="B125" s="88" t="s">
        <v>293</v>
      </c>
      <c r="C125" s="52" t="s">
        <v>294</v>
      </c>
      <c r="D125" s="53">
        <f t="shared" ref="D125:E125" si="28">SUM(D126:D127)</f>
        <v>0</v>
      </c>
      <c r="E125" s="53">
        <f t="shared" si="28"/>
        <v>7200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v>7200</v>
      </c>
      <c r="F127" s="54" t="str">
        <f t="shared" si="0"/>
        <v>-</v>
      </c>
    </row>
    <row r="128" spans="1:6" ht="24" x14ac:dyDescent="0.2">
      <c r="A128" s="55">
        <v>663</v>
      </c>
      <c r="B128" s="233" t="s">
        <v>299</v>
      </c>
      <c r="C128" s="52" t="s">
        <v>300</v>
      </c>
      <c r="D128" s="53">
        <f t="shared" ref="D128:E128" si="29">SUM(D129:D132)</f>
        <v>0</v>
      </c>
      <c r="E128" s="53">
        <f t="shared" si="29"/>
        <v>5700</v>
      </c>
      <c r="F128" s="54" t="str">
        <f t="shared" si="0"/>
        <v>-</v>
      </c>
    </row>
    <row r="129" spans="1:6" ht="12.75" customHeight="1" x14ac:dyDescent="0.2">
      <c r="A129" s="55">
        <v>6631</v>
      </c>
      <c r="B129" s="88" t="s">
        <v>301</v>
      </c>
      <c r="C129" s="52" t="s">
        <v>302</v>
      </c>
      <c r="D129" s="244"/>
      <c r="E129" s="244">
        <v>5700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605070</v>
      </c>
      <c r="E133" s="53">
        <f t="shared" si="30"/>
        <v>565591.62</v>
      </c>
      <c r="F133" s="54">
        <f t="shared" ref="F133:F223" si="31">IF(D133&lt;&gt;0,IF(E133/D133&gt;=100,"&gt;&gt;100",E133/D133*100),"-")</f>
        <v>93.475402845951706</v>
      </c>
    </row>
    <row r="134" spans="1:6" ht="24" x14ac:dyDescent="0.2">
      <c r="A134" s="55">
        <v>671</v>
      </c>
      <c r="B134" s="234" t="s">
        <v>311</v>
      </c>
      <c r="C134" s="52" t="s">
        <v>312</v>
      </c>
      <c r="D134" s="53">
        <f t="shared" ref="D134:E134" si="32">SUM(D135:D137)</f>
        <v>605070</v>
      </c>
      <c r="E134" s="53">
        <f t="shared" si="32"/>
        <v>565591.62</v>
      </c>
      <c r="F134" s="54">
        <f t="shared" si="31"/>
        <v>93.475402845951706</v>
      </c>
    </row>
    <row r="135" spans="1:6" ht="12.75" customHeight="1" x14ac:dyDescent="0.2">
      <c r="A135" s="55">
        <v>6711</v>
      </c>
      <c r="B135" s="87" t="s">
        <v>313</v>
      </c>
      <c r="C135" s="52" t="s">
        <v>314</v>
      </c>
      <c r="D135" s="244">
        <v>593537</v>
      </c>
      <c r="E135" s="244">
        <v>547191.68999999994</v>
      </c>
      <c r="F135" s="54">
        <f t="shared" si="31"/>
        <v>92.191672970682532</v>
      </c>
    </row>
    <row r="136" spans="1:6" ht="24" x14ac:dyDescent="0.2">
      <c r="A136" s="55">
        <v>6712</v>
      </c>
      <c r="B136" s="234" t="s">
        <v>315</v>
      </c>
      <c r="C136" s="52" t="s">
        <v>316</v>
      </c>
      <c r="D136" s="244">
        <v>11533</v>
      </c>
      <c r="E136" s="244">
        <v>18399.93</v>
      </c>
      <c r="F136" s="54">
        <f t="shared" si="31"/>
        <v>159.54157634613716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4279834</v>
      </c>
      <c r="E151" s="53">
        <f t="shared" si="35"/>
        <v>4442519.7799999993</v>
      </c>
      <c r="F151" s="54">
        <f t="shared" si="31"/>
        <v>103.80121705654936</v>
      </c>
    </row>
    <row r="152" spans="1:6" ht="12.75" customHeight="1" x14ac:dyDescent="0.2">
      <c r="A152" s="55">
        <v>31</v>
      </c>
      <c r="B152" s="87" t="s">
        <v>346</v>
      </c>
      <c r="C152" s="52" t="s">
        <v>35</v>
      </c>
      <c r="D152" s="53">
        <f t="shared" ref="D152:E152" si="36">D153+D158+D159</f>
        <v>3466139</v>
      </c>
      <c r="E152" s="53">
        <f t="shared" si="36"/>
        <v>3737240.4899999998</v>
      </c>
      <c r="F152" s="54">
        <f t="shared" si="31"/>
        <v>107.82142579971547</v>
      </c>
    </row>
    <row r="153" spans="1:6" ht="12.75" customHeight="1" x14ac:dyDescent="0.2">
      <c r="A153" s="55">
        <v>311</v>
      </c>
      <c r="B153" s="87" t="s">
        <v>347</v>
      </c>
      <c r="C153" s="52" t="s">
        <v>348</v>
      </c>
      <c r="D153" s="53">
        <f t="shared" ref="D153:E153" si="37">SUM(D154:D157)</f>
        <v>2857912</v>
      </c>
      <c r="E153" s="53">
        <f t="shared" si="37"/>
        <v>3041464.73</v>
      </c>
      <c r="F153" s="54">
        <f t="shared" si="31"/>
        <v>106.42261658161623</v>
      </c>
    </row>
    <row r="154" spans="1:6" ht="12.75" customHeight="1" x14ac:dyDescent="0.2">
      <c r="A154" s="55">
        <v>3111</v>
      </c>
      <c r="B154" s="87" t="s">
        <v>349</v>
      </c>
      <c r="C154" s="52" t="s">
        <v>350</v>
      </c>
      <c r="D154" s="244">
        <v>2837767</v>
      </c>
      <c r="E154" s="244">
        <v>3016456.92</v>
      </c>
      <c r="F154" s="54">
        <f t="shared" si="31"/>
        <v>106.29684960040764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v>20145</v>
      </c>
      <c r="E157" s="244">
        <v>25007.81</v>
      </c>
      <c r="F157" s="54">
        <f t="shared" si="31"/>
        <v>124.13904194589229</v>
      </c>
    </row>
    <row r="158" spans="1:6" ht="12.75" customHeight="1" x14ac:dyDescent="0.2">
      <c r="A158" s="55">
        <v>312</v>
      </c>
      <c r="B158" s="87" t="s">
        <v>357</v>
      </c>
      <c r="C158" s="52" t="s">
        <v>358</v>
      </c>
      <c r="D158" s="244">
        <v>136277</v>
      </c>
      <c r="E158" s="244">
        <v>193921.34</v>
      </c>
      <c r="F158" s="54">
        <f t="shared" si="31"/>
        <v>142.29939021258173</v>
      </c>
    </row>
    <row r="159" spans="1:6" ht="12.75" customHeight="1" x14ac:dyDescent="0.2">
      <c r="A159" s="55">
        <v>313</v>
      </c>
      <c r="B159" s="87" t="s">
        <v>359</v>
      </c>
      <c r="C159" s="52" t="s">
        <v>360</v>
      </c>
      <c r="D159" s="53">
        <f t="shared" ref="D159:E159" si="38">SUM(D160:D162)</f>
        <v>471950</v>
      </c>
      <c r="E159" s="53">
        <f t="shared" si="38"/>
        <v>501854.42000000004</v>
      </c>
      <c r="F159" s="54">
        <f t="shared" si="31"/>
        <v>106.33635342726984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470991</v>
      </c>
      <c r="E161" s="244">
        <v>501823.64</v>
      </c>
      <c r="F161" s="54">
        <f t="shared" si="31"/>
        <v>106.54633315710915</v>
      </c>
    </row>
    <row r="162" spans="1:6" ht="12.75" customHeight="1" x14ac:dyDescent="0.2">
      <c r="A162" s="55">
        <v>3133</v>
      </c>
      <c r="B162" s="87" t="s">
        <v>364</v>
      </c>
      <c r="C162" s="52" t="s">
        <v>365</v>
      </c>
      <c r="D162" s="244">
        <v>959</v>
      </c>
      <c r="E162" s="244">
        <v>30.78</v>
      </c>
      <c r="F162" s="54">
        <f t="shared" si="31"/>
        <v>3.2095933263816474</v>
      </c>
    </row>
    <row r="163" spans="1:6" ht="12.75" customHeight="1" x14ac:dyDescent="0.2">
      <c r="A163" s="55">
        <v>32</v>
      </c>
      <c r="B163" s="87" t="s">
        <v>366</v>
      </c>
      <c r="C163" s="52" t="s">
        <v>367</v>
      </c>
      <c r="D163" s="53">
        <f t="shared" ref="D163:E163" si="39">D164+D169+D177+D187+D188</f>
        <v>745234</v>
      </c>
      <c r="E163" s="53">
        <f t="shared" si="39"/>
        <v>647476.73</v>
      </c>
      <c r="F163" s="54">
        <f t="shared" si="31"/>
        <v>86.882338970041616</v>
      </c>
    </row>
    <row r="164" spans="1:6" ht="12.75" customHeight="1" x14ac:dyDescent="0.2">
      <c r="A164" s="55">
        <v>321</v>
      </c>
      <c r="B164" s="87" t="s">
        <v>368</v>
      </c>
      <c r="C164" s="52" t="s">
        <v>369</v>
      </c>
      <c r="D164" s="53">
        <f t="shared" ref="D164:E164" si="40">SUM(D165:D168)</f>
        <v>110060</v>
      </c>
      <c r="E164" s="53">
        <f t="shared" si="40"/>
        <v>174886.67</v>
      </c>
      <c r="F164" s="54">
        <f t="shared" si="31"/>
        <v>158.9012084317645</v>
      </c>
    </row>
    <row r="165" spans="1:6" ht="12.75" customHeight="1" x14ac:dyDescent="0.2">
      <c r="A165" s="55">
        <v>3211</v>
      </c>
      <c r="B165" s="87" t="s">
        <v>370</v>
      </c>
      <c r="C165" s="52" t="s">
        <v>371</v>
      </c>
      <c r="D165" s="244">
        <v>18060</v>
      </c>
      <c r="E165" s="244">
        <v>39896.26</v>
      </c>
      <c r="F165" s="54">
        <f t="shared" si="31"/>
        <v>220.90952380952382</v>
      </c>
    </row>
    <row r="166" spans="1:6" ht="12.75" customHeight="1" x14ac:dyDescent="0.2">
      <c r="A166" s="55">
        <v>3212</v>
      </c>
      <c r="B166" s="87" t="s">
        <v>372</v>
      </c>
      <c r="C166" s="52" t="s">
        <v>373</v>
      </c>
      <c r="D166" s="244">
        <v>80536</v>
      </c>
      <c r="E166" s="244">
        <v>117669.41</v>
      </c>
      <c r="F166" s="54">
        <f t="shared" si="31"/>
        <v>146.10783997218635</v>
      </c>
    </row>
    <row r="167" spans="1:6" ht="12.75" customHeight="1" x14ac:dyDescent="0.2">
      <c r="A167" s="55">
        <v>3213</v>
      </c>
      <c r="B167" s="87" t="s">
        <v>374</v>
      </c>
      <c r="C167" s="52" t="s">
        <v>375</v>
      </c>
      <c r="D167" s="244">
        <v>6290</v>
      </c>
      <c r="E167" s="244">
        <v>11685</v>
      </c>
      <c r="F167" s="54">
        <f t="shared" si="31"/>
        <v>185.77106518282989</v>
      </c>
    </row>
    <row r="168" spans="1:6" ht="12.75" customHeight="1" x14ac:dyDescent="0.2">
      <c r="A168" s="55">
        <v>3214</v>
      </c>
      <c r="B168" s="87" t="s">
        <v>376</v>
      </c>
      <c r="C168" s="52" t="s">
        <v>377</v>
      </c>
      <c r="D168" s="244">
        <v>5174</v>
      </c>
      <c r="E168" s="244">
        <v>5636</v>
      </c>
      <c r="F168" s="54">
        <f t="shared" si="31"/>
        <v>108.92926169308079</v>
      </c>
    </row>
    <row r="169" spans="1:6" ht="12.75" customHeight="1" x14ac:dyDescent="0.2">
      <c r="A169" s="55">
        <v>322</v>
      </c>
      <c r="B169" s="87" t="s">
        <v>378</v>
      </c>
      <c r="C169" s="52" t="s">
        <v>379</v>
      </c>
      <c r="D169" s="53">
        <f t="shared" ref="D169:E169" si="41">SUM(D170:D176)</f>
        <v>294486</v>
      </c>
      <c r="E169" s="53">
        <f t="shared" si="41"/>
        <v>342252.48000000004</v>
      </c>
      <c r="F169" s="54">
        <f t="shared" si="31"/>
        <v>116.22028891016892</v>
      </c>
    </row>
    <row r="170" spans="1:6" ht="12.75" customHeight="1" x14ac:dyDescent="0.2">
      <c r="A170" s="55">
        <v>3221</v>
      </c>
      <c r="B170" s="87" t="s">
        <v>380</v>
      </c>
      <c r="C170" s="52" t="s">
        <v>381</v>
      </c>
      <c r="D170" s="244">
        <v>42423</v>
      </c>
      <c r="E170" s="244">
        <v>29317.96</v>
      </c>
      <c r="F170" s="54">
        <f t="shared" si="31"/>
        <v>69.108643895999805</v>
      </c>
    </row>
    <row r="171" spans="1:6" ht="12.75" customHeight="1" x14ac:dyDescent="0.2">
      <c r="A171" s="55">
        <v>3222</v>
      </c>
      <c r="B171" s="87" t="s">
        <v>382</v>
      </c>
      <c r="C171" s="52" t="s">
        <v>383</v>
      </c>
      <c r="D171" s="244">
        <v>93851</v>
      </c>
      <c r="E171" s="244">
        <v>123533.06</v>
      </c>
      <c r="F171" s="54">
        <f t="shared" si="31"/>
        <v>131.62679140339475</v>
      </c>
    </row>
    <row r="172" spans="1:6" ht="12.75" customHeight="1" x14ac:dyDescent="0.2">
      <c r="A172" s="55">
        <v>3223</v>
      </c>
      <c r="B172" s="87" t="s">
        <v>384</v>
      </c>
      <c r="C172" s="52" t="s">
        <v>385</v>
      </c>
      <c r="D172" s="244">
        <v>124505</v>
      </c>
      <c r="E172" s="244">
        <v>167385.35999999999</v>
      </c>
      <c r="F172" s="54">
        <f t="shared" si="31"/>
        <v>134.44067306533873</v>
      </c>
    </row>
    <row r="173" spans="1:6" ht="12.75" customHeight="1" x14ac:dyDescent="0.2">
      <c r="A173" s="55">
        <v>3224</v>
      </c>
      <c r="B173" s="87" t="s">
        <v>386</v>
      </c>
      <c r="C173" s="52" t="s">
        <v>387</v>
      </c>
      <c r="D173" s="244">
        <v>25467</v>
      </c>
      <c r="E173" s="244">
        <v>21616.2</v>
      </c>
      <c r="F173" s="54">
        <f t="shared" si="31"/>
        <v>84.879255507126871</v>
      </c>
    </row>
    <row r="174" spans="1:6" ht="12.75" customHeight="1" x14ac:dyDescent="0.2">
      <c r="A174" s="55">
        <v>3225</v>
      </c>
      <c r="B174" s="87" t="s">
        <v>388</v>
      </c>
      <c r="C174" s="52" t="s">
        <v>389</v>
      </c>
      <c r="D174" s="244">
        <v>5599</v>
      </c>
      <c r="E174" s="244">
        <v>399.9</v>
      </c>
      <c r="F174" s="54">
        <f t="shared" si="31"/>
        <v>7.1423468476513667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2641</v>
      </c>
      <c r="E176" s="244"/>
      <c r="F176" s="54">
        <f t="shared" si="31"/>
        <v>0</v>
      </c>
    </row>
    <row r="177" spans="1:6" ht="12.75" customHeight="1" x14ac:dyDescent="0.2">
      <c r="A177" s="55">
        <v>323</v>
      </c>
      <c r="B177" s="87" t="s">
        <v>394</v>
      </c>
      <c r="C177" s="52" t="s">
        <v>395</v>
      </c>
      <c r="D177" s="53">
        <f t="shared" ref="D177:E177" si="42">SUM(D178:D186)</f>
        <v>296166</v>
      </c>
      <c r="E177" s="53">
        <f t="shared" si="42"/>
        <v>118056.56</v>
      </c>
      <c r="F177" s="54">
        <f t="shared" si="31"/>
        <v>39.861618146579957</v>
      </c>
    </row>
    <row r="178" spans="1:6" ht="12.75" customHeight="1" x14ac:dyDescent="0.2">
      <c r="A178" s="55">
        <v>3231</v>
      </c>
      <c r="B178" s="87" t="s">
        <v>396</v>
      </c>
      <c r="C178" s="52" t="s">
        <v>397</v>
      </c>
      <c r="D178" s="244">
        <v>11507</v>
      </c>
      <c r="E178" s="244">
        <v>13262.31</v>
      </c>
      <c r="F178" s="54">
        <f t="shared" si="31"/>
        <v>115.25428000347615</v>
      </c>
    </row>
    <row r="179" spans="1:6" ht="12.75" customHeight="1" x14ac:dyDescent="0.2">
      <c r="A179" s="55">
        <v>3232</v>
      </c>
      <c r="B179" s="87" t="s">
        <v>398</v>
      </c>
      <c r="C179" s="52" t="s">
        <v>399</v>
      </c>
      <c r="D179" s="244">
        <v>215838</v>
      </c>
      <c r="E179" s="244">
        <v>46506.25</v>
      </c>
      <c r="F179" s="54">
        <f t="shared" si="31"/>
        <v>21.546831419861192</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23027</v>
      </c>
      <c r="E181" s="244">
        <v>31338.63</v>
      </c>
      <c r="F181" s="54">
        <f t="shared" si="31"/>
        <v>136.09514917271031</v>
      </c>
    </row>
    <row r="182" spans="1:6" ht="12.75" customHeight="1" x14ac:dyDescent="0.2">
      <c r="A182" s="55">
        <v>3235</v>
      </c>
      <c r="B182" s="87" t="s">
        <v>404</v>
      </c>
      <c r="C182" s="52" t="s">
        <v>405</v>
      </c>
      <c r="D182" s="244">
        <v>2676</v>
      </c>
      <c r="E182" s="244">
        <v>6926.03</v>
      </c>
      <c r="F182" s="54">
        <f t="shared" si="31"/>
        <v>258.82025411061284</v>
      </c>
    </row>
    <row r="183" spans="1:6" ht="12.75" customHeight="1" x14ac:dyDescent="0.2">
      <c r="A183" s="55">
        <v>3236</v>
      </c>
      <c r="B183" s="87" t="s">
        <v>406</v>
      </c>
      <c r="C183" s="52" t="s">
        <v>407</v>
      </c>
      <c r="D183" s="244">
        <v>17289</v>
      </c>
      <c r="E183" s="244">
        <v>16328</v>
      </c>
      <c r="F183" s="54">
        <f t="shared" si="31"/>
        <v>94.441552432182306</v>
      </c>
    </row>
    <row r="184" spans="1:6" ht="12.75" customHeight="1" x14ac:dyDescent="0.2">
      <c r="A184" s="55">
        <v>3237</v>
      </c>
      <c r="B184" s="87" t="s">
        <v>408</v>
      </c>
      <c r="C184" s="52" t="s">
        <v>409</v>
      </c>
      <c r="D184" s="244">
        <v>25335</v>
      </c>
      <c r="E184" s="244">
        <v>2795.34</v>
      </c>
      <c r="F184" s="54">
        <f t="shared" si="31"/>
        <v>11.033510953226761</v>
      </c>
    </row>
    <row r="185" spans="1:6" ht="12.75" customHeight="1" x14ac:dyDescent="0.2">
      <c r="A185" s="55">
        <v>3238</v>
      </c>
      <c r="B185" s="87" t="s">
        <v>410</v>
      </c>
      <c r="C185" s="52" t="s">
        <v>411</v>
      </c>
      <c r="D185" s="244"/>
      <c r="E185" s="244"/>
      <c r="F185" s="54" t="str">
        <f t="shared" si="31"/>
        <v>-</v>
      </c>
    </row>
    <row r="186" spans="1:6" ht="12.75" customHeight="1" x14ac:dyDescent="0.2">
      <c r="A186" s="55">
        <v>3239</v>
      </c>
      <c r="B186" s="87" t="s">
        <v>412</v>
      </c>
      <c r="C186" s="52" t="s">
        <v>413</v>
      </c>
      <c r="D186" s="244">
        <v>494</v>
      </c>
      <c r="E186" s="244">
        <v>900</v>
      </c>
      <c r="F186" s="54">
        <f t="shared" si="31"/>
        <v>182.18623481781378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44522</v>
      </c>
      <c r="E188" s="53">
        <f t="shared" si="43"/>
        <v>12281.019999999999</v>
      </c>
      <c r="F188" s="54">
        <f t="shared" si="31"/>
        <v>27.584160639683748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196</v>
      </c>
      <c r="E191" s="244">
        <v>198.14</v>
      </c>
      <c r="F191" s="54">
        <f t="shared" si="31"/>
        <v>101.09183673469386</v>
      </c>
    </row>
    <row r="192" spans="1:6" ht="12.75" customHeight="1" x14ac:dyDescent="0.2">
      <c r="A192" s="55">
        <v>3294</v>
      </c>
      <c r="B192" s="87" t="s">
        <v>424</v>
      </c>
      <c r="C192" s="52" t="s">
        <v>425</v>
      </c>
      <c r="D192" s="244">
        <v>400</v>
      </c>
      <c r="E192" s="244">
        <v>400</v>
      </c>
      <c r="F192" s="54">
        <f t="shared" si="31"/>
        <v>100</v>
      </c>
    </row>
    <row r="193" spans="1:6" ht="12.75" customHeight="1" x14ac:dyDescent="0.2">
      <c r="A193" s="55">
        <v>3295</v>
      </c>
      <c r="B193" s="87" t="s">
        <v>426</v>
      </c>
      <c r="C193" s="52" t="s">
        <v>427</v>
      </c>
      <c r="D193" s="244">
        <v>6859</v>
      </c>
      <c r="E193" s="244">
        <v>762.5</v>
      </c>
      <c r="F193" s="54">
        <f t="shared" si="31"/>
        <v>11.116780871847208</v>
      </c>
    </row>
    <row r="194" spans="1:6" ht="12.75" customHeight="1" x14ac:dyDescent="0.2">
      <c r="A194" s="55" t="s">
        <v>428</v>
      </c>
      <c r="B194" s="87" t="s">
        <v>429</v>
      </c>
      <c r="C194" s="52" t="s">
        <v>428</v>
      </c>
      <c r="D194" s="244">
        <v>28656</v>
      </c>
      <c r="E194" s="244">
        <v>1093.75</v>
      </c>
      <c r="F194" s="54">
        <f t="shared" si="31"/>
        <v>3.8168271915131209</v>
      </c>
    </row>
    <row r="195" spans="1:6" ht="12.75" customHeight="1" x14ac:dyDescent="0.2">
      <c r="A195" s="55">
        <v>3299</v>
      </c>
      <c r="B195" s="87" t="s">
        <v>430</v>
      </c>
      <c r="C195" s="52" t="s">
        <v>431</v>
      </c>
      <c r="D195" s="244">
        <v>8411</v>
      </c>
      <c r="E195" s="244">
        <v>9826.6299999999992</v>
      </c>
      <c r="F195" s="54">
        <f t="shared" si="31"/>
        <v>116.83069789561289</v>
      </c>
    </row>
    <row r="196" spans="1:6" ht="12.75" customHeight="1" x14ac:dyDescent="0.2">
      <c r="A196" s="55">
        <v>34</v>
      </c>
      <c r="B196" s="234" t="s">
        <v>432</v>
      </c>
      <c r="C196" s="52" t="s">
        <v>433</v>
      </c>
      <c r="D196" s="53">
        <f t="shared" ref="D196:E196" si="44">D197+D202+D210</f>
        <v>20787</v>
      </c>
      <c r="E196" s="53">
        <f t="shared" si="44"/>
        <v>750.31</v>
      </c>
      <c r="F196" s="54">
        <f t="shared" si="31"/>
        <v>3.609515562611247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20787</v>
      </c>
      <c r="E210" s="53">
        <f t="shared" si="47"/>
        <v>750.31</v>
      </c>
      <c r="F210" s="54">
        <f t="shared" si="31"/>
        <v>3.609515562611247</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20787</v>
      </c>
      <c r="E213" s="244">
        <v>750.31</v>
      </c>
      <c r="F213" s="54">
        <f t="shared" si="31"/>
        <v>3.609515562611247</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47674</v>
      </c>
      <c r="E252" s="53">
        <f t="shared" si="63"/>
        <v>57052.25</v>
      </c>
      <c r="F252" s="54">
        <f t="shared" ref="F252:F258" si="64">IF(D252&lt;&gt;0,IF(E252/D252&gt;=100,"&gt;&gt;100",E252/D252*100),"-")</f>
        <v>119.67162394596636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47674</v>
      </c>
      <c r="E259" s="53">
        <f t="shared" si="66"/>
        <v>57052.25</v>
      </c>
      <c r="F259" s="54">
        <f t="shared" ref="F259:F262" si="67">IF(D259&lt;&gt;0,IF(E259/D259&gt;=100,"&gt;&gt;100",E259/D259*100),"-")</f>
        <v>119.67162394596636</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47674</v>
      </c>
      <c r="E261" s="244">
        <v>57052.25</v>
      </c>
      <c r="F261" s="54">
        <f t="shared" si="67"/>
        <v>119.67162394596636</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4279834</v>
      </c>
      <c r="E289" s="53">
        <f t="shared" si="79"/>
        <v>4442519.7799999993</v>
      </c>
      <c r="F289" s="54">
        <f t="shared" si="76"/>
        <v>103.80121705654936</v>
      </c>
    </row>
    <row r="290" spans="1:6" ht="12.75" customHeight="1" x14ac:dyDescent="0.2">
      <c r="A290" s="55" t="s">
        <v>605</v>
      </c>
      <c r="B290" s="87" t="s">
        <v>616</v>
      </c>
      <c r="C290" s="52" t="s">
        <v>617</v>
      </c>
      <c r="D290" s="53">
        <f>IF(D6&gt;=D289,D6-D289,0)</f>
        <v>8950</v>
      </c>
      <c r="E290" s="53">
        <f>IF(E6&gt;=E289,E6-E289,0)</f>
        <v>43635.790000000037</v>
      </c>
      <c r="F290" s="54">
        <f t="shared" si="76"/>
        <v>487.55072625698369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296657</v>
      </c>
      <c r="E292" s="244">
        <v>262331.14</v>
      </c>
      <c r="F292" s="54">
        <f t="shared" si="76"/>
        <v>88.429108364205135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928</v>
      </c>
      <c r="E298" s="53">
        <f t="shared" si="80"/>
        <v>1298.5</v>
      </c>
      <c r="F298" s="54">
        <f t="shared" ref="F298:F418" si="81">IF(D298&lt;&gt;0,IF(E298/D298&gt;=100,"&gt;&gt;100",E298/D298*100),"-")</f>
        <v>139.92456896551724</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928</v>
      </c>
      <c r="E311" s="53">
        <f t="shared" si="85"/>
        <v>1298.5</v>
      </c>
      <c r="F311" s="54">
        <f t="shared" si="81"/>
        <v>139.92456896551724</v>
      </c>
    </row>
    <row r="312" spans="1:6" ht="12.75" customHeight="1" x14ac:dyDescent="0.2">
      <c r="A312" s="55">
        <v>721</v>
      </c>
      <c r="B312" s="87" t="s">
        <v>659</v>
      </c>
      <c r="C312" s="52" t="s">
        <v>660</v>
      </c>
      <c r="D312" s="53">
        <f t="shared" ref="D312:E312" si="86">SUM(D313:D316)</f>
        <v>928</v>
      </c>
      <c r="E312" s="53">
        <f t="shared" si="86"/>
        <v>1298.5</v>
      </c>
      <c r="F312" s="54">
        <f t="shared" si="81"/>
        <v>139.92456896551724</v>
      </c>
    </row>
    <row r="313" spans="1:6" ht="12.75" customHeight="1" x14ac:dyDescent="0.2">
      <c r="A313" s="55">
        <v>7211</v>
      </c>
      <c r="B313" s="87" t="s">
        <v>661</v>
      </c>
      <c r="C313" s="52" t="s">
        <v>662</v>
      </c>
      <c r="D313" s="244">
        <v>928</v>
      </c>
      <c r="E313" s="244">
        <v>1298.5</v>
      </c>
      <c r="F313" s="54">
        <f t="shared" si="81"/>
        <v>139.92456896551724</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28261</v>
      </c>
      <c r="E350" s="53">
        <f t="shared" si="95"/>
        <v>41064.44</v>
      </c>
      <c r="F350" s="54">
        <f t="shared" si="81"/>
        <v>145.30427090336505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28261</v>
      </c>
      <c r="E363" s="53">
        <f t="shared" si="99"/>
        <v>41064.44</v>
      </c>
      <c r="F363" s="54">
        <f t="shared" si="81"/>
        <v>145.30427090336505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11188</v>
      </c>
      <c r="E369" s="53">
        <f t="shared" si="101"/>
        <v>29999.93</v>
      </c>
      <c r="F369" s="54">
        <f t="shared" si="81"/>
        <v>268.14381480157311</v>
      </c>
    </row>
    <row r="370" spans="1:6" ht="12.75" customHeight="1" x14ac:dyDescent="0.2">
      <c r="A370" s="55">
        <v>4221</v>
      </c>
      <c r="B370" s="87" t="s">
        <v>671</v>
      </c>
      <c r="C370" s="52" t="s">
        <v>763</v>
      </c>
      <c r="D370" s="244">
        <v>11188</v>
      </c>
      <c r="E370" s="244">
        <v>24000</v>
      </c>
      <c r="F370" s="54">
        <f t="shared" si="81"/>
        <v>214.51555237754735</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5999.93</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17073</v>
      </c>
      <c r="E383" s="53">
        <f t="shared" si="103"/>
        <v>11064.51</v>
      </c>
      <c r="F383" s="54">
        <f t="shared" si="81"/>
        <v>64.807063784923571</v>
      </c>
    </row>
    <row r="384" spans="1:6" ht="12.75" customHeight="1" x14ac:dyDescent="0.2">
      <c r="A384" s="55">
        <v>4241</v>
      </c>
      <c r="B384" s="87" t="s">
        <v>780</v>
      </c>
      <c r="C384" s="52" t="s">
        <v>781</v>
      </c>
      <c r="D384" s="244">
        <v>17073</v>
      </c>
      <c r="E384" s="244">
        <v>11064.51</v>
      </c>
      <c r="F384" s="54">
        <f t="shared" si="81"/>
        <v>64.807063784923571</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27333</v>
      </c>
      <c r="E408" s="53">
        <f t="shared" si="111"/>
        <v>39765.94</v>
      </c>
      <c r="F408" s="54">
        <f t="shared" si="81"/>
        <v>145.48692057220211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v>12209</v>
      </c>
      <c r="E411" s="244">
        <v>8499.32</v>
      </c>
      <c r="F411" s="54">
        <f t="shared" si="81"/>
        <v>69.615201900237523</v>
      </c>
    </row>
    <row r="412" spans="1:6" ht="12.75" customHeight="1" x14ac:dyDescent="0.2">
      <c r="A412" s="55" t="s">
        <v>605</v>
      </c>
      <c r="B412" s="87" t="s">
        <v>826</v>
      </c>
      <c r="C412" s="52" t="s">
        <v>827</v>
      </c>
      <c r="D412" s="53">
        <f>D6+D298</f>
        <v>4289712</v>
      </c>
      <c r="E412" s="53">
        <f>E6+E298</f>
        <v>4487454.0699999994</v>
      </c>
      <c r="F412" s="54">
        <f t="shared" si="81"/>
        <v>104.60968172222283</v>
      </c>
    </row>
    <row r="413" spans="1:6" ht="12.75" customHeight="1" x14ac:dyDescent="0.2">
      <c r="A413" s="55" t="s">
        <v>605</v>
      </c>
      <c r="B413" s="87" t="s">
        <v>828</v>
      </c>
      <c r="C413" s="52" t="s">
        <v>829</v>
      </c>
      <c r="D413" s="53">
        <f t="shared" ref="D413:E413" si="112">D289+D350</f>
        <v>4308095</v>
      </c>
      <c r="E413" s="53">
        <f t="shared" si="112"/>
        <v>4483584.22</v>
      </c>
      <c r="F413" s="54">
        <f t="shared" si="81"/>
        <v>104.07347609558283</v>
      </c>
    </row>
    <row r="414" spans="1:6" ht="12.75" customHeight="1" x14ac:dyDescent="0.2">
      <c r="A414" s="55" t="s">
        <v>605</v>
      </c>
      <c r="B414" s="87" t="s">
        <v>830</v>
      </c>
      <c r="C414" s="52" t="s">
        <v>831</v>
      </c>
      <c r="D414" s="53">
        <f t="shared" ref="D414:E414" si="113">IF(D412&gt;=D413,D412-D413,0)</f>
        <v>0</v>
      </c>
      <c r="E414" s="53">
        <f t="shared" si="113"/>
        <v>3869.8499999996275</v>
      </c>
      <c r="F414" s="54" t="str">
        <f t="shared" si="81"/>
        <v>-</v>
      </c>
    </row>
    <row r="415" spans="1:6" ht="12.75" customHeight="1" x14ac:dyDescent="0.2">
      <c r="A415" s="55" t="s">
        <v>605</v>
      </c>
      <c r="B415" s="87" t="s">
        <v>832</v>
      </c>
      <c r="C415" s="52" t="s">
        <v>833</v>
      </c>
      <c r="D415" s="53">
        <f t="shared" ref="D415:E415" si="114">IF(D413&gt;=D412,D413-D412,0)</f>
        <v>18383</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296657</v>
      </c>
      <c r="E416" s="53">
        <f t="shared" si="115"/>
        <v>262331.14</v>
      </c>
      <c r="F416" s="54">
        <f t="shared" si="81"/>
        <v>88.429108364205135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12209</v>
      </c>
      <c r="E418" s="64">
        <f t="shared" si="117"/>
        <v>8499.32</v>
      </c>
      <c r="F418" s="59">
        <f t="shared" si="81"/>
        <v>69.615201900237523</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4289712</v>
      </c>
      <c r="E639" s="53">
        <f t="shared" si="180"/>
        <v>4487454.0699999994</v>
      </c>
      <c r="F639" s="54">
        <f t="shared" si="119"/>
        <v>104.60968172222283</v>
      </c>
    </row>
    <row r="640" spans="1:6" ht="12.75" customHeight="1" x14ac:dyDescent="0.2">
      <c r="A640" s="55" t="s">
        <v>605</v>
      </c>
      <c r="B640" s="87" t="s">
        <v>1274</v>
      </c>
      <c r="C640" s="52" t="s">
        <v>1275</v>
      </c>
      <c r="D640" s="53">
        <f t="shared" ref="D640:E640" si="181">D413+D528</f>
        <v>4308095</v>
      </c>
      <c r="E640" s="53">
        <f t="shared" si="181"/>
        <v>4483584.22</v>
      </c>
      <c r="F640" s="54">
        <f t="shared" si="119"/>
        <v>104.07347609558283</v>
      </c>
    </row>
    <row r="641" spans="1:6" ht="12.75" customHeight="1" x14ac:dyDescent="0.2">
      <c r="A641" s="55" t="s">
        <v>605</v>
      </c>
      <c r="B641" s="87" t="s">
        <v>1276</v>
      </c>
      <c r="C641" s="52" t="s">
        <v>1277</v>
      </c>
      <c r="D641" s="53">
        <f t="shared" ref="D641:E641" si="182">IF(D639&gt;=D640,D639-D640,0)</f>
        <v>0</v>
      </c>
      <c r="E641" s="53">
        <f t="shared" si="182"/>
        <v>3869.8499999996275</v>
      </c>
      <c r="F641" s="54" t="str">
        <f t="shared" si="119"/>
        <v>-</v>
      </c>
    </row>
    <row r="642" spans="1:6" ht="12.75" customHeight="1" x14ac:dyDescent="0.2">
      <c r="A642" s="55" t="s">
        <v>605</v>
      </c>
      <c r="B642" s="87" t="s">
        <v>1278</v>
      </c>
      <c r="C642" s="52" t="s">
        <v>1279</v>
      </c>
      <c r="D642" s="53">
        <f t="shared" ref="D642:E642" si="183">IF(D640&gt;=D639,D640-D639,0)</f>
        <v>18383</v>
      </c>
      <c r="E642" s="53">
        <f t="shared" si="183"/>
        <v>0</v>
      </c>
      <c r="F642" s="54">
        <f t="shared" si="119"/>
        <v>0</v>
      </c>
    </row>
    <row r="643" spans="1:6" ht="24" x14ac:dyDescent="0.2">
      <c r="A643" s="62" t="s">
        <v>1280</v>
      </c>
      <c r="B643" s="87" t="s">
        <v>1281</v>
      </c>
      <c r="C643" s="63" t="s">
        <v>1280</v>
      </c>
      <c r="D643" s="53">
        <f t="shared" ref="D643:E643" si="184">IF(D416-D417+D637-D638&gt;=0,D416-D417+D637-D638,0)</f>
        <v>296657</v>
      </c>
      <c r="E643" s="53">
        <f t="shared" si="184"/>
        <v>262331.14</v>
      </c>
      <c r="F643" s="54">
        <f t="shared" si="119"/>
        <v>88.429108364205135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278274</v>
      </c>
      <c r="E645" s="53">
        <f t="shared" si="186"/>
        <v>266200.98999999964</v>
      </c>
      <c r="F645" s="54">
        <f t="shared" si="119"/>
        <v>95.66146675578733</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275889</v>
      </c>
      <c r="E647" s="245">
        <v>344979.29</v>
      </c>
      <c r="F647" s="59">
        <f t="shared" si="119"/>
        <v>125.04278532308281</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c r="E650" s="244"/>
      <c r="F650" s="54" t="str">
        <f t="shared" si="188"/>
        <v>-</v>
      </c>
    </row>
    <row r="651" spans="1:6" ht="12.75" customHeight="1" x14ac:dyDescent="0.2">
      <c r="A651" s="55" t="s">
        <v>1295</v>
      </c>
      <c r="B651" s="87" t="s">
        <v>1296</v>
      </c>
      <c r="C651" s="52" t="s">
        <v>1295</v>
      </c>
      <c r="D651" s="244"/>
      <c r="E651" s="244"/>
      <c r="F651" s="54" t="str">
        <f t="shared" si="188"/>
        <v>-</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30</v>
      </c>
      <c r="E654" s="264">
        <v>32</v>
      </c>
      <c r="F654" s="54">
        <f t="shared" si="188"/>
        <v>106.66666666666667</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30</v>
      </c>
      <c r="E656" s="264">
        <v>32</v>
      </c>
      <c r="F656" s="54">
        <f t="shared" si="188"/>
        <v>106.66666666666667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3637892</v>
      </c>
      <c r="E675" s="244">
        <v>3869740.44</v>
      </c>
      <c r="F675" s="54">
        <f t="shared" si="188"/>
        <v>106.37315346359925</v>
      </c>
    </row>
    <row r="676" spans="1:6" ht="24" x14ac:dyDescent="0.2">
      <c r="A676" s="55">
        <v>63613</v>
      </c>
      <c r="B676" s="234" t="s">
        <v>1346</v>
      </c>
      <c r="C676" s="52" t="s">
        <v>1347</v>
      </c>
      <c r="D676" s="244">
        <v>29229</v>
      </c>
      <c r="E676" s="244">
        <v>26829</v>
      </c>
      <c r="F676" s="54">
        <f t="shared" si="188"/>
        <v>91.788976701221387</v>
      </c>
    </row>
    <row r="677" spans="1:6" ht="24" x14ac:dyDescent="0.2">
      <c r="A677" s="55">
        <v>63622</v>
      </c>
      <c r="B677" s="234" t="s">
        <v>1348</v>
      </c>
      <c r="C677" s="52" t="s">
        <v>1349</v>
      </c>
      <c r="D677" s="244">
        <v>16233</v>
      </c>
      <c r="E677" s="244">
        <v>9774.51</v>
      </c>
      <c r="F677" s="54">
        <f t="shared" si="188"/>
        <v>60.213823692478286</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33073.9</v>
      </c>
      <c r="F716" s="54" t="str">
        <f t="shared" si="188"/>
        <v>-</v>
      </c>
    </row>
    <row r="717" spans="1:6" ht="12.75" customHeight="1" x14ac:dyDescent="0.2">
      <c r="A717" s="55">
        <v>31215</v>
      </c>
      <c r="B717" s="87" t="s">
        <v>1410</v>
      </c>
      <c r="C717" s="52" t="s">
        <v>1411</v>
      </c>
      <c r="D717" s="244">
        <v>10786</v>
      </c>
      <c r="E717" s="244">
        <v>10920.14</v>
      </c>
      <c r="F717" s="54">
        <f t="shared" si="188"/>
        <v>101.24364917485629</v>
      </c>
    </row>
    <row r="718" spans="1:6" ht="12.75" customHeight="1" x14ac:dyDescent="0.2">
      <c r="A718" s="55">
        <v>32121</v>
      </c>
      <c r="B718" s="87" t="s">
        <v>1412</v>
      </c>
      <c r="C718" s="52" t="s">
        <v>1413</v>
      </c>
      <c r="D718" s="244">
        <v>80536</v>
      </c>
      <c r="E718" s="244">
        <v>117669.41</v>
      </c>
      <c r="F718" s="54">
        <f t="shared" si="188"/>
        <v>146.10783997218635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9600</v>
      </c>
      <c r="E720" s="244">
        <v>9600</v>
      </c>
      <c r="F720" s="54">
        <f t="shared" si="188"/>
        <v>100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995.34</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47674</v>
      </c>
      <c r="E828" s="244">
        <v>57052.25</v>
      </c>
      <c r="F828" s="54">
        <f t="shared" si="190"/>
        <v>119.67162394596636</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H2" sqref="H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6659372</v>
      </c>
      <c r="E6" s="231">
        <f t="shared" si="0"/>
        <v>6560422.0300000003</v>
      </c>
      <c r="F6" s="232">
        <f t="shared" ref="F6:F260" si="1">IF(D6&gt;0,IF(E6/D6&gt;=100,"&gt;&gt;100",E6/D6*100),"-")</f>
        <v>98.514124605142953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6042044</v>
      </c>
      <c r="E7" s="106">
        <f t="shared" si="2"/>
        <v>5901205.6200000001</v>
      </c>
      <c r="F7" s="95">
        <f t="shared" si="1"/>
        <v>97.669027567492066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14509</v>
      </c>
      <c r="E8" s="106">
        <f>E9+E10-E11</f>
        <v>9775</v>
      </c>
      <c r="F8" s="95">
        <f t="shared" si="1"/>
        <v>67.371976014887309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309</v>
      </c>
      <c r="E9" s="249">
        <v>308.60000000000002</v>
      </c>
      <c r="F9" s="95">
        <f t="shared" si="1"/>
        <v>99.870550161812304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47332</v>
      </c>
      <c r="E10" s="249">
        <v>47332</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33132</v>
      </c>
      <c r="E11" s="249">
        <v>37865.599999999999</v>
      </c>
      <c r="F11" s="95">
        <f t="shared" si="1"/>
        <v>114.28709404805022</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6027535</v>
      </c>
      <c r="E12" s="106">
        <f t="shared" si="3"/>
        <v>5891430.6200000001</v>
      </c>
      <c r="F12" s="95">
        <f t="shared" si="1"/>
        <v>97.74195620597807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5734416</v>
      </c>
      <c r="E13" s="106">
        <f t="shared" si="4"/>
        <v>5632427.1900000004</v>
      </c>
      <c r="F13" s="95">
        <f t="shared" si="1"/>
        <v>98.2214612612688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8159100</v>
      </c>
      <c r="E15" s="249">
        <v>8159099.5300000003</v>
      </c>
      <c r="F15" s="95">
        <f t="shared" si="1"/>
        <v>99.999994239560735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2424684</v>
      </c>
      <c r="E18" s="249">
        <v>2526672.34</v>
      </c>
      <c r="F18" s="95">
        <f t="shared" si="1"/>
        <v>104.20625285604225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143839</v>
      </c>
      <c r="E19" s="106">
        <f t="shared" si="5"/>
        <v>106933.2899999998</v>
      </c>
      <c r="F19" s="95">
        <f t="shared" si="1"/>
        <v>74.34234804190784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1696620</v>
      </c>
      <c r="E20" s="249">
        <v>1720620.46</v>
      </c>
      <c r="F20" s="95">
        <f t="shared" si="1"/>
        <v>101.41460433096393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7327</v>
      </c>
      <c r="E21" s="249">
        <v>7327.4</v>
      </c>
      <c r="F21" s="95">
        <f t="shared" si="1"/>
        <v>100.00545926027023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28119</v>
      </c>
      <c r="E22" s="249">
        <v>28119.25</v>
      </c>
      <c r="F22" s="95">
        <f t="shared" si="1"/>
        <v>100.00088907855897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9125</v>
      </c>
      <c r="E25" s="249">
        <v>9125</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122532</v>
      </c>
      <c r="E26" s="249">
        <v>128531.76</v>
      </c>
      <c r="F26" s="95">
        <f t="shared" si="1"/>
        <v>104.89648418372343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1719884</v>
      </c>
      <c r="E28" s="249">
        <v>1786790.58</v>
      </c>
      <c r="F28" s="95">
        <f t="shared" si="1"/>
        <v>103.89017980282391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149280</v>
      </c>
      <c r="E35" s="106">
        <f t="shared" si="7"/>
        <v>152070.14000000001</v>
      </c>
      <c r="F35" s="95">
        <f t="shared" si="1"/>
        <v>101.86906484458736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240091</v>
      </c>
      <c r="E36" s="249">
        <v>251155.72</v>
      </c>
      <c r="F36" s="95">
        <f t="shared" si="1"/>
        <v>104.60855259047612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90811</v>
      </c>
      <c r="E40" s="249">
        <v>99085.58</v>
      </c>
      <c r="F40" s="95">
        <f t="shared" si="1"/>
        <v>109.11186970741431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160502</v>
      </c>
      <c r="E54" s="249">
        <v>160902.35</v>
      </c>
      <c r="F54" s="95">
        <f t="shared" si="1"/>
        <v>100.2494361440979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160502</v>
      </c>
      <c r="E55" s="249">
        <v>160902.35</v>
      </c>
      <c r="F55" s="95">
        <f t="shared" si="1"/>
        <v>100.2494361440979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617328</v>
      </c>
      <c r="E68" s="106">
        <f t="shared" si="13"/>
        <v>659216.40999999992</v>
      </c>
      <c r="F68" s="95">
        <f t="shared" si="1"/>
        <v>106.78543821112925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12124</v>
      </c>
      <c r="E78" s="106">
        <f>E79+SUM(E82:E84)-E85+E86</f>
        <v>25716.01</v>
      </c>
      <c r="F78" s="95">
        <f t="shared" si="1"/>
        <v>212.10829759155394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12124</v>
      </c>
      <c r="E86" s="249">
        <v>25716.01</v>
      </c>
      <c r="F86" s="95">
        <f t="shared" si="1"/>
        <v>212.10829759155394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317106</v>
      </c>
      <c r="E146" s="106">
        <f t="shared" si="26"/>
        <v>280021.78999999998</v>
      </c>
      <c r="F146" s="95">
        <f t="shared" si="1"/>
        <v>88.305421530970705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317106</v>
      </c>
      <c r="E161" s="249">
        <v>280021.78999999998</v>
      </c>
      <c r="F161" s="95">
        <f t="shared" si="1"/>
        <v>88.305421530970705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12209</v>
      </c>
      <c r="E164" s="106">
        <f t="shared" si="28"/>
        <v>8499.32</v>
      </c>
      <c r="F164" s="95">
        <f t="shared" si="1"/>
        <v>69.615201900237523</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12209</v>
      </c>
      <c r="E166" s="249">
        <v>8499.32</v>
      </c>
      <c r="F166" s="95">
        <f t="shared" si="1"/>
        <v>69.615201900237523</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275889</v>
      </c>
      <c r="E170" s="106">
        <f t="shared" si="29"/>
        <v>344979.29</v>
      </c>
      <c r="F170" s="95">
        <f t="shared" si="1"/>
        <v>125.04278532308281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275889</v>
      </c>
      <c r="E173" s="249">
        <v>344979.29</v>
      </c>
      <c r="F173" s="95">
        <f t="shared" si="1"/>
        <v>125.04278532308281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6659372</v>
      </c>
      <c r="E175" s="106">
        <f t="shared" si="30"/>
        <v>6560422.0300000003</v>
      </c>
      <c r="F175" s="95">
        <f t="shared" si="1"/>
        <v>98.514124605142953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326845</v>
      </c>
      <c r="E176" s="106">
        <f t="shared" si="31"/>
        <v>384516.10000000003</v>
      </c>
      <c r="F176" s="95">
        <f t="shared" si="1"/>
        <v>117.64478575471556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326845</v>
      </c>
      <c r="E177" s="106">
        <f t="shared" si="32"/>
        <v>384516.10000000003</v>
      </c>
      <c r="F177" s="95">
        <f t="shared" si="1"/>
        <v>117.64478575471556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273798</v>
      </c>
      <c r="E178" s="249">
        <v>336344.82</v>
      </c>
      <c r="F178" s="95">
        <f t="shared" si="1"/>
        <v>122.84414787544102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42533</v>
      </c>
      <c r="E179" s="249">
        <v>23536.34</v>
      </c>
      <c r="F179" s="95">
        <f t="shared" si="1"/>
        <v>55.33665624338748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10514</v>
      </c>
      <c r="E188" s="249">
        <v>24634.94</v>
      </c>
      <c r="F188" s="95">
        <f t="shared" si="1"/>
        <v>234.30606809967659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6332527</v>
      </c>
      <c r="E237" s="106">
        <f t="shared" si="41"/>
        <v>6175905.9300000006</v>
      </c>
      <c r="F237" s="95">
        <f t="shared" si="1"/>
        <v>97.526720849354462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6042044</v>
      </c>
      <c r="E238" s="106">
        <f t="shared" si="42"/>
        <v>5901205.6200000001</v>
      </c>
      <c r="F238" s="95">
        <f t="shared" si="1"/>
        <v>97.669027567492066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6042044</v>
      </c>
      <c r="E239" s="106">
        <f t="shared" si="43"/>
        <v>5901205.6200000001</v>
      </c>
      <c r="F239" s="95">
        <f t="shared" si="1"/>
        <v>97.669027567492066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5994712</v>
      </c>
      <c r="E240" s="249">
        <v>5853873.6200000001</v>
      </c>
      <c r="F240" s="95">
        <f t="shared" si="1"/>
        <v>97.650623082476699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47332</v>
      </c>
      <c r="E241" s="249">
        <v>47332</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278274</v>
      </c>
      <c r="E245" s="106">
        <f t="shared" si="45"/>
        <v>266200.99</v>
      </c>
      <c r="F245" s="95">
        <f t="shared" si="1"/>
        <v>95.661466755787458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278274</v>
      </c>
      <c r="E246" s="106">
        <f t="shared" si="46"/>
        <v>277792.49</v>
      </c>
      <c r="F246" s="95">
        <f t="shared" si="1"/>
        <v>99.82696550881505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278274</v>
      </c>
      <c r="E247" s="249">
        <v>277792.49</v>
      </c>
      <c r="F247" s="95">
        <f t="shared" si="1"/>
        <v>99.82696550881505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11591.5</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11591.5</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12209</v>
      </c>
      <c r="E256" s="249">
        <v>8499.32</v>
      </c>
      <c r="F256" s="95">
        <f t="shared" si="1"/>
        <v>69.615201900237523</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286110</v>
      </c>
      <c r="E259" s="106">
        <f t="shared" si="49"/>
        <v>294310.13</v>
      </c>
      <c r="F259" s="95">
        <f t="shared" si="1"/>
        <v>102.86607598476112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286110</v>
      </c>
      <c r="E260" s="250">
        <v>294310.13</v>
      </c>
      <c r="F260" s="99">
        <f t="shared" si="1"/>
        <v>102.86607598476112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317106</v>
      </c>
      <c r="E265" s="249">
        <v>280021.78999999998</v>
      </c>
      <c r="F265" s="95">
        <f t="shared" si="50"/>
        <v>88.305421530970705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12209</v>
      </c>
      <c r="E267" s="249">
        <v>8499.32</v>
      </c>
      <c r="F267" s="95">
        <f t="shared" si="50"/>
        <v>69.615201900237523</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317106</v>
      </c>
      <c r="E286" s="249">
        <v>280021.78999999998</v>
      </c>
      <c r="F286" s="95">
        <f t="shared" si="50"/>
        <v>88.305421530970705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326845</v>
      </c>
      <c r="E288" s="249">
        <v>384516.1</v>
      </c>
      <c r="F288" s="95">
        <f t="shared" si="50"/>
        <v>117.64478575471553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H114" sqref="H11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4308095</v>
      </c>
      <c r="E114" s="83">
        <f t="shared" si="22"/>
        <v>4483584.22</v>
      </c>
      <c r="F114" s="65">
        <f t="shared" si="1"/>
        <v>104.07347609558283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4214244</v>
      </c>
      <c r="E115" s="83">
        <f t="shared" si="23"/>
        <v>4360051.16</v>
      </c>
      <c r="F115" s="65">
        <f t="shared" si="1"/>
        <v>103.45986516205517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4214244</v>
      </c>
      <c r="E117" s="251">
        <v>4360051.16</v>
      </c>
      <c r="F117" s="65">
        <f t="shared" si="1"/>
        <v>103.45986516205517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93851</v>
      </c>
      <c r="E126" s="251">
        <v>123533.06</v>
      </c>
      <c r="F126" s="65">
        <f t="shared" si="1"/>
        <v>131.62679140339475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4308095</v>
      </c>
      <c r="E141" s="108">
        <f t="shared" si="28"/>
        <v>4483584.22</v>
      </c>
      <c r="F141" s="84">
        <f t="shared" si="1"/>
        <v>104.07347609558283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2" sqref="G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2" sqref="G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326845.3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4618052.41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16532.22</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4563455.75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3812591.5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659078.30000000005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310.37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57052.25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34423.33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38064.44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4560381.6100000013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2411.5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4519905.6700000009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3750044.22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678075.5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310.37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57052.25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34423.33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38064.44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384516.0999999987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384516.1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24634.94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359881.16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9056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cp:lastModifiedBy>
  <cp:lastPrinted>2022-04-04T19:59:02Z</cp:lastPrinted>
  <dcterms:created xsi:type="dcterms:W3CDTF">2022-04-01T05:14:30Z</dcterms:created>
  <dcterms:modified xsi:type="dcterms:W3CDTF">2023-01-30T13:56:50Z</dcterms:modified>
</cp:coreProperties>
</file>