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ta\Desktop\Materijali za Školski odbor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H20" i="1"/>
  <c r="D20" i="1"/>
  <c r="E20" i="1" s="1"/>
  <c r="C20" i="1"/>
  <c r="B20" i="1"/>
  <c r="AB23" i="1"/>
  <c r="AA23" i="1"/>
  <c r="Z23" i="1"/>
  <c r="AB20" i="1"/>
  <c r="AA20" i="1"/>
  <c r="Z20" i="1"/>
  <c r="X23" i="1"/>
  <c r="W23" i="1"/>
  <c r="V23" i="1"/>
  <c r="X20" i="1"/>
  <c r="W20" i="1"/>
  <c r="V20" i="1"/>
  <c r="T23" i="1"/>
  <c r="S23" i="1"/>
  <c r="R23" i="1"/>
  <c r="T20" i="1"/>
  <c r="S20" i="1"/>
  <c r="R20" i="1"/>
  <c r="P20" i="1"/>
  <c r="O23" i="1"/>
  <c r="N23" i="1"/>
  <c r="O20" i="1"/>
  <c r="N20" i="1"/>
  <c r="L23" i="1"/>
  <c r="K23" i="1"/>
  <c r="J23" i="1"/>
  <c r="L20" i="1"/>
  <c r="K20" i="1"/>
  <c r="J20" i="1"/>
  <c r="G23" i="1"/>
  <c r="F23" i="1"/>
  <c r="G20" i="1"/>
  <c r="F20" i="1"/>
  <c r="D21" i="1" l="1"/>
  <c r="AC17" i="1" l="1"/>
  <c r="D12" i="1"/>
  <c r="D13" i="1"/>
  <c r="D14" i="1"/>
  <c r="D15" i="1"/>
  <c r="D16" i="1"/>
  <c r="D17" i="1"/>
  <c r="D18" i="1"/>
  <c r="D19" i="1"/>
  <c r="D22" i="1"/>
  <c r="D11" i="1"/>
  <c r="M19" i="1"/>
  <c r="C19" i="1"/>
  <c r="B19" i="1"/>
  <c r="E19" i="1" l="1"/>
  <c r="AC14" i="1"/>
  <c r="AC16" i="1"/>
  <c r="AC21" i="1"/>
  <c r="Y11" i="1"/>
  <c r="U13" i="1"/>
  <c r="U14" i="1"/>
  <c r="Q15" i="1"/>
  <c r="M18" i="1"/>
  <c r="I11" i="1"/>
  <c r="I12" i="1"/>
  <c r="D10" i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21" i="1"/>
  <c r="E21" i="1" s="1"/>
  <c r="C22" i="1"/>
  <c r="C10" i="1"/>
  <c r="B11" i="1"/>
  <c r="B12" i="1"/>
  <c r="B13" i="1"/>
  <c r="B14" i="1"/>
  <c r="B15" i="1"/>
  <c r="B16" i="1"/>
  <c r="B17" i="1"/>
  <c r="B18" i="1"/>
  <c r="B21" i="1"/>
  <c r="B22" i="1"/>
  <c r="H23" i="1"/>
  <c r="M23" i="1" l="1"/>
  <c r="I23" i="1"/>
  <c r="AC23" i="1"/>
  <c r="Y23" i="1"/>
  <c r="U23" i="1"/>
  <c r="E23" i="1" l="1"/>
  <c r="P23" i="1"/>
  <c r="Q23" i="1"/>
</calcChain>
</file>

<file path=xl/sharedStrings.xml><?xml version="1.0" encoding="utf-8"?>
<sst xmlns="http://schemas.openxmlformats.org/spreadsheetml/2006/main" count="65" uniqueCount="59">
  <si>
    <t>OSNOVNA ŠKOLA DRAGUTINA DOMJANIĆA, Sveti Ivan Zelina</t>
  </si>
  <si>
    <t>Ivana Gundulića 2</t>
  </si>
  <si>
    <t>10 380 SVETI IVAN ZELINA</t>
  </si>
  <si>
    <t>OIB 19247339828</t>
  </si>
  <si>
    <t>Oznaka računa iz
računskog plana</t>
  </si>
  <si>
    <t>INDEKS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</si>
  <si>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</si>
  <si>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</si>
  <si>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</si>
  <si>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</si>
  <si>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</si>
  <si>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</si>
  <si>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</si>
  <si>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</si>
  <si>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</si>
  <si>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</si>
  <si>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</si>
  <si>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</si>
  <si>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</si>
  <si>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</si>
  <si>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</si>
  <si>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</si>
  <si>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</si>
  <si>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</si>
  <si>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</si>
  <si>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</si>
  <si>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</si>
  <si>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</si>
  <si>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</si>
  <si>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</si>
  <si>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</si>
  <si>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</si>
  <si>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</si>
  <si>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</si>
  <si>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</si>
  <si>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Rebalans 2
DRŽAVNI PRORAČUN</t>
  </si>
  <si>
    <t>Rebalans 2
ŽUPANIJSKI PRORAČUN</t>
  </si>
  <si>
    <t>Rebalans 2
VLASTITI PRIHODI</t>
  </si>
  <si>
    <t>Rebalans 2
POSEBNE NAMJENE</t>
  </si>
  <si>
    <t>Rebalans 2
POMOĆI GRADSKE</t>
  </si>
  <si>
    <t>Rebalans 2
DONACIJE</t>
  </si>
  <si>
    <t>IZVJEŠTAJ O IZVRŠENJU FINANCIJSKOG PLANA ZA 2021. GODINU-PRIHODI</t>
  </si>
  <si>
    <t>Izvorni plan 
za 2021.</t>
  </si>
  <si>
    <t>Rebalans 2
za 2021.</t>
  </si>
  <si>
    <t>Ostvareni 
prihodi
 u 2021.</t>
  </si>
  <si>
    <t>Izvorni plan
 za 2021.
DRŽAVNI PRORAČUN</t>
  </si>
  <si>
    <t>Ostvareni 
prihodi u 2021.
DRŽAVNI PRORAČUN</t>
  </si>
  <si>
    <t>Izvorni plan
 za 2021.
ŽUPANIJSKI PRORAČUN</t>
  </si>
  <si>
    <t>Ostvareni 
prihodi u 2021.
ŽUPANIJSKI PRORAČUN</t>
  </si>
  <si>
    <t>Izvorni plan
 za 2021.
VLASTITI PRIHODI</t>
  </si>
  <si>
    <t>Ostvareni 
prihodi u 2021.
VLASTITI PRIHODI</t>
  </si>
  <si>
    <t>Izvorni plan
 za 2021.
POSEBNE NAMJENE</t>
  </si>
  <si>
    <t>Ostvareni 
prihodi u 2021.
POSEBNE NAMJENE</t>
  </si>
  <si>
    <t>Izvorni plan
 za 2021.
POMOĆI GRADSKE</t>
  </si>
  <si>
    <t>Ostvareni 
prihodi u 2021.
POMOĆI GRADSKE</t>
  </si>
  <si>
    <t>Izvorni plan
 za 2021.
DONACIJE</t>
  </si>
  <si>
    <t>Ostvareni 
prihodi u 2021.
DONACIJE</t>
  </si>
  <si>
    <t>UKUPNI PRIHODI/PRIMICI
U 2021.</t>
  </si>
  <si>
    <t>Ukupno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</si>
</sst>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1" xfId="0" applyNumberFormat="1" applyFont="1" applyBorder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/>
    <xf numFmtId="164" fontId="2" fillId="4" borderId="1" xfId="0" applyNumberFormat="1" applyFont="1" applyFill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6" fillId="0" borderId="1" xfId="0" applyFont="1" applyBorder="1" applyAlignment="1">
      <alignment textRotation="255" wrapText="1"/>
    </xf>
    <xf numFmtId="164" fontId="5" fillId="3" borderId="1" xfId="0" applyNumberFormat="1" applyFont="1" applyFill="1" applyBorder="1"/>
    <xf numFmtId="164" fontId="5" fillId="2" borderId="1" xfId="0" applyNumberFormat="1" applyFont="1" applyFill="1" applyBorder="1"/>
    <xf numFmtId="164" fontId="5" fillId="4" borderId="1" xfId="0" applyNumberFormat="1" applyFont="1" applyFill="1" applyBorder="1"/>
    <xf numFmtId="164" fontId="6" fillId="0" borderId="1" xfId="0" applyNumberFormat="1" applyFont="1" applyBorder="1"/>
    <xf numFmtId="164" fontId="5" fillId="0" borderId="1" xfId="0" applyNumberFormat="1" applyFont="1" applyBorder="1"/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workbookViewId="0">
      <selection activeCell="D24" sqref="D24"/>
    </sheetView>
  </sheetViews>
  <sheetFormatPr defaultRowHeight="15" x14ac:dyDescent="0.25"/>
  <cols>
    <col min="1" max="1" width="12.85546875" customWidth="1"/>
    <col min="2" max="2" width="12.42578125" customWidth="1"/>
    <col min="3" max="3" width="13.42578125" customWidth="1"/>
    <col min="4" max="4" width="12.5703125" customWidth="1"/>
    <col min="5" max="5" width="5.7109375" customWidth="1"/>
    <col min="6" max="6" width="18.42578125" customWidth="1"/>
    <col min="7" max="7" width="12.5703125" customWidth="1"/>
    <col min="8" max="8" width="12.42578125" customWidth="1"/>
    <col min="9" max="9" width="5.85546875" customWidth="1"/>
    <col min="10" max="12" width="11.85546875" bestFit="1" customWidth="1"/>
    <col min="13" max="13" width="5.7109375" customWidth="1"/>
    <col min="14" max="16" width="9.7109375" bestFit="1" customWidth="1"/>
    <col min="17" max="17" width="5.7109375" customWidth="1"/>
    <col min="18" max="18" width="11.85546875" customWidth="1"/>
    <col min="19" max="19" width="11.5703125" customWidth="1"/>
    <col min="20" max="20" width="12" customWidth="1"/>
    <col min="21" max="21" width="5.7109375" customWidth="1"/>
    <col min="22" max="22" width="10.5703125" bestFit="1" customWidth="1"/>
    <col min="23" max="23" width="12.140625" customWidth="1"/>
    <col min="24" max="24" width="11.85546875" customWidth="1"/>
    <col min="25" max="25" width="5.7109375" customWidth="1"/>
    <col min="26" max="26" width="9.7109375" bestFit="1" customWidth="1"/>
    <col min="27" max="27" width="10.85546875" customWidth="1"/>
    <col min="28" max="28" width="9.7109375" bestFit="1" customWidth="1"/>
    <col min="29" max="30" width="6.42578125" customWidth="1"/>
  </cols>
  <sheetData>
    <row r="1" spans="1:30" x14ac:dyDescent="0.25">
      <c r="A1" t="s">
        <v>0</v>
      </c>
    </row>
    <row r="2" spans="1:30" x14ac:dyDescent="0.25">
      <c r="A2" t="s">
        <v>1</v>
      </c>
    </row>
    <row r="3" spans="1:30" x14ac:dyDescent="0.25">
      <c r="A3" t="s">
        <v>2</v>
      </c>
    </row>
    <row r="4" spans="1:30" x14ac:dyDescent="0.25">
      <c r="A4" t="s">
        <v>3</v>
      </c>
    </row>
    <row r="6" spans="1:30" x14ac:dyDescent="0.25">
      <c r="A6" s="25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30" ht="28.5" customHeight="1" x14ac:dyDescent="0.25"/>
    <row r="8" spans="1:30" ht="69.75" customHeight="1" x14ac:dyDescent="0.25">
      <c r="A8" s="2" t="s">
        <v>4</v>
      </c>
      <c r="B8" s="16" t="s">
        <v>42</v>
      </c>
      <c r="C8" s="17" t="s">
        <v>43</v>
      </c>
      <c r="D8" s="18" t="s">
        <v>44</v>
      </c>
      <c r="E8" s="19" t="s">
        <v>5</v>
      </c>
      <c r="F8" s="16" t="s">
        <v>45</v>
      </c>
      <c r="G8" s="17" t="s">
        <v>35</v>
      </c>
      <c r="H8" s="18" t="s">
        <v>46</v>
      </c>
      <c r="I8" s="19" t="s">
        <v>5</v>
      </c>
      <c r="J8" s="16" t="s">
        <v>47</v>
      </c>
      <c r="K8" s="17" t="s">
        <v>36</v>
      </c>
      <c r="L8" s="18" t="s">
        <v>48</v>
      </c>
      <c r="M8" s="19" t="s">
        <v>5</v>
      </c>
      <c r="N8" s="16" t="s">
        <v>49</v>
      </c>
      <c r="O8" s="17" t="s">
        <v>37</v>
      </c>
      <c r="P8" s="18" t="s">
        <v>50</v>
      </c>
      <c r="Q8" s="19" t="s">
        <v>5</v>
      </c>
      <c r="R8" s="16" t="s">
        <v>51</v>
      </c>
      <c r="S8" s="17" t="s">
        <v>38</v>
      </c>
      <c r="T8" s="18" t="s">
        <v>52</v>
      </c>
      <c r="U8" s="19" t="s">
        <v>5</v>
      </c>
      <c r="V8" s="16" t="s">
        <v>53</v>
      </c>
      <c r="W8" s="17" t="s">
        <v>39</v>
      </c>
      <c r="X8" s="18" t="s">
        <v>54</v>
      </c>
      <c r="Y8" s="19" t="s">
        <v>5</v>
      </c>
      <c r="Z8" s="16" t="s">
        <v>55</v>
      </c>
      <c r="AA8" s="17" t="s">
        <v>40</v>
      </c>
      <c r="AB8" s="18" t="s">
        <v>56</v>
      </c>
      <c r="AC8" s="19" t="s">
        <v>5</v>
      </c>
      <c r="AD8" s="9"/>
    </row>
    <row r="9" spans="1:30" ht="11.25" customHeight="1" x14ac:dyDescent="0.25">
      <c r="A9" s="10" t="s">
        <v>6</v>
      </c>
      <c r="B9" s="11" t="s">
        <v>7</v>
      </c>
      <c r="C9" s="12" t="s">
        <v>8</v>
      </c>
      <c r="D9" s="13" t="s">
        <v>9</v>
      </c>
      <c r="E9" s="14" t="s">
        <v>10</v>
      </c>
      <c r="F9" s="11" t="s">
        <v>11</v>
      </c>
      <c r="G9" s="12" t="s">
        <v>12</v>
      </c>
      <c r="H9" s="13" t="s">
        <v>13</v>
      </c>
      <c r="I9" s="14" t="s">
        <v>14</v>
      </c>
      <c r="J9" s="11" t="s">
        <v>15</v>
      </c>
      <c r="K9" s="12" t="s">
        <v>16</v>
      </c>
      <c r="L9" s="13" t="s">
        <v>17</v>
      </c>
      <c r="M9" s="14" t="s">
        <v>18</v>
      </c>
      <c r="N9" s="11" t="s">
        <v>19</v>
      </c>
      <c r="O9" s="12" t="s">
        <v>20</v>
      </c>
      <c r="P9" s="13" t="s">
        <v>21</v>
      </c>
      <c r="Q9" s="14" t="s">
        <v>22</v>
      </c>
      <c r="R9" s="11" t="s">
        <v>23</v>
      </c>
      <c r="S9" s="12" t="s">
        <v>24</v>
      </c>
      <c r="T9" s="13" t="s">
        <v>25</v>
      </c>
      <c r="U9" s="14" t="s">
        <v>26</v>
      </c>
      <c r="V9" s="11" t="s">
        <v>27</v>
      </c>
      <c r="W9" s="12" t="s">
        <v>28</v>
      </c>
      <c r="X9" s="13" t="s">
        <v>29</v>
      </c>
      <c r="Y9" s="14" t="s">
        <v>30</v>
      </c>
      <c r="Z9" s="11" t="s">
        <v>31</v>
      </c>
      <c r="AA9" s="12" t="s">
        <v>32</v>
      </c>
      <c r="AB9" s="13" t="s">
        <v>33</v>
      </c>
      <c r="AC9" s="14" t="s">
        <v>34</v>
      </c>
      <c r="AD9" s="9"/>
    </row>
    <row r="10" spans="1:30" ht="21" customHeight="1" x14ac:dyDescent="0.25">
      <c r="A10" s="3">
        <v>6341</v>
      </c>
      <c r="B10" s="4">
        <v>0</v>
      </c>
      <c r="C10" s="7">
        <f>G10+K10+O10+S10+W10+AA10</f>
        <v>0</v>
      </c>
      <c r="D10" s="8">
        <f>H10+L10+P10+T10+X10+AB10</f>
        <v>0</v>
      </c>
      <c r="E10" s="15"/>
      <c r="F10" s="4">
        <v>0</v>
      </c>
      <c r="G10" s="7"/>
      <c r="H10" s="8"/>
      <c r="I10" s="15"/>
      <c r="J10" s="4"/>
      <c r="K10" s="7"/>
      <c r="L10" s="8"/>
      <c r="M10" s="15"/>
      <c r="N10" s="4"/>
      <c r="O10" s="7"/>
      <c r="P10" s="8"/>
      <c r="Q10" s="15"/>
      <c r="R10" s="4"/>
      <c r="S10" s="7"/>
      <c r="T10" s="8"/>
      <c r="U10" s="15"/>
      <c r="V10" s="4"/>
      <c r="W10" s="7"/>
      <c r="X10" s="8"/>
      <c r="Y10" s="5"/>
      <c r="Z10" s="4"/>
      <c r="AA10" s="7"/>
      <c r="AB10" s="8"/>
      <c r="AC10" s="5"/>
      <c r="AD10" s="9"/>
    </row>
    <row r="11" spans="1:30" ht="21" customHeight="1" x14ac:dyDescent="0.25">
      <c r="A11" s="3">
        <v>6361</v>
      </c>
      <c r="B11" s="4">
        <f t="shared" ref="B11:B22" si="0">F11+J11+N11+R11+V11+Z11</f>
        <v>12336000</v>
      </c>
      <c r="C11" s="7">
        <f t="shared" ref="C11:C22" si="1">G11+K11+O11+S11+W11+AA11</f>
        <v>12112233.34</v>
      </c>
      <c r="D11" s="8">
        <f>H11+L11+P11+T11+X11+AB11</f>
        <v>12100552.039999999</v>
      </c>
      <c r="E11" s="15">
        <f t="shared" ref="E11:E23" si="2">D11/C11</f>
        <v>0.99903557835519696</v>
      </c>
      <c r="F11" s="4">
        <v>11919000</v>
      </c>
      <c r="G11" s="7">
        <v>11602588.34</v>
      </c>
      <c r="H11" s="8">
        <v>11591406.52</v>
      </c>
      <c r="I11" s="15">
        <f t="shared" ref="I11:I23" si="3">H11/G11</f>
        <v>0.99903626504083998</v>
      </c>
      <c r="J11" s="4"/>
      <c r="K11" s="7"/>
      <c r="L11" s="8"/>
      <c r="M11" s="15"/>
      <c r="N11" s="4"/>
      <c r="O11" s="7"/>
      <c r="P11" s="8"/>
      <c r="Q11" s="15"/>
      <c r="R11" s="4"/>
      <c r="S11" s="7"/>
      <c r="T11" s="8"/>
      <c r="U11" s="15"/>
      <c r="V11" s="4">
        <v>417000</v>
      </c>
      <c r="W11" s="7">
        <v>509645</v>
      </c>
      <c r="X11" s="8">
        <v>509145.52</v>
      </c>
      <c r="Y11" s="5">
        <f t="shared" ref="Y11:Y23" si="4">X11/W11</f>
        <v>0.99901994525601157</v>
      </c>
      <c r="Z11" s="4"/>
      <c r="AA11" s="7"/>
      <c r="AB11" s="8"/>
      <c r="AC11" s="5"/>
      <c r="AD11" s="9"/>
    </row>
    <row r="12" spans="1:30" ht="21" customHeight="1" x14ac:dyDescent="0.25">
      <c r="A12" s="3">
        <v>6362</v>
      </c>
      <c r="B12" s="4">
        <f t="shared" si="0"/>
        <v>156000</v>
      </c>
      <c r="C12" s="7">
        <f t="shared" si="1"/>
        <v>63408.84</v>
      </c>
      <c r="D12" s="8">
        <f t="shared" ref="D12:D22" si="5">H12+L12+P12+T12+X12+AB12</f>
        <v>63408.84</v>
      </c>
      <c r="E12" s="15">
        <f t="shared" si="2"/>
        <v>1</v>
      </c>
      <c r="F12" s="4">
        <v>156000</v>
      </c>
      <c r="G12" s="7">
        <v>63408.84</v>
      </c>
      <c r="H12" s="8">
        <v>63408.84</v>
      </c>
      <c r="I12" s="15">
        <f t="shared" si="3"/>
        <v>1</v>
      </c>
      <c r="J12" s="4"/>
      <c r="K12" s="7"/>
      <c r="L12" s="8"/>
      <c r="M12" s="15"/>
      <c r="N12" s="4"/>
      <c r="O12" s="7"/>
      <c r="P12" s="8"/>
      <c r="Q12" s="15"/>
      <c r="R12" s="4"/>
      <c r="S12" s="7"/>
      <c r="T12" s="8"/>
      <c r="U12" s="15"/>
      <c r="V12" s="4">
        <v>0</v>
      </c>
      <c r="W12" s="7"/>
      <c r="X12" s="8"/>
      <c r="Y12" s="5"/>
      <c r="Z12" s="4"/>
      <c r="AA12" s="7"/>
      <c r="AB12" s="8"/>
      <c r="AC12" s="5"/>
      <c r="AD12" s="9"/>
    </row>
    <row r="13" spans="1:30" ht="21" customHeight="1" x14ac:dyDescent="0.25">
      <c r="A13" s="3">
        <v>6413</v>
      </c>
      <c r="B13" s="4">
        <f t="shared" si="0"/>
        <v>50</v>
      </c>
      <c r="C13" s="7">
        <f t="shared" si="1"/>
        <v>21.23</v>
      </c>
      <c r="D13" s="8">
        <f t="shared" si="5"/>
        <v>21.23</v>
      </c>
      <c r="E13" s="15">
        <f t="shared" si="2"/>
        <v>1</v>
      </c>
      <c r="F13" s="4"/>
      <c r="G13" s="7"/>
      <c r="H13" s="8"/>
      <c r="I13" s="15"/>
      <c r="J13" s="4"/>
      <c r="K13" s="7"/>
      <c r="L13" s="8"/>
      <c r="M13" s="15"/>
      <c r="N13" s="4"/>
      <c r="O13" s="7"/>
      <c r="P13" s="8"/>
      <c r="Q13" s="15"/>
      <c r="R13" s="4">
        <v>50</v>
      </c>
      <c r="S13" s="7">
        <v>21.23</v>
      </c>
      <c r="T13" s="8">
        <v>21.23</v>
      </c>
      <c r="U13" s="15">
        <f t="shared" ref="U13:U23" si="6">T13/S13</f>
        <v>1</v>
      </c>
      <c r="V13" s="4"/>
      <c r="W13" s="7"/>
      <c r="X13" s="8"/>
      <c r="Y13" s="5"/>
      <c r="Z13" s="4"/>
      <c r="AA13" s="7"/>
      <c r="AB13" s="8"/>
      <c r="AC13" s="5"/>
      <c r="AD13" s="9"/>
    </row>
    <row r="14" spans="1:30" ht="21" customHeight="1" x14ac:dyDescent="0.25">
      <c r="A14" s="3">
        <v>6526</v>
      </c>
      <c r="B14" s="4">
        <f t="shared" si="0"/>
        <v>837875</v>
      </c>
      <c r="C14" s="7">
        <f t="shared" si="1"/>
        <v>631820.57999999996</v>
      </c>
      <c r="D14" s="8">
        <f t="shared" si="5"/>
        <v>605503</v>
      </c>
      <c r="E14" s="15">
        <f t="shared" si="2"/>
        <v>0.95834643436274269</v>
      </c>
      <c r="F14" s="4"/>
      <c r="G14" s="7"/>
      <c r="H14" s="8"/>
      <c r="I14" s="15"/>
      <c r="J14" s="4"/>
      <c r="K14" s="7"/>
      <c r="L14" s="8"/>
      <c r="M14" s="15"/>
      <c r="N14" s="4"/>
      <c r="O14" s="7"/>
      <c r="P14" s="8"/>
      <c r="Q14" s="15"/>
      <c r="R14" s="4">
        <v>784875</v>
      </c>
      <c r="S14" s="7">
        <v>628820.57999999996</v>
      </c>
      <c r="T14" s="8">
        <v>602503</v>
      </c>
      <c r="U14" s="15">
        <f t="shared" si="6"/>
        <v>0.9581477120230385</v>
      </c>
      <c r="V14" s="4"/>
      <c r="W14" s="7"/>
      <c r="X14" s="8"/>
      <c r="Y14" s="5"/>
      <c r="Z14" s="4">
        <v>53000</v>
      </c>
      <c r="AA14" s="7">
        <v>3000</v>
      </c>
      <c r="AB14" s="8">
        <v>3000</v>
      </c>
      <c r="AC14" s="5">
        <f t="shared" ref="AC14:AC23" si="7">AB14/AA14</f>
        <v>1</v>
      </c>
      <c r="AD14" s="9"/>
    </row>
    <row r="15" spans="1:30" ht="21" customHeight="1" x14ac:dyDescent="0.25">
      <c r="A15" s="3">
        <v>6615</v>
      </c>
      <c r="B15" s="4">
        <f t="shared" si="0"/>
        <v>15900</v>
      </c>
      <c r="C15" s="7">
        <f t="shared" si="1"/>
        <v>3825</v>
      </c>
      <c r="D15" s="8">
        <f t="shared" si="5"/>
        <v>3825</v>
      </c>
      <c r="E15" s="15">
        <f t="shared" si="2"/>
        <v>1</v>
      </c>
      <c r="F15" s="4"/>
      <c r="G15" s="7"/>
      <c r="H15" s="8"/>
      <c r="I15" s="15"/>
      <c r="J15" s="4"/>
      <c r="K15" s="7"/>
      <c r="L15" s="8"/>
      <c r="M15" s="15"/>
      <c r="N15" s="4">
        <v>15900</v>
      </c>
      <c r="O15" s="7">
        <v>3825</v>
      </c>
      <c r="P15" s="8">
        <v>3825</v>
      </c>
      <c r="Q15" s="15">
        <f t="shared" ref="Q15:Q23" si="8">P15/O15</f>
        <v>1</v>
      </c>
      <c r="R15" s="4"/>
      <c r="S15" s="7"/>
      <c r="T15" s="8"/>
      <c r="U15" s="15"/>
      <c r="V15" s="4"/>
      <c r="W15" s="7"/>
      <c r="X15" s="8"/>
      <c r="Y15" s="5"/>
      <c r="Z15" s="4"/>
      <c r="AA15" s="7"/>
      <c r="AB15" s="8"/>
      <c r="AC15" s="5"/>
      <c r="AD15" s="9"/>
    </row>
    <row r="16" spans="1:30" ht="21" customHeight="1" x14ac:dyDescent="0.25">
      <c r="A16" s="3">
        <v>6631</v>
      </c>
      <c r="B16" s="4">
        <f t="shared" si="0"/>
        <v>5000</v>
      </c>
      <c r="C16" s="7">
        <f t="shared" si="1"/>
        <v>5724.75</v>
      </c>
      <c r="D16" s="8">
        <f t="shared" si="5"/>
        <v>5724.75</v>
      </c>
      <c r="E16" s="15">
        <f t="shared" si="2"/>
        <v>1</v>
      </c>
      <c r="F16" s="4"/>
      <c r="G16" s="7"/>
      <c r="H16" s="8"/>
      <c r="I16" s="15"/>
      <c r="J16" s="4"/>
      <c r="K16" s="7"/>
      <c r="L16" s="8"/>
      <c r="M16" s="15"/>
      <c r="N16" s="4"/>
      <c r="O16" s="7"/>
      <c r="P16" s="8"/>
      <c r="Q16" s="15"/>
      <c r="R16" s="4"/>
      <c r="S16" s="7"/>
      <c r="T16" s="8"/>
      <c r="U16" s="15"/>
      <c r="V16" s="4"/>
      <c r="W16" s="7"/>
      <c r="X16" s="8"/>
      <c r="Y16" s="5"/>
      <c r="Z16" s="4">
        <v>5000</v>
      </c>
      <c r="AA16" s="7">
        <v>5724.75</v>
      </c>
      <c r="AB16" s="8">
        <v>5724.75</v>
      </c>
      <c r="AC16" s="5">
        <f t="shared" si="7"/>
        <v>1</v>
      </c>
      <c r="AD16" s="9"/>
    </row>
    <row r="17" spans="1:30" ht="21" customHeight="1" x14ac:dyDescent="0.25">
      <c r="A17" s="3">
        <v>6632</v>
      </c>
      <c r="B17" s="4">
        <f t="shared" si="0"/>
        <v>3000</v>
      </c>
      <c r="C17" s="7">
        <f t="shared" si="1"/>
        <v>18472</v>
      </c>
      <c r="D17" s="8">
        <f t="shared" si="5"/>
        <v>18472</v>
      </c>
      <c r="E17" s="15">
        <f t="shared" si="2"/>
        <v>1</v>
      </c>
      <c r="F17" s="4"/>
      <c r="G17" s="7"/>
      <c r="H17" s="8"/>
      <c r="I17" s="15"/>
      <c r="J17" s="4"/>
      <c r="K17" s="7"/>
      <c r="L17" s="8"/>
      <c r="M17" s="15"/>
      <c r="N17" s="4"/>
      <c r="O17" s="7"/>
      <c r="P17" s="8"/>
      <c r="Q17" s="15"/>
      <c r="R17" s="4"/>
      <c r="S17" s="7"/>
      <c r="T17" s="8"/>
      <c r="U17" s="15"/>
      <c r="V17" s="4"/>
      <c r="W17" s="7"/>
      <c r="X17" s="8"/>
      <c r="Y17" s="5"/>
      <c r="Z17" s="4">
        <v>3000</v>
      </c>
      <c r="AA17" s="7">
        <v>18472</v>
      </c>
      <c r="AB17" s="8">
        <v>18472</v>
      </c>
      <c r="AC17" s="5">
        <f t="shared" si="7"/>
        <v>1</v>
      </c>
      <c r="AD17" s="9"/>
    </row>
    <row r="18" spans="1:30" ht="21" customHeight="1" x14ac:dyDescent="0.25">
      <c r="A18" s="3">
        <v>6711</v>
      </c>
      <c r="B18" s="4">
        <f t="shared" si="0"/>
        <v>1652068.73</v>
      </c>
      <c r="C18" s="7">
        <f t="shared" si="1"/>
        <v>1220020.32</v>
      </c>
      <c r="D18" s="8">
        <f t="shared" si="5"/>
        <v>1212929.3899999999</v>
      </c>
      <c r="E18" s="15">
        <f t="shared" si="2"/>
        <v>0.99418785910057617</v>
      </c>
      <c r="F18" s="4"/>
      <c r="G18" s="7"/>
      <c r="H18" s="8"/>
      <c r="I18" s="15"/>
      <c r="J18" s="4">
        <v>1652068.73</v>
      </c>
      <c r="K18" s="7">
        <v>1220020.32</v>
      </c>
      <c r="L18" s="8">
        <v>1212929.3899999999</v>
      </c>
      <c r="M18" s="15">
        <f t="shared" ref="M18:M19" si="9">L18/K18</f>
        <v>0.99418785910057617</v>
      </c>
      <c r="N18" s="4"/>
      <c r="O18" s="7"/>
      <c r="P18" s="8"/>
      <c r="Q18" s="15"/>
      <c r="R18" s="4"/>
      <c r="S18" s="7"/>
      <c r="T18" s="8"/>
      <c r="U18" s="15"/>
      <c r="V18" s="4"/>
      <c r="W18" s="7"/>
      <c r="X18" s="8"/>
      <c r="Y18" s="5"/>
      <c r="Z18" s="4"/>
      <c r="AA18" s="7"/>
      <c r="AB18" s="8"/>
      <c r="AC18" s="5"/>
      <c r="AD18" s="9"/>
    </row>
    <row r="19" spans="1:30" ht="21" customHeight="1" x14ac:dyDescent="0.25">
      <c r="A19" s="3">
        <v>6712</v>
      </c>
      <c r="B19" s="4">
        <f>F19+J19+N19+R19+V19+Z19</f>
        <v>5000</v>
      </c>
      <c r="C19" s="7">
        <f>G19+K19+O19+S19+W19+AA19</f>
        <v>75566</v>
      </c>
      <c r="D19" s="8">
        <f t="shared" si="5"/>
        <v>75566</v>
      </c>
      <c r="E19" s="15">
        <f t="shared" si="2"/>
        <v>1</v>
      </c>
      <c r="F19" s="4"/>
      <c r="G19" s="7"/>
      <c r="H19" s="8"/>
      <c r="I19" s="15"/>
      <c r="J19" s="4">
        <v>5000</v>
      </c>
      <c r="K19" s="7">
        <v>75566</v>
      </c>
      <c r="L19" s="8">
        <v>75566</v>
      </c>
      <c r="M19" s="15">
        <f t="shared" si="9"/>
        <v>1</v>
      </c>
      <c r="N19" s="4"/>
      <c r="O19" s="7"/>
      <c r="P19" s="8"/>
      <c r="Q19" s="15"/>
      <c r="R19" s="4"/>
      <c r="S19" s="7"/>
      <c r="T19" s="8"/>
      <c r="U19" s="15"/>
      <c r="V19" s="4"/>
      <c r="W19" s="7"/>
      <c r="X19" s="8"/>
      <c r="Y19" s="5"/>
      <c r="Z19" s="4"/>
      <c r="AA19" s="7"/>
      <c r="AB19" s="8"/>
      <c r="AC19" s="5"/>
      <c r="AD19" s="9"/>
    </row>
    <row r="20" spans="1:30" ht="21" customHeight="1" x14ac:dyDescent="0.25">
      <c r="A20" s="3" t="s">
        <v>58</v>
      </c>
      <c r="B20" s="4">
        <f>F20+J20+N20+R20+V20+Z20</f>
        <v>15010893.73</v>
      </c>
      <c r="C20" s="7">
        <f>G20+K20+O20+S20+W20+AA20</f>
        <v>14131092.060000001</v>
      </c>
      <c r="D20" s="8">
        <f>H20+L20+P20+T20+X20+AB20</f>
        <v>14086002.25</v>
      </c>
      <c r="E20" s="15">
        <f t="shared" si="2"/>
        <v>0.99680917725193841</v>
      </c>
      <c r="F20" s="4">
        <f>SUM(F10:F19)</f>
        <v>12075000</v>
      </c>
      <c r="G20" s="7">
        <f>SUM(G11:G19)</f>
        <v>11665997.18</v>
      </c>
      <c r="H20" s="8">
        <f>SUM(H10:H19)</f>
        <v>11654815.359999999</v>
      </c>
      <c r="I20" s="15"/>
      <c r="J20" s="4">
        <f>SUM(J18:J19)</f>
        <v>1657068.73</v>
      </c>
      <c r="K20" s="7">
        <f>SUM(K18:K19)</f>
        <v>1295586.32</v>
      </c>
      <c r="L20" s="8">
        <f>SUM(L18:L19)</f>
        <v>1288495.3899999999</v>
      </c>
      <c r="M20" s="15"/>
      <c r="N20" s="4">
        <f>SUM(N15:N19)</f>
        <v>15900</v>
      </c>
      <c r="O20" s="7">
        <f>SUM(O15:O19)</f>
        <v>3825</v>
      </c>
      <c r="P20" s="8">
        <f>P10+P11+P12+P13+P14+P15+P16+P17+P18+P19</f>
        <v>3825</v>
      </c>
      <c r="Q20" s="15"/>
      <c r="R20" s="4">
        <f>SUM(R13:R19)</f>
        <v>784925</v>
      </c>
      <c r="S20" s="7">
        <f>SUM(S13:S19)</f>
        <v>628841.80999999994</v>
      </c>
      <c r="T20" s="8">
        <f>T10+T11+T12+T13+T14+T15+T16+T17+T18+T19</f>
        <v>602524.23</v>
      </c>
      <c r="U20" s="15"/>
      <c r="V20" s="4">
        <f>SUM(V11:V19)</f>
        <v>417000</v>
      </c>
      <c r="W20" s="7">
        <f>SUM(W11:W19)</f>
        <v>509645</v>
      </c>
      <c r="X20" s="8">
        <f>X11+X10+X12+X13+X14+X15+X16+X17+X18+X19</f>
        <v>509145.52</v>
      </c>
      <c r="Y20" s="5"/>
      <c r="Z20" s="4">
        <f>SUM(Z10:Z19)</f>
        <v>61000</v>
      </c>
      <c r="AA20" s="7">
        <f>SUM(AA10:AA19)</f>
        <v>27196.75</v>
      </c>
      <c r="AB20" s="8">
        <f>SUM(AB10:AB19)</f>
        <v>27196.75</v>
      </c>
      <c r="AC20" s="5"/>
      <c r="AD20" s="9"/>
    </row>
    <row r="21" spans="1:30" ht="21" customHeight="1" x14ac:dyDescent="0.25">
      <c r="A21" s="3">
        <v>922</v>
      </c>
      <c r="B21" s="4">
        <f t="shared" si="0"/>
        <v>39985.61</v>
      </c>
      <c r="C21" s="7">
        <f t="shared" si="1"/>
        <v>43195.259999999995</v>
      </c>
      <c r="D21" s="8">
        <f>H21+L21+P21+T21+X21+AB21</f>
        <v>43195.259999999995</v>
      </c>
      <c r="E21" s="15">
        <f t="shared" si="2"/>
        <v>1</v>
      </c>
      <c r="F21" s="4"/>
      <c r="G21" s="7"/>
      <c r="H21" s="8"/>
      <c r="I21" s="15"/>
      <c r="J21" s="4"/>
      <c r="K21" s="7"/>
      <c r="L21" s="8"/>
      <c r="M21" s="15"/>
      <c r="N21" s="4">
        <v>9000</v>
      </c>
      <c r="O21" s="7">
        <v>21284.43</v>
      </c>
      <c r="P21" s="8">
        <v>21284.43</v>
      </c>
      <c r="Q21" s="15"/>
      <c r="R21" s="4">
        <v>17900</v>
      </c>
      <c r="S21" s="7">
        <v>-2886.81</v>
      </c>
      <c r="T21" s="8">
        <v>-2886.81</v>
      </c>
      <c r="U21" s="15"/>
      <c r="V21" s="4"/>
      <c r="W21" s="7"/>
      <c r="X21" s="8"/>
      <c r="Y21" s="5"/>
      <c r="Z21" s="4">
        <v>13085.61</v>
      </c>
      <c r="AA21" s="7">
        <v>24797.64</v>
      </c>
      <c r="AB21" s="8">
        <v>24797.64</v>
      </c>
      <c r="AC21" s="5">
        <f t="shared" si="7"/>
        <v>1</v>
      </c>
      <c r="AD21" s="9"/>
    </row>
    <row r="22" spans="1:30" ht="21" customHeight="1" x14ac:dyDescent="0.25">
      <c r="A22" s="5"/>
      <c r="B22" s="4">
        <f t="shared" si="0"/>
        <v>0</v>
      </c>
      <c r="C22" s="7">
        <f t="shared" si="1"/>
        <v>0</v>
      </c>
      <c r="D22" s="8">
        <f t="shared" si="5"/>
        <v>0</v>
      </c>
      <c r="E22" s="15">
        <v>0</v>
      </c>
      <c r="F22" s="4"/>
      <c r="G22" s="7"/>
      <c r="H22" s="8"/>
      <c r="I22" s="15"/>
      <c r="J22" s="4"/>
      <c r="K22" s="7"/>
      <c r="L22" s="8"/>
      <c r="M22" s="15"/>
      <c r="N22" s="4"/>
      <c r="O22" s="7"/>
      <c r="P22" s="8"/>
      <c r="Q22" s="15"/>
      <c r="R22" s="4"/>
      <c r="S22" s="7"/>
      <c r="T22" s="8"/>
      <c r="U22" s="15"/>
      <c r="V22" s="4"/>
      <c r="W22" s="7"/>
      <c r="X22" s="8"/>
      <c r="Y22" s="5"/>
      <c r="Z22" s="4"/>
      <c r="AA22" s="7"/>
      <c r="AB22" s="8"/>
      <c r="AC22" s="5">
        <v>0</v>
      </c>
      <c r="AD22" s="9"/>
    </row>
    <row r="23" spans="1:30" ht="34.5" x14ac:dyDescent="0.25">
      <c r="A23" s="6" t="s">
        <v>57</v>
      </c>
      <c r="B23" s="20">
        <f>B20+B21</f>
        <v>15050879.34</v>
      </c>
      <c r="C23" s="21">
        <f>C20+C21</f>
        <v>14174287.32</v>
      </c>
      <c r="D23" s="22">
        <f>D20+D21</f>
        <v>14129197.51</v>
      </c>
      <c r="E23" s="23">
        <f t="shared" si="2"/>
        <v>0.99681890108602644</v>
      </c>
      <c r="F23" s="20">
        <f>F20+F21</f>
        <v>12075000</v>
      </c>
      <c r="G23" s="21">
        <f>G20+G21</f>
        <v>11665997.18</v>
      </c>
      <c r="H23" s="22">
        <f t="shared" ref="H23" si="10">SUM(H10:H21)</f>
        <v>23309630.719999999</v>
      </c>
      <c r="I23" s="23">
        <f t="shared" si="3"/>
        <v>1.9980830065655819</v>
      </c>
      <c r="J23" s="20">
        <f>J20+J21</f>
        <v>1657068.73</v>
      </c>
      <c r="K23" s="21">
        <f>K20+K21</f>
        <v>1295586.32</v>
      </c>
      <c r="L23" s="22">
        <f>L20+L21</f>
        <v>1288495.3899999999</v>
      </c>
      <c r="M23" s="23">
        <f>L23/K23</f>
        <v>0.99452685638113236</v>
      </c>
      <c r="N23" s="20">
        <f>N20+N21</f>
        <v>24900</v>
      </c>
      <c r="O23" s="21">
        <f>O20+O21</f>
        <v>25109.43</v>
      </c>
      <c r="P23" s="22">
        <f>P20+P21</f>
        <v>25109.43</v>
      </c>
      <c r="Q23" s="23">
        <f t="shared" si="8"/>
        <v>1</v>
      </c>
      <c r="R23" s="20">
        <f>R20+R21</f>
        <v>802825</v>
      </c>
      <c r="S23" s="21">
        <f>S20+S21</f>
        <v>625954.99999999988</v>
      </c>
      <c r="T23" s="22">
        <f>T20+T21</f>
        <v>599637.41999999993</v>
      </c>
      <c r="U23" s="23">
        <f t="shared" si="6"/>
        <v>0.95795611505619416</v>
      </c>
      <c r="V23" s="20">
        <f>V20+V21</f>
        <v>417000</v>
      </c>
      <c r="W23" s="21">
        <f>W20+W21</f>
        <v>509645</v>
      </c>
      <c r="X23" s="22">
        <f>X20+X21</f>
        <v>509145.52</v>
      </c>
      <c r="Y23" s="24">
        <f t="shared" si="4"/>
        <v>0.99901994525601157</v>
      </c>
      <c r="Z23" s="20">
        <f>Z20+Z21</f>
        <v>74085.61</v>
      </c>
      <c r="AA23" s="21">
        <f>AA20+AA21</f>
        <v>51994.39</v>
      </c>
      <c r="AB23" s="22">
        <f>AB20+AB21</f>
        <v>51994.39</v>
      </c>
      <c r="AC23" s="24">
        <f t="shared" si="7"/>
        <v>1</v>
      </c>
      <c r="AD23" s="9"/>
    </row>
    <row r="24" spans="1:30" x14ac:dyDescent="0.25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0" x14ac:dyDescent="0.25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0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0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0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</sheetData>
  <mergeCells count="1">
    <mergeCell ref="A6:AC6"/>
  </mergeCells>
  <pageMargins left="0.7" right="0.7" top="0.75" bottom="0.75" header="0.3" footer="0.3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</dc:creator>
  <cp:lastModifiedBy>Melita</cp:lastModifiedBy>
  <cp:lastPrinted>2022-01-21T09:13:49Z</cp:lastPrinted>
  <dcterms:created xsi:type="dcterms:W3CDTF">2020-02-12T13:32:07Z</dcterms:created>
  <dcterms:modified xsi:type="dcterms:W3CDTF">2022-01-27T07:30:00Z</dcterms:modified>
</cp:coreProperties>
</file>