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elita\Desktop\Dokumenti\Školski odbor 2021-2025\"/>
    </mc:Choice>
  </mc:AlternateContent>
  <bookViews>
    <workbookView xWindow="0" yWindow="0" windowWidth="28800" windowHeight="12000"/>
  </bookViews>
  <sheets>
    <sheet name="SAŽETAK" sheetId="1" r:id="rId1"/>
    <sheet name="Posebni dio" sheetId="8" r:id="rId2"/>
  </sheets>
  <definedNames>
    <definedName name="_xlnm._FilterDatabase" localSheetId="1" hidden="1">'Posebni dio'!$A$12:$I$725</definedName>
    <definedName name="_xlnm._FilterDatabase" localSheetId="0" hidden="1">SAŽETAK!$A$5:$I$14</definedName>
    <definedName name="_xlnm.Print_Titles" localSheetId="1">'Posebni dio'!$7:$7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8" i="1"/>
  <c r="F519" i="8"/>
  <c r="H576" i="8"/>
  <c r="H309" i="8" l="1"/>
  <c r="H308" i="8" s="1"/>
  <c r="H305" i="8"/>
  <c r="H304" i="8" s="1"/>
  <c r="G305" i="8"/>
  <c r="G304" i="8" s="1"/>
  <c r="G576" i="8"/>
  <c r="G572" i="8" s="1"/>
  <c r="G571" i="8" s="1"/>
  <c r="G570" i="8" s="1"/>
  <c r="G66" i="8"/>
  <c r="G65" i="8" s="1"/>
  <c r="G64" i="8" s="1"/>
  <c r="G63" i="8" s="1"/>
  <c r="G62" i="8" s="1"/>
  <c r="H66" i="8"/>
  <c r="H65" i="8" s="1"/>
  <c r="H64" i="8" s="1"/>
  <c r="H63" i="8" s="1"/>
  <c r="H62" i="8" s="1"/>
  <c r="H215" i="8"/>
  <c r="H214" i="8" s="1"/>
  <c r="H210" i="8" s="1"/>
  <c r="H209" i="8" s="1"/>
  <c r="H208" i="8" s="1"/>
  <c r="H206" i="8"/>
  <c r="H205" i="8" s="1"/>
  <c r="H204" i="8" s="1"/>
  <c r="H203" i="8" s="1"/>
  <c r="H202" i="8" s="1"/>
  <c r="H198" i="8"/>
  <c r="H197" i="8" s="1"/>
  <c r="H196" i="8" s="1"/>
  <c r="H195" i="8" s="1"/>
  <c r="H194" i="8" s="1"/>
  <c r="H191" i="8"/>
  <c r="H190" i="8" s="1"/>
  <c r="H189" i="8" s="1"/>
  <c r="H177" i="8"/>
  <c r="H176" i="8" s="1"/>
  <c r="H175" i="8" s="1"/>
  <c r="H174" i="8" s="1"/>
  <c r="H173" i="8" s="1"/>
  <c r="H172" i="8" s="1"/>
  <c r="H184" i="8"/>
  <c r="H183" i="8" s="1"/>
  <c r="H182" i="8" s="1"/>
  <c r="H181" i="8" s="1"/>
  <c r="H180" i="8" s="1"/>
  <c r="H179" i="8" s="1"/>
  <c r="H168" i="8"/>
  <c r="H167" i="8" s="1"/>
  <c r="H161" i="8"/>
  <c r="H163" i="8"/>
  <c r="H165" i="8"/>
  <c r="H154" i="8"/>
  <c r="H153" i="8" s="1"/>
  <c r="H151" i="8"/>
  <c r="H149" i="8"/>
  <c r="H147" i="8"/>
  <c r="H113" i="8"/>
  <c r="H112" i="8" s="1"/>
  <c r="H111" i="8" s="1"/>
  <c r="H110" i="8" s="1"/>
  <c r="H109" i="8" s="1"/>
  <c r="H718" i="8"/>
  <c r="H717" i="8" s="1"/>
  <c r="H716" i="8" s="1"/>
  <c r="H722" i="8"/>
  <c r="H721" i="8" s="1"/>
  <c r="H720" i="8" s="1"/>
  <c r="H712" i="8"/>
  <c r="H711" i="8" s="1"/>
  <c r="H705" i="8" s="1"/>
  <c r="H704" i="8" s="1"/>
  <c r="H703" i="8" s="1"/>
  <c r="H680" i="8"/>
  <c r="H676" i="8" s="1"/>
  <c r="H675" i="8" s="1"/>
  <c r="H674" i="8" s="1"/>
  <c r="H658" i="8"/>
  <c r="H654" i="8" s="1"/>
  <c r="H653" i="8" s="1"/>
  <c r="H652" i="8" s="1"/>
  <c r="H604" i="8"/>
  <c r="H603" i="8" s="1"/>
  <c r="H601" i="8"/>
  <c r="H599" i="8"/>
  <c r="H597" i="8"/>
  <c r="H572" i="8"/>
  <c r="H571" i="8" s="1"/>
  <c r="H570" i="8" s="1"/>
  <c r="H556" i="8"/>
  <c r="H560" i="8"/>
  <c r="H559" i="8" s="1"/>
  <c r="H558" i="8" s="1"/>
  <c r="H549" i="8"/>
  <c r="H547" i="8"/>
  <c r="H542" i="8"/>
  <c r="H541" i="8" s="1"/>
  <c r="H540" i="8" s="1"/>
  <c r="H538" i="8"/>
  <c r="H535" i="8"/>
  <c r="H530" i="8"/>
  <c r="H526" i="8"/>
  <c r="H521" i="8"/>
  <c r="H518" i="8"/>
  <c r="H519" i="8"/>
  <c r="H437" i="8"/>
  <c r="H436" i="8" s="1"/>
  <c r="H435" i="8" s="1"/>
  <c r="H434" i="8" s="1"/>
  <c r="H672" i="8"/>
  <c r="H671" i="8" s="1"/>
  <c r="H670" i="8" s="1"/>
  <c r="H669" i="8" s="1"/>
  <c r="H409" i="8"/>
  <c r="H405" i="8"/>
  <c r="H404" i="8" s="1"/>
  <c r="H403" i="8" s="1"/>
  <c r="H402" i="8" s="1"/>
  <c r="H663" i="8"/>
  <c r="H662" i="8" s="1"/>
  <c r="H661" i="8" s="1"/>
  <c r="H660" i="8" s="1"/>
  <c r="G663" i="8"/>
  <c r="G662" i="8" s="1"/>
  <c r="G661" i="8" s="1"/>
  <c r="G660" i="8" s="1"/>
  <c r="H424" i="8"/>
  <c r="H417" i="8"/>
  <c r="H397" i="8"/>
  <c r="H393" i="8" s="1"/>
  <c r="H392" i="8" s="1"/>
  <c r="H391" i="8" s="1"/>
  <c r="H390" i="8" s="1"/>
  <c r="H382" i="8"/>
  <c r="H386" i="8"/>
  <c r="H374" i="8"/>
  <c r="H366" i="8"/>
  <c r="H370" i="8"/>
  <c r="H360" i="8"/>
  <c r="H359" i="8" s="1"/>
  <c r="H355" i="8"/>
  <c r="H352" i="8"/>
  <c r="H349" i="8"/>
  <c r="H347" i="8"/>
  <c r="H345" i="8"/>
  <c r="H329" i="8"/>
  <c r="H323" i="8" s="1"/>
  <c r="H322" i="8" s="1"/>
  <c r="H321" i="8" s="1"/>
  <c r="H314" i="8"/>
  <c r="H313" i="8" s="1"/>
  <c r="H312" i="8" s="1"/>
  <c r="H311" i="8" s="1"/>
  <c r="H300" i="8"/>
  <c r="H270" i="8"/>
  <c r="H273" i="8"/>
  <c r="H646" i="8"/>
  <c r="H645" i="8" s="1"/>
  <c r="H644" i="8" s="1"/>
  <c r="H643" i="8" s="1"/>
  <c r="H255" i="8"/>
  <c r="H244" i="8"/>
  <c r="H248" i="8"/>
  <c r="H641" i="8"/>
  <c r="H635" i="8"/>
  <c r="H234" i="8"/>
  <c r="H226" i="8"/>
  <c r="H222" i="8"/>
  <c r="G397" i="8"/>
  <c r="G393" i="8" s="1"/>
  <c r="G392" i="8" s="1"/>
  <c r="G391" i="8" s="1"/>
  <c r="G390" i="8" s="1"/>
  <c r="G560" i="8"/>
  <c r="G559" i="8" s="1"/>
  <c r="G558" i="8" s="1"/>
  <c r="G549" i="8"/>
  <c r="G547" i="8"/>
  <c r="G314" i="8"/>
  <c r="G313" i="8" s="1"/>
  <c r="G312" i="8" s="1"/>
  <c r="G311" i="8" s="1"/>
  <c r="G519" i="8"/>
  <c r="G538" i="8"/>
  <c r="G535" i="8"/>
  <c r="G530" i="8"/>
  <c r="G526" i="8"/>
  <c r="F521" i="8"/>
  <c r="G521" i="8"/>
  <c r="G680" i="8"/>
  <c r="G676" i="8" s="1"/>
  <c r="G675" i="8" s="1"/>
  <c r="G674" i="8" s="1"/>
  <c r="G604" i="8"/>
  <c r="G603" i="8" s="1"/>
  <c r="G601" i="8"/>
  <c r="G599" i="8"/>
  <c r="G597" i="8"/>
  <c r="G300" i="8"/>
  <c r="F300" i="8"/>
  <c r="G386" i="8"/>
  <c r="G382" i="8"/>
  <c r="G376" i="8"/>
  <c r="G366" i="8"/>
  <c r="G370" i="8"/>
  <c r="G374" i="8"/>
  <c r="G722" i="8"/>
  <c r="G721" i="8" s="1"/>
  <c r="G720" i="8" s="1"/>
  <c r="G718" i="8"/>
  <c r="G717" i="8" s="1"/>
  <c r="G716" i="8" s="1"/>
  <c r="G437" i="8"/>
  <c r="G436" i="8" s="1"/>
  <c r="G435" i="8" s="1"/>
  <c r="G434" i="8" s="1"/>
  <c r="G658" i="8"/>
  <c r="G654" i="8" s="1"/>
  <c r="G653" i="8" s="1"/>
  <c r="G652" i="8" s="1"/>
  <c r="G309" i="8"/>
  <c r="G308" i="8" s="1"/>
  <c r="G712" i="8"/>
  <c r="G711" i="8" s="1"/>
  <c r="G705" i="8" s="1"/>
  <c r="G704" i="8" s="1"/>
  <c r="G703" i="8" s="1"/>
  <c r="G360" i="8"/>
  <c r="G359" i="8" s="1"/>
  <c r="G355" i="8"/>
  <c r="G352" i="8"/>
  <c r="G349" i="8"/>
  <c r="G347" i="8"/>
  <c r="G345" i="8"/>
  <c r="G424" i="8"/>
  <c r="G417" i="8"/>
  <c r="G672" i="8"/>
  <c r="G671" i="8" s="1"/>
  <c r="G670" i="8" s="1"/>
  <c r="G669" i="8" s="1"/>
  <c r="G409" i="8"/>
  <c r="G405" i="8"/>
  <c r="G273" i="8"/>
  <c r="G270" i="8"/>
  <c r="G255" i="8"/>
  <c r="G248" i="8"/>
  <c r="G244" i="8"/>
  <c r="G641" i="8"/>
  <c r="G635" i="8"/>
  <c r="G650" i="8"/>
  <c r="G646" i="8"/>
  <c r="G645" i="8" s="1"/>
  <c r="G238" i="8"/>
  <c r="G237" i="8" s="1"/>
  <c r="G226" i="8"/>
  <c r="G222" i="8"/>
  <c r="G198" i="8"/>
  <c r="G197" i="8" s="1"/>
  <c r="G196" i="8" s="1"/>
  <c r="G195" i="8" s="1"/>
  <c r="G194" i="8" s="1"/>
  <c r="G206" i="8"/>
  <c r="G205" i="8" s="1"/>
  <c r="G204" i="8" s="1"/>
  <c r="G203" i="8" s="1"/>
  <c r="G202" i="8" s="1"/>
  <c r="G215" i="8"/>
  <c r="G214" i="8" s="1"/>
  <c r="G210" i="8" s="1"/>
  <c r="G209" i="8" s="1"/>
  <c r="G208" i="8" s="1"/>
  <c r="G191" i="8"/>
  <c r="G190" i="8" s="1"/>
  <c r="G189" i="8" s="1"/>
  <c r="G188" i="8" s="1"/>
  <c r="G187" i="8" s="1"/>
  <c r="G186" i="8" s="1"/>
  <c r="G184" i="8"/>
  <c r="G183" i="8" s="1"/>
  <c r="G182" i="8" s="1"/>
  <c r="G181" i="8" s="1"/>
  <c r="G180" i="8" s="1"/>
  <c r="G179" i="8" s="1"/>
  <c r="G177" i="8"/>
  <c r="G176" i="8" s="1"/>
  <c r="G175" i="8" s="1"/>
  <c r="G174" i="8" s="1"/>
  <c r="G173" i="8" s="1"/>
  <c r="G172" i="8" s="1"/>
  <c r="G168" i="8"/>
  <c r="G167" i="8" s="1"/>
  <c r="G165" i="8"/>
  <c r="G163" i="8"/>
  <c r="G161" i="8"/>
  <c r="G154" i="8"/>
  <c r="G153" i="8" s="1"/>
  <c r="G151" i="8"/>
  <c r="G149" i="8"/>
  <c r="G147" i="8"/>
  <c r="G113" i="8"/>
  <c r="G112" i="8" s="1"/>
  <c r="G111" i="8" s="1"/>
  <c r="G110" i="8" s="1"/>
  <c r="G109" i="8" s="1"/>
  <c r="G88" i="8"/>
  <c r="G87" i="8" s="1"/>
  <c r="G86" i="8" s="1"/>
  <c r="G85" i="8" s="1"/>
  <c r="G84" i="8" s="1"/>
  <c r="G82" i="8"/>
  <c r="G80" i="8"/>
  <c r="H80" i="8"/>
  <c r="G76" i="8"/>
  <c r="G72" i="8"/>
  <c r="G59" i="8"/>
  <c r="G58" i="8" s="1"/>
  <c r="G57" i="8" s="1"/>
  <c r="G56" i="8" s="1"/>
  <c r="G55" i="8" s="1"/>
  <c r="G52" i="8"/>
  <c r="G50" i="8"/>
  <c r="G44" i="8"/>
  <c r="G43" i="8" s="1"/>
  <c r="G42" i="8" s="1"/>
  <c r="G41" i="8" s="1"/>
  <c r="G39" i="8"/>
  <c r="G38" i="8" s="1"/>
  <c r="G32" i="8"/>
  <c r="G23" i="8"/>
  <c r="G18" i="8"/>
  <c r="G14" i="8"/>
  <c r="I8" i="1"/>
  <c r="F685" i="8"/>
  <c r="I686" i="8"/>
  <c r="I685" i="8" s="1"/>
  <c r="I406" i="8"/>
  <c r="I405" i="8" s="1"/>
  <c r="I404" i="8" s="1"/>
  <c r="I659" i="8"/>
  <c r="I651" i="8"/>
  <c r="I551" i="8"/>
  <c r="I553" i="8"/>
  <c r="I531" i="8"/>
  <c r="I388" i="8"/>
  <c r="I352" i="8"/>
  <c r="I216" i="8"/>
  <c r="F405" i="8"/>
  <c r="F409" i="8"/>
  <c r="F352" i="8"/>
  <c r="F309" i="8"/>
  <c r="F308" i="8" s="1"/>
  <c r="I206" i="8"/>
  <c r="I205" i="8" s="1"/>
  <c r="I204" i="8" s="1"/>
  <c r="I203" i="8" s="1"/>
  <c r="I202" i="8" s="1"/>
  <c r="I72" i="8"/>
  <c r="F650" i="8"/>
  <c r="I650" i="8" s="1"/>
  <c r="F646" i="8"/>
  <c r="F227" i="8"/>
  <c r="I260" i="8"/>
  <c r="I255" i="8" s="1"/>
  <c r="F224" i="8"/>
  <c r="F225" i="8"/>
  <c r="F223" i="8"/>
  <c r="F228" i="8"/>
  <c r="F230" i="8"/>
  <c r="F236" i="8"/>
  <c r="F240" i="8"/>
  <c r="F239" i="8"/>
  <c r="F206" i="8"/>
  <c r="F205" i="8" s="1"/>
  <c r="F204" i="8" s="1"/>
  <c r="F203" i="8" s="1"/>
  <c r="F202" i="8" s="1"/>
  <c r="H88" i="8"/>
  <c r="H87" i="8" s="1"/>
  <c r="H86" i="8" s="1"/>
  <c r="H85" i="8" s="1"/>
  <c r="H84" i="8" s="1"/>
  <c r="E205" i="8"/>
  <c r="E204" i="8" s="1"/>
  <c r="E203" i="8" s="1"/>
  <c r="E202" i="8" s="1"/>
  <c r="F89" i="8"/>
  <c r="F90" i="8"/>
  <c r="F199" i="8"/>
  <c r="F192" i="8"/>
  <c r="F185" i="8"/>
  <c r="H59" i="8"/>
  <c r="H58" i="8" s="1"/>
  <c r="H57" i="8" s="1"/>
  <c r="H56" i="8" s="1"/>
  <c r="H55" i="8" s="1"/>
  <c r="F81" i="8"/>
  <c r="F77" i="8"/>
  <c r="F75" i="8"/>
  <c r="F73" i="8"/>
  <c r="F54" i="8"/>
  <c r="F53" i="8"/>
  <c r="F51" i="8"/>
  <c r="F45" i="8"/>
  <c r="F40" i="8"/>
  <c r="F36" i="8"/>
  <c r="F37" i="8"/>
  <c r="F35" i="8"/>
  <c r="F25" i="8"/>
  <c r="F26" i="8"/>
  <c r="F27" i="8"/>
  <c r="F28" i="8"/>
  <c r="F29" i="8"/>
  <c r="F30" i="8"/>
  <c r="F31" i="8"/>
  <c r="F24" i="8"/>
  <c r="F20" i="8"/>
  <c r="F21" i="8"/>
  <c r="F22" i="8"/>
  <c r="F19" i="8"/>
  <c r="F16" i="8"/>
  <c r="F17" i="8"/>
  <c r="F15" i="8"/>
  <c r="H72" i="8"/>
  <c r="H76" i="8"/>
  <c r="H82" i="8"/>
  <c r="H52" i="8"/>
  <c r="H50" i="8"/>
  <c r="H44" i="8"/>
  <c r="H43" i="8" s="1"/>
  <c r="H42" i="8" s="1"/>
  <c r="H41" i="8" s="1"/>
  <c r="H39" i="8"/>
  <c r="H38" i="8" s="1"/>
  <c r="H32" i="8"/>
  <c r="H23" i="8"/>
  <c r="H18" i="8"/>
  <c r="H14" i="8"/>
  <c r="F386" i="8"/>
  <c r="E386" i="8"/>
  <c r="E382" i="8"/>
  <c r="H376" i="8"/>
  <c r="E521" i="8"/>
  <c r="E519" i="8"/>
  <c r="H238" i="8"/>
  <c r="H237" i="8" s="1"/>
  <c r="H188" i="8" l="1"/>
  <c r="H187" i="8" s="1"/>
  <c r="H186" i="8" s="1"/>
  <c r="H596" i="8"/>
  <c r="H595" i="8" s="1"/>
  <c r="H594" i="8" s="1"/>
  <c r="H569" i="8" s="1"/>
  <c r="G546" i="8"/>
  <c r="G545" i="8" s="1"/>
  <c r="G544" i="8" s="1"/>
  <c r="H146" i="8"/>
  <c r="H145" i="8" s="1"/>
  <c r="H144" i="8" s="1"/>
  <c r="H143" i="8" s="1"/>
  <c r="H160" i="8"/>
  <c r="H159" i="8" s="1"/>
  <c r="H158" i="8" s="1"/>
  <c r="H157" i="8" s="1"/>
  <c r="H351" i="8"/>
  <c r="H715" i="8"/>
  <c r="H714" i="8" s="1"/>
  <c r="H267" i="8"/>
  <c r="H266" i="8" s="1"/>
  <c r="H265" i="8" s="1"/>
  <c r="H344" i="8"/>
  <c r="H546" i="8"/>
  <c r="H545" i="8" s="1"/>
  <c r="H544" i="8" s="1"/>
  <c r="H287" i="8"/>
  <c r="H286" i="8" s="1"/>
  <c r="G351" i="8"/>
  <c r="H193" i="8"/>
  <c r="H71" i="8"/>
  <c r="H70" i="8" s="1"/>
  <c r="H69" i="8" s="1"/>
  <c r="H68" i="8" s="1"/>
  <c r="H525" i="8"/>
  <c r="H517" i="8" s="1"/>
  <c r="H516" i="8" s="1"/>
  <c r="H381" i="8"/>
  <c r="H380" i="8" s="1"/>
  <c r="H379" i="8" s="1"/>
  <c r="H378" i="8" s="1"/>
  <c r="G287" i="8"/>
  <c r="G286" i="8" s="1"/>
  <c r="G518" i="8"/>
  <c r="G596" i="8"/>
  <c r="G595" i="8" s="1"/>
  <c r="G594" i="8" s="1"/>
  <c r="G569" i="8" s="1"/>
  <c r="G146" i="8"/>
  <c r="G145" i="8" s="1"/>
  <c r="G144" i="8" s="1"/>
  <c r="G143" i="8" s="1"/>
  <c r="G267" i="8"/>
  <c r="G266" i="8" s="1"/>
  <c r="G265" i="8" s="1"/>
  <c r="H413" i="8"/>
  <c r="H412" i="8" s="1"/>
  <c r="H411" i="8" s="1"/>
  <c r="H401" i="8" s="1"/>
  <c r="H365" i="8"/>
  <c r="H364" i="8" s="1"/>
  <c r="H363" i="8" s="1"/>
  <c r="H362" i="8" s="1"/>
  <c r="G381" i="8"/>
  <c r="G380" i="8" s="1"/>
  <c r="G379" i="8" s="1"/>
  <c r="G378" i="8" s="1"/>
  <c r="G344" i="8"/>
  <c r="H634" i="8"/>
  <c r="H633" i="8" s="1"/>
  <c r="H632" i="8" s="1"/>
  <c r="H631" i="8" s="1"/>
  <c r="H243" i="8"/>
  <c r="H242" i="8" s="1"/>
  <c r="H241" i="8" s="1"/>
  <c r="H221" i="8"/>
  <c r="H220" i="8" s="1"/>
  <c r="H219" i="8" s="1"/>
  <c r="G525" i="8"/>
  <c r="G365" i="8"/>
  <c r="G364" i="8" s="1"/>
  <c r="G363" i="8" s="1"/>
  <c r="G362" i="8" s="1"/>
  <c r="G715" i="8"/>
  <c r="G714" i="8" s="1"/>
  <c r="G193" i="8"/>
  <c r="G243" i="8"/>
  <c r="G242" i="8" s="1"/>
  <c r="G241" i="8" s="1"/>
  <c r="G404" i="8"/>
  <c r="G403" i="8" s="1"/>
  <c r="G402" i="8" s="1"/>
  <c r="G634" i="8"/>
  <c r="G633" i="8" s="1"/>
  <c r="G632" i="8" s="1"/>
  <c r="G413" i="8"/>
  <c r="G412" i="8" s="1"/>
  <c r="G411" i="8" s="1"/>
  <c r="G644" i="8"/>
  <c r="G643" i="8" s="1"/>
  <c r="G221" i="8"/>
  <c r="G220" i="8" s="1"/>
  <c r="G219" i="8" s="1"/>
  <c r="G49" i="8"/>
  <c r="G48" i="8" s="1"/>
  <c r="G47" i="8" s="1"/>
  <c r="G46" i="8" s="1"/>
  <c r="G160" i="8"/>
  <c r="G159" i="8" s="1"/>
  <c r="G158" i="8" s="1"/>
  <c r="G157" i="8" s="1"/>
  <c r="G71" i="8"/>
  <c r="G70" i="8" s="1"/>
  <c r="G69" i="8" s="1"/>
  <c r="G68" i="8" s="1"/>
  <c r="G13" i="8"/>
  <c r="G12" i="8" s="1"/>
  <c r="G11" i="8" s="1"/>
  <c r="G10" i="8" s="1"/>
  <c r="F255" i="8"/>
  <c r="F404" i="8"/>
  <c r="I386" i="8"/>
  <c r="I646" i="8"/>
  <c r="H13" i="8"/>
  <c r="H12" i="8" s="1"/>
  <c r="H11" i="8" s="1"/>
  <c r="H10" i="8" s="1"/>
  <c r="E381" i="8"/>
  <c r="E380" i="8" s="1"/>
  <c r="E379" i="8" s="1"/>
  <c r="E378" i="8" s="1"/>
  <c r="H49" i="8"/>
  <c r="H48" i="8" s="1"/>
  <c r="H47" i="8" s="1"/>
  <c r="H46" i="8" s="1"/>
  <c r="H500" i="8" l="1"/>
  <c r="H343" i="8"/>
  <c r="H342" i="8" s="1"/>
  <c r="H331" i="8" s="1"/>
  <c r="G517" i="8"/>
  <c r="G516" i="8" s="1"/>
  <c r="G500" i="8" s="1"/>
  <c r="H218" i="8"/>
  <c r="G343" i="8"/>
  <c r="G342" i="8" s="1"/>
  <c r="G331" i="8" s="1"/>
  <c r="G9" i="8"/>
  <c r="G218" i="8"/>
  <c r="G401" i="8"/>
  <c r="G61" i="8"/>
  <c r="G631" i="8"/>
  <c r="H61" i="8"/>
  <c r="H9" i="8"/>
  <c r="H217" i="8" l="1"/>
  <c r="G217" i="8"/>
  <c r="G8" i="8" s="1"/>
  <c r="H8" i="8" l="1"/>
  <c r="I76" i="8"/>
  <c r="F76" i="8"/>
  <c r="F72" i="8"/>
  <c r="F32" i="8"/>
  <c r="I399" i="8"/>
  <c r="F399" i="8"/>
  <c r="E399" i="8"/>
  <c r="I394" i="8"/>
  <c r="F394" i="8"/>
  <c r="E394" i="8"/>
  <c r="I370" i="8"/>
  <c r="F370" i="8"/>
  <c r="E370" i="8"/>
  <c r="E366" i="8"/>
  <c r="F305" i="8"/>
  <c r="I305" i="8"/>
  <c r="E305" i="8"/>
  <c r="E300" i="8"/>
  <c r="I549" i="8"/>
  <c r="E549" i="8"/>
  <c r="F560" i="8"/>
  <c r="I560" i="8"/>
  <c r="E560" i="8"/>
  <c r="F549" i="8"/>
  <c r="E547" i="8"/>
  <c r="F547" i="8"/>
  <c r="I547" i="8"/>
  <c r="E530" i="8"/>
  <c r="E526" i="8"/>
  <c r="F327" i="8"/>
  <c r="I327" i="8"/>
  <c r="F314" i="8"/>
  <c r="I314" i="8"/>
  <c r="E314" i="8"/>
  <c r="F324" i="8"/>
  <c r="E327" i="8"/>
  <c r="E329" i="8"/>
  <c r="F329" i="8"/>
  <c r="I329" i="8"/>
  <c r="I324" i="8"/>
  <c r="E324" i="8"/>
  <c r="F432" i="8"/>
  <c r="F431" i="8" s="1"/>
  <c r="I432" i="8"/>
  <c r="I431" i="8" s="1"/>
  <c r="E432" i="8"/>
  <c r="E431" i="8" s="1"/>
  <c r="E424" i="8"/>
  <c r="E429" i="8"/>
  <c r="F429" i="8"/>
  <c r="I429" i="8"/>
  <c r="E417" i="8"/>
  <c r="E414" i="8"/>
  <c r="E586" i="8"/>
  <c r="E585" i="8" s="1"/>
  <c r="F575" i="8"/>
  <c r="I575" i="8"/>
  <c r="E573" i="8"/>
  <c r="F274" i="8"/>
  <c r="I274" i="8"/>
  <c r="F637" i="8"/>
  <c r="I637" i="8" s="1"/>
  <c r="F638" i="8"/>
  <c r="I638" i="8" s="1"/>
  <c r="F639" i="8"/>
  <c r="I639" i="8" s="1"/>
  <c r="F238" i="8"/>
  <c r="F237" i="8" s="1"/>
  <c r="I238" i="8"/>
  <c r="I237" i="8" s="1"/>
  <c r="E238" i="8"/>
  <c r="E237" i="8" s="1"/>
  <c r="I235" i="8"/>
  <c r="F235" i="8" s="1"/>
  <c r="E234" i="8"/>
  <c r="E226" i="8"/>
  <c r="F222" i="8"/>
  <c r="I222" i="8"/>
  <c r="E222" i="8"/>
  <c r="F530" i="8" l="1"/>
  <c r="I586" i="8"/>
  <c r="I585" i="8" s="1"/>
  <c r="E323" i="8"/>
  <c r="F323" i="8"/>
  <c r="I323" i="8"/>
  <c r="F586" i="8"/>
  <c r="F585" i="8" s="1"/>
  <c r="I526" i="8"/>
  <c r="I530" i="8"/>
  <c r="F526" i="8"/>
  <c r="I300" i="8"/>
  <c r="I366" i="8"/>
  <c r="I573" i="8"/>
  <c r="I519" i="8"/>
  <c r="F226" i="8"/>
  <c r="F573" i="8"/>
  <c r="F424" i="8"/>
  <c r="E413" i="8"/>
  <c r="E412" i="8" s="1"/>
  <c r="F417" i="8"/>
  <c r="I417" i="8"/>
  <c r="I414" i="8"/>
  <c r="I424" i="8"/>
  <c r="F414" i="8"/>
  <c r="I234" i="8"/>
  <c r="I226" i="8"/>
  <c r="E72" i="8"/>
  <c r="E76" i="8"/>
  <c r="E32" i="8"/>
  <c r="F559" i="8"/>
  <c r="F558" i="8" s="1"/>
  <c r="I559" i="8"/>
  <c r="I558" i="8" s="1"/>
  <c r="E559" i="8"/>
  <c r="E558" i="8" s="1"/>
  <c r="F556" i="8"/>
  <c r="F546" i="8" s="1"/>
  <c r="I556" i="8"/>
  <c r="I546" i="8" s="1"/>
  <c r="I545" i="8" s="1"/>
  <c r="E556" i="8"/>
  <c r="E546" i="8" s="1"/>
  <c r="F542" i="8"/>
  <c r="F541" i="8" s="1"/>
  <c r="F540" i="8" s="1"/>
  <c r="I542" i="8"/>
  <c r="I541" i="8" s="1"/>
  <c r="I540" i="8" s="1"/>
  <c r="E542" i="8"/>
  <c r="E541" i="8" s="1"/>
  <c r="E540" i="8" s="1"/>
  <c r="F538" i="8"/>
  <c r="I538" i="8"/>
  <c r="E538" i="8"/>
  <c r="F535" i="8"/>
  <c r="I535" i="8"/>
  <c r="E535" i="8"/>
  <c r="F523" i="8"/>
  <c r="F518" i="8" s="1"/>
  <c r="I523" i="8"/>
  <c r="E523" i="8"/>
  <c r="E518" i="8" s="1"/>
  <c r="F514" i="8"/>
  <c r="F513" i="8" s="1"/>
  <c r="F512" i="8" s="1"/>
  <c r="I514" i="8"/>
  <c r="I513" i="8" s="1"/>
  <c r="I512" i="8" s="1"/>
  <c r="E514" i="8"/>
  <c r="E513" i="8" s="1"/>
  <c r="E512" i="8" s="1"/>
  <c r="F510" i="8"/>
  <c r="I510" i="8"/>
  <c r="E510" i="8"/>
  <c r="F506" i="8"/>
  <c r="I506" i="8"/>
  <c r="E506" i="8"/>
  <c r="F504" i="8"/>
  <c r="I504" i="8"/>
  <c r="E504" i="8"/>
  <c r="F168" i="8"/>
  <c r="F167" i="8" s="1"/>
  <c r="I168" i="8"/>
  <c r="I167" i="8" s="1"/>
  <c r="E168" i="8"/>
  <c r="E167" i="8" s="1"/>
  <c r="F165" i="8"/>
  <c r="I165" i="8"/>
  <c r="E165" i="8"/>
  <c r="F163" i="8"/>
  <c r="I163" i="8"/>
  <c r="E163" i="8"/>
  <c r="F161" i="8"/>
  <c r="I161" i="8"/>
  <c r="E161" i="8"/>
  <c r="I544" i="8" l="1"/>
  <c r="F366" i="8"/>
  <c r="I518" i="8"/>
  <c r="F413" i="8"/>
  <c r="F412" i="8" s="1"/>
  <c r="I413" i="8"/>
  <c r="I412" i="8" s="1"/>
  <c r="F160" i="8"/>
  <c r="F159" i="8" s="1"/>
  <c r="F158" i="8" s="1"/>
  <c r="F157" i="8" s="1"/>
  <c r="E525" i="8"/>
  <c r="E517" i="8" s="1"/>
  <c r="E516" i="8" s="1"/>
  <c r="I525" i="8"/>
  <c r="F503" i="8"/>
  <c r="F502" i="8" s="1"/>
  <c r="F501" i="8" s="1"/>
  <c r="I503" i="8"/>
  <c r="I502" i="8" s="1"/>
  <c r="I501" i="8" s="1"/>
  <c r="I160" i="8"/>
  <c r="I159" i="8" s="1"/>
  <c r="I158" i="8" s="1"/>
  <c r="I157" i="8" s="1"/>
  <c r="E160" i="8"/>
  <c r="E159" i="8" s="1"/>
  <c r="E158" i="8" s="1"/>
  <c r="E157" i="8" s="1"/>
  <c r="E503" i="8"/>
  <c r="E502" i="8" s="1"/>
  <c r="E501" i="8" s="1"/>
  <c r="F525" i="8"/>
  <c r="I517" i="8" l="1"/>
  <c r="I516" i="8" s="1"/>
  <c r="F517" i="8"/>
  <c r="F516" i="8" s="1"/>
  <c r="E279" i="8" l="1"/>
  <c r="E278" i="8" s="1"/>
  <c r="I279" i="8"/>
  <c r="I278" i="8" s="1"/>
  <c r="F279" i="8"/>
  <c r="F278" i="8" s="1"/>
  <c r="F498" i="8" l="1"/>
  <c r="F497" i="8" s="1"/>
  <c r="F496" i="8" s="1"/>
  <c r="I498" i="8"/>
  <c r="I497" i="8" s="1"/>
  <c r="I496" i="8" s="1"/>
  <c r="E498" i="8"/>
  <c r="E497" i="8" s="1"/>
  <c r="E496" i="8" s="1"/>
  <c r="E486" i="8"/>
  <c r="I486" i="8"/>
  <c r="F486" i="8"/>
  <c r="E685" i="8"/>
  <c r="E688" i="8"/>
  <c r="I688" i="8"/>
  <c r="F688" i="8"/>
  <c r="F680" i="8"/>
  <c r="I680" i="8"/>
  <c r="E680" i="8"/>
  <c r="E677" i="8"/>
  <c r="I677" i="8"/>
  <c r="F677" i="8"/>
  <c r="E672" i="8"/>
  <c r="E671" i="8" s="1"/>
  <c r="E670" i="8" s="1"/>
  <c r="E669" i="8" s="1"/>
  <c r="I672" i="8"/>
  <c r="I671" i="8" s="1"/>
  <c r="F672" i="8"/>
  <c r="F671" i="8" s="1"/>
  <c r="F670" i="8" s="1"/>
  <c r="F669" i="8" s="1"/>
  <c r="E663" i="8"/>
  <c r="I663" i="8"/>
  <c r="F663" i="8"/>
  <c r="F667" i="8"/>
  <c r="I667" i="8"/>
  <c r="E667" i="8"/>
  <c r="F684" i="8" l="1"/>
  <c r="F683" i="8" s="1"/>
  <c r="F682" i="8" s="1"/>
  <c r="E684" i="8"/>
  <c r="E683" i="8" s="1"/>
  <c r="E682" i="8" s="1"/>
  <c r="I684" i="8"/>
  <c r="I683" i="8" s="1"/>
  <c r="I682" i="8" s="1"/>
  <c r="I662" i="8"/>
  <c r="I661" i="8" s="1"/>
  <c r="I660" i="8" s="1"/>
  <c r="I670" i="8"/>
  <c r="I669" i="8" s="1"/>
  <c r="F662" i="8"/>
  <c r="F661" i="8" s="1"/>
  <c r="F660" i="8" s="1"/>
  <c r="E662" i="8"/>
  <c r="E661" i="8" s="1"/>
  <c r="E660" i="8" s="1"/>
  <c r="F262" i="8"/>
  <c r="F261" i="8" s="1"/>
  <c r="I262" i="8"/>
  <c r="I261" i="8" s="1"/>
  <c r="E262" i="8"/>
  <c r="E261" i="8" s="1"/>
  <c r="E255" i="8"/>
  <c r="F248" i="8"/>
  <c r="I248" i="8"/>
  <c r="E248" i="8"/>
  <c r="F244" i="8"/>
  <c r="I244" i="8"/>
  <c r="E244" i="8"/>
  <c r="E198" i="8"/>
  <c r="I198" i="8"/>
  <c r="F198" i="8"/>
  <c r="F722" i="8" l="1"/>
  <c r="F721" i="8" s="1"/>
  <c r="F720" i="8" s="1"/>
  <c r="I722" i="8"/>
  <c r="I721" i="8" s="1"/>
  <c r="I720" i="8" s="1"/>
  <c r="E722" i="8"/>
  <c r="E721" i="8" s="1"/>
  <c r="E720" i="8" s="1"/>
  <c r="F718" i="8"/>
  <c r="F717" i="8" s="1"/>
  <c r="F716" i="8" s="1"/>
  <c r="I718" i="8"/>
  <c r="I717" i="8" s="1"/>
  <c r="I716" i="8" s="1"/>
  <c r="E718" i="8"/>
  <c r="E717" i="8" s="1"/>
  <c r="E716" i="8" s="1"/>
  <c r="F712" i="8"/>
  <c r="F711" i="8" s="1"/>
  <c r="I712" i="8"/>
  <c r="I711" i="8" s="1"/>
  <c r="E712" i="8"/>
  <c r="E711" i="8" s="1"/>
  <c r="F709" i="8"/>
  <c r="I709" i="8"/>
  <c r="E709" i="8"/>
  <c r="F707" i="8"/>
  <c r="I707" i="8"/>
  <c r="E707" i="8"/>
  <c r="F701" i="8"/>
  <c r="F698" i="8" s="1"/>
  <c r="F697" i="8" s="1"/>
  <c r="F696" i="8" s="1"/>
  <c r="I701" i="8"/>
  <c r="I698" i="8" s="1"/>
  <c r="I697" i="8" s="1"/>
  <c r="I696" i="8" s="1"/>
  <c r="E701" i="8"/>
  <c r="E698" i="8" s="1"/>
  <c r="E697" i="8" s="1"/>
  <c r="E696" i="8" s="1"/>
  <c r="F694" i="8"/>
  <c r="F693" i="8" s="1"/>
  <c r="F692" i="8" s="1"/>
  <c r="F691" i="8" s="1"/>
  <c r="I694" i="8"/>
  <c r="I693" i="8" s="1"/>
  <c r="I692" i="8" s="1"/>
  <c r="I691" i="8" s="1"/>
  <c r="E694" i="8"/>
  <c r="E693" i="8" s="1"/>
  <c r="E692" i="8" s="1"/>
  <c r="E691" i="8" s="1"/>
  <c r="F676" i="8"/>
  <c r="F675" i="8" s="1"/>
  <c r="F674" i="8" s="1"/>
  <c r="I676" i="8"/>
  <c r="I675" i="8" s="1"/>
  <c r="I674" i="8" s="1"/>
  <c r="E676" i="8"/>
  <c r="E675" i="8" s="1"/>
  <c r="E674" i="8" s="1"/>
  <c r="F658" i="8"/>
  <c r="F654" i="8" s="1"/>
  <c r="F653" i="8" s="1"/>
  <c r="F652" i="8" s="1"/>
  <c r="I658" i="8"/>
  <c r="I654" i="8" s="1"/>
  <c r="I653" i="8" s="1"/>
  <c r="I652" i="8" s="1"/>
  <c r="E658" i="8"/>
  <c r="E654" i="8" s="1"/>
  <c r="E653" i="8" s="1"/>
  <c r="E652" i="8" s="1"/>
  <c r="F645" i="8"/>
  <c r="F644" i="8" s="1"/>
  <c r="F643" i="8" s="1"/>
  <c r="I645" i="8"/>
  <c r="I644" i="8" s="1"/>
  <c r="I643" i="8" s="1"/>
  <c r="E646" i="8"/>
  <c r="E645" i="8" s="1"/>
  <c r="E644" i="8" s="1"/>
  <c r="E643" i="8" s="1"/>
  <c r="F641" i="8"/>
  <c r="E641" i="8"/>
  <c r="F635" i="8"/>
  <c r="I635" i="8"/>
  <c r="E635" i="8"/>
  <c r="F629" i="8"/>
  <c r="F628" i="8" s="1"/>
  <c r="F627" i="8" s="1"/>
  <c r="F626" i="8" s="1"/>
  <c r="F625" i="8" s="1"/>
  <c r="I629" i="8"/>
  <c r="I628" i="8" s="1"/>
  <c r="I627" i="8" s="1"/>
  <c r="I626" i="8" s="1"/>
  <c r="I625" i="8" s="1"/>
  <c r="E629" i="8"/>
  <c r="E628" i="8" s="1"/>
  <c r="E627" i="8" s="1"/>
  <c r="E626" i="8" s="1"/>
  <c r="E625" i="8" s="1"/>
  <c r="F623" i="8"/>
  <c r="I623" i="8"/>
  <c r="E623" i="8"/>
  <c r="F621" i="8"/>
  <c r="I621" i="8"/>
  <c r="E621" i="8"/>
  <c r="F616" i="8"/>
  <c r="F615" i="8" s="1"/>
  <c r="F614" i="8" s="1"/>
  <c r="F613" i="8" s="1"/>
  <c r="I616" i="8"/>
  <c r="I615" i="8" s="1"/>
  <c r="I614" i="8" s="1"/>
  <c r="I613" i="8" s="1"/>
  <c r="E616" i="8"/>
  <c r="E615" i="8" s="1"/>
  <c r="E614" i="8" s="1"/>
  <c r="E613" i="8" s="1"/>
  <c r="F610" i="8"/>
  <c r="F609" i="8" s="1"/>
  <c r="I610" i="8"/>
  <c r="I609" i="8" s="1"/>
  <c r="E610" i="8"/>
  <c r="E609" i="8" s="1"/>
  <c r="F606" i="8"/>
  <c r="I606" i="8"/>
  <c r="E606" i="8"/>
  <c r="F604" i="8"/>
  <c r="I604" i="8"/>
  <c r="E604" i="8"/>
  <c r="F601" i="8"/>
  <c r="I601" i="8"/>
  <c r="E601" i="8"/>
  <c r="F599" i="8"/>
  <c r="I599" i="8"/>
  <c r="E599" i="8"/>
  <c r="F597" i="8"/>
  <c r="I597" i="8"/>
  <c r="E597" i="8"/>
  <c r="F592" i="8"/>
  <c r="F591" i="8" s="1"/>
  <c r="F590" i="8" s="1"/>
  <c r="F589" i="8" s="1"/>
  <c r="I592" i="8"/>
  <c r="I591" i="8" s="1"/>
  <c r="I590" i="8" s="1"/>
  <c r="I589" i="8" s="1"/>
  <c r="E592" i="8"/>
  <c r="E591" i="8" s="1"/>
  <c r="E590" i="8" s="1"/>
  <c r="E589" i="8" s="1"/>
  <c r="F581" i="8"/>
  <c r="I581" i="8"/>
  <c r="E581" i="8"/>
  <c r="F576" i="8"/>
  <c r="I576" i="8"/>
  <c r="E576" i="8"/>
  <c r="F567" i="8"/>
  <c r="F566" i="8" s="1"/>
  <c r="F565" i="8" s="1"/>
  <c r="F564" i="8" s="1"/>
  <c r="F563" i="8" s="1"/>
  <c r="I567" i="8"/>
  <c r="I566" i="8" s="1"/>
  <c r="I565" i="8" s="1"/>
  <c r="I564" i="8" s="1"/>
  <c r="I563" i="8" s="1"/>
  <c r="E567" i="8"/>
  <c r="E566" i="8" s="1"/>
  <c r="E565" i="8" s="1"/>
  <c r="E564" i="8" s="1"/>
  <c r="E563" i="8" s="1"/>
  <c r="F494" i="8"/>
  <c r="I494" i="8"/>
  <c r="E494" i="8"/>
  <c r="E485" i="8" s="1"/>
  <c r="E484" i="8" s="1"/>
  <c r="F481" i="8"/>
  <c r="F480" i="8" s="1"/>
  <c r="F479" i="8" s="1"/>
  <c r="I481" i="8"/>
  <c r="I480" i="8" s="1"/>
  <c r="I479" i="8" s="1"/>
  <c r="E481" i="8"/>
  <c r="E480" i="8" s="1"/>
  <c r="E479" i="8" s="1"/>
  <c r="F477" i="8"/>
  <c r="I477" i="8"/>
  <c r="E477" i="8"/>
  <c r="F474" i="8"/>
  <c r="I474" i="8"/>
  <c r="E474" i="8"/>
  <c r="F469" i="8"/>
  <c r="I469" i="8"/>
  <c r="E469" i="8"/>
  <c r="F465" i="8"/>
  <c r="I465" i="8"/>
  <c r="E465" i="8"/>
  <c r="F462" i="8"/>
  <c r="F457" i="8" s="1"/>
  <c r="I462" i="8"/>
  <c r="I457" i="8" s="1"/>
  <c r="E462" i="8"/>
  <c r="E457" i="8" s="1"/>
  <c r="F453" i="8"/>
  <c r="F452" i="8" s="1"/>
  <c r="F451" i="8" s="1"/>
  <c r="I453" i="8"/>
  <c r="I452" i="8" s="1"/>
  <c r="I451" i="8" s="1"/>
  <c r="E453" i="8"/>
  <c r="E452" i="8" s="1"/>
  <c r="E451" i="8" s="1"/>
  <c r="F449" i="8"/>
  <c r="I449" i="8"/>
  <c r="E449" i="8"/>
  <c r="F445" i="8"/>
  <c r="I445" i="8"/>
  <c r="E445" i="8"/>
  <c r="F443" i="8"/>
  <c r="I443" i="8"/>
  <c r="E443" i="8"/>
  <c r="F437" i="8"/>
  <c r="F436" i="8" s="1"/>
  <c r="F435" i="8" s="1"/>
  <c r="F434" i="8" s="1"/>
  <c r="I437" i="8"/>
  <c r="I436" i="8" s="1"/>
  <c r="I435" i="8" s="1"/>
  <c r="I434" i="8" s="1"/>
  <c r="E437" i="8"/>
  <c r="E436" i="8" s="1"/>
  <c r="E435" i="8" s="1"/>
  <c r="E434" i="8" s="1"/>
  <c r="F403" i="8"/>
  <c r="F402" i="8" s="1"/>
  <c r="I403" i="8"/>
  <c r="I402" i="8" s="1"/>
  <c r="E405" i="8"/>
  <c r="E404" i="8" s="1"/>
  <c r="E403" i="8" s="1"/>
  <c r="E402" i="8" s="1"/>
  <c r="F397" i="8"/>
  <c r="F393" i="8" s="1"/>
  <c r="I397" i="8"/>
  <c r="I393" i="8" s="1"/>
  <c r="E397" i="8"/>
  <c r="E393" i="8" s="1"/>
  <c r="F376" i="8"/>
  <c r="I376" i="8"/>
  <c r="E376" i="8"/>
  <c r="F374" i="8"/>
  <c r="I374" i="8"/>
  <c r="E374" i="8"/>
  <c r="F360" i="8"/>
  <c r="F359" i="8" s="1"/>
  <c r="I360" i="8"/>
  <c r="I359" i="8" s="1"/>
  <c r="E360" i="8"/>
  <c r="E359" i="8" s="1"/>
  <c r="F355" i="8"/>
  <c r="I355" i="8"/>
  <c r="E355" i="8"/>
  <c r="E352" i="8"/>
  <c r="F349" i="8"/>
  <c r="I349" i="8"/>
  <c r="E349" i="8"/>
  <c r="F347" i="8"/>
  <c r="I347" i="8"/>
  <c r="E347" i="8"/>
  <c r="F345" i="8"/>
  <c r="I345" i="8"/>
  <c r="E345" i="8"/>
  <c r="F339" i="8"/>
  <c r="I339" i="8"/>
  <c r="E339" i="8"/>
  <c r="F337" i="8"/>
  <c r="I337" i="8"/>
  <c r="E337" i="8"/>
  <c r="F335" i="8"/>
  <c r="I335" i="8"/>
  <c r="E335" i="8"/>
  <c r="F319" i="8"/>
  <c r="I319" i="8"/>
  <c r="E319" i="8"/>
  <c r="F316" i="8"/>
  <c r="I316" i="8"/>
  <c r="E316" i="8"/>
  <c r="F296" i="8"/>
  <c r="I296" i="8"/>
  <c r="E296" i="8"/>
  <c r="F292" i="8"/>
  <c r="I292" i="8"/>
  <c r="E292" i="8"/>
  <c r="F289" i="8"/>
  <c r="F288" i="8" s="1"/>
  <c r="I289" i="8"/>
  <c r="I288" i="8" s="1"/>
  <c r="E289" i="8"/>
  <c r="E288" i="8" s="1"/>
  <c r="F284" i="8"/>
  <c r="F283" i="8" s="1"/>
  <c r="F282" i="8" s="1"/>
  <c r="F281" i="8" s="1"/>
  <c r="F277" i="8" s="1"/>
  <c r="F276" i="8" s="1"/>
  <c r="I284" i="8"/>
  <c r="I283" i="8" s="1"/>
  <c r="I282" i="8" s="1"/>
  <c r="I281" i="8" s="1"/>
  <c r="I277" i="8" s="1"/>
  <c r="I276" i="8" s="1"/>
  <c r="E284" i="8"/>
  <c r="E283" i="8" s="1"/>
  <c r="E282" i="8" s="1"/>
  <c r="E281" i="8" s="1"/>
  <c r="E277" i="8" s="1"/>
  <c r="E276" i="8" s="1"/>
  <c r="F273" i="8"/>
  <c r="I273" i="8"/>
  <c r="E273" i="8"/>
  <c r="F270" i="8"/>
  <c r="I270" i="8"/>
  <c r="E270" i="8"/>
  <c r="F268" i="8"/>
  <c r="I268" i="8"/>
  <c r="E268" i="8"/>
  <c r="F253" i="8"/>
  <c r="I253" i="8"/>
  <c r="E253" i="8"/>
  <c r="E243" i="8" s="1"/>
  <c r="E242" i="8" s="1"/>
  <c r="E241" i="8" s="1"/>
  <c r="F234" i="8"/>
  <c r="F231" i="8"/>
  <c r="I231" i="8"/>
  <c r="E231" i="8"/>
  <c r="F215" i="8"/>
  <c r="F214" i="8" s="1"/>
  <c r="F210" i="8" s="1"/>
  <c r="F209" i="8" s="1"/>
  <c r="F208" i="8" s="1"/>
  <c r="I215" i="8"/>
  <c r="I214" i="8" s="1"/>
  <c r="E215" i="8"/>
  <c r="E214" i="8" s="1"/>
  <c r="E210" i="8" s="1"/>
  <c r="E209" i="8" s="1"/>
  <c r="E208" i="8" s="1"/>
  <c r="F197" i="8"/>
  <c r="F196" i="8" s="1"/>
  <c r="F195" i="8" s="1"/>
  <c r="F194" i="8" s="1"/>
  <c r="E197" i="8"/>
  <c r="E196" i="8" s="1"/>
  <c r="E195" i="8" s="1"/>
  <c r="E194" i="8" s="1"/>
  <c r="I197" i="8"/>
  <c r="I196" i="8" s="1"/>
  <c r="I195" i="8" s="1"/>
  <c r="I194" i="8" s="1"/>
  <c r="F191" i="8"/>
  <c r="F190" i="8" s="1"/>
  <c r="F189" i="8" s="1"/>
  <c r="F188" i="8" s="1"/>
  <c r="F187" i="8" s="1"/>
  <c r="F186" i="8" s="1"/>
  <c r="I191" i="8"/>
  <c r="I190" i="8" s="1"/>
  <c r="I189" i="8" s="1"/>
  <c r="I188" i="8" s="1"/>
  <c r="I187" i="8" s="1"/>
  <c r="I186" i="8" s="1"/>
  <c r="E191" i="8"/>
  <c r="E190" i="8" s="1"/>
  <c r="E189" i="8" s="1"/>
  <c r="E188" i="8" s="1"/>
  <c r="E187" i="8" s="1"/>
  <c r="E186" i="8" s="1"/>
  <c r="F184" i="8"/>
  <c r="F183" i="8" s="1"/>
  <c r="F182" i="8" s="1"/>
  <c r="F181" i="8" s="1"/>
  <c r="F180" i="8" s="1"/>
  <c r="F179" i="8" s="1"/>
  <c r="I184" i="8"/>
  <c r="I183" i="8" s="1"/>
  <c r="I182" i="8" s="1"/>
  <c r="I181" i="8" s="1"/>
  <c r="I180" i="8" s="1"/>
  <c r="I179" i="8" s="1"/>
  <c r="E184" i="8"/>
  <c r="E183" i="8" s="1"/>
  <c r="E182" i="8" s="1"/>
  <c r="E181" i="8" s="1"/>
  <c r="E180" i="8" s="1"/>
  <c r="E179" i="8" s="1"/>
  <c r="F177" i="8"/>
  <c r="F176" i="8" s="1"/>
  <c r="F175" i="8" s="1"/>
  <c r="F174" i="8" s="1"/>
  <c r="F173" i="8" s="1"/>
  <c r="F172" i="8" s="1"/>
  <c r="I177" i="8"/>
  <c r="I176" i="8" s="1"/>
  <c r="I175" i="8" s="1"/>
  <c r="I174" i="8" s="1"/>
  <c r="I173" i="8" s="1"/>
  <c r="I172" i="8" s="1"/>
  <c r="E177" i="8"/>
  <c r="E176" i="8" s="1"/>
  <c r="E175" i="8" s="1"/>
  <c r="E174" i="8" s="1"/>
  <c r="E173" i="8" s="1"/>
  <c r="E172" i="8" s="1"/>
  <c r="F154" i="8"/>
  <c r="F153" i="8" s="1"/>
  <c r="I154" i="8"/>
  <c r="I153" i="8" s="1"/>
  <c r="E154" i="8"/>
  <c r="E153" i="8" s="1"/>
  <c r="F151" i="8"/>
  <c r="I151" i="8"/>
  <c r="E151" i="8"/>
  <c r="F149" i="8"/>
  <c r="I149" i="8"/>
  <c r="E149" i="8"/>
  <c r="F147" i="8"/>
  <c r="I147" i="8"/>
  <c r="E147" i="8"/>
  <c r="F140" i="8"/>
  <c r="F139" i="8" s="1"/>
  <c r="I140" i="8"/>
  <c r="I139" i="8" s="1"/>
  <c r="E140" i="8"/>
  <c r="E139" i="8" s="1"/>
  <c r="F137" i="8"/>
  <c r="I137" i="8"/>
  <c r="E137" i="8"/>
  <c r="F135" i="8"/>
  <c r="I135" i="8"/>
  <c r="E135" i="8"/>
  <c r="F133" i="8"/>
  <c r="I133" i="8"/>
  <c r="E133" i="8"/>
  <c r="F126" i="8"/>
  <c r="F125" i="8" s="1"/>
  <c r="I126" i="8"/>
  <c r="I125" i="8" s="1"/>
  <c r="E126" i="8"/>
  <c r="E125" i="8" s="1"/>
  <c r="F123" i="8"/>
  <c r="I123" i="8"/>
  <c r="E123" i="8"/>
  <c r="F121" i="8"/>
  <c r="I121" i="8"/>
  <c r="E121" i="8"/>
  <c r="F119" i="8"/>
  <c r="I119" i="8"/>
  <c r="E119" i="8"/>
  <c r="F113" i="8"/>
  <c r="F112" i="8" s="1"/>
  <c r="F111" i="8" s="1"/>
  <c r="F110" i="8" s="1"/>
  <c r="F109" i="8" s="1"/>
  <c r="I113" i="8"/>
  <c r="I112" i="8" s="1"/>
  <c r="I111" i="8" s="1"/>
  <c r="I110" i="8" s="1"/>
  <c r="I109" i="8" s="1"/>
  <c r="E113" i="8"/>
  <c r="E112" i="8" s="1"/>
  <c r="E111" i="8" s="1"/>
  <c r="E110" i="8" s="1"/>
  <c r="E109" i="8" s="1"/>
  <c r="F107" i="8"/>
  <c r="F106" i="8" s="1"/>
  <c r="F105" i="8" s="1"/>
  <c r="F104" i="8" s="1"/>
  <c r="F103" i="8" s="1"/>
  <c r="I107" i="8"/>
  <c r="I106" i="8" s="1"/>
  <c r="I105" i="8" s="1"/>
  <c r="I104" i="8" s="1"/>
  <c r="I103" i="8" s="1"/>
  <c r="E107" i="8"/>
  <c r="E106" i="8" s="1"/>
  <c r="E105" i="8" s="1"/>
  <c r="E104" i="8" s="1"/>
  <c r="E103" i="8" s="1"/>
  <c r="F101" i="8"/>
  <c r="F100" i="8" s="1"/>
  <c r="F99" i="8" s="1"/>
  <c r="F98" i="8" s="1"/>
  <c r="F97" i="8" s="1"/>
  <c r="I101" i="8"/>
  <c r="I100" i="8" s="1"/>
  <c r="I99" i="8" s="1"/>
  <c r="I98" i="8" s="1"/>
  <c r="I97" i="8" s="1"/>
  <c r="E101" i="8"/>
  <c r="E100" i="8" s="1"/>
  <c r="E99" i="8" s="1"/>
  <c r="E98" i="8" s="1"/>
  <c r="E97" i="8" s="1"/>
  <c r="F95" i="8"/>
  <c r="F94" i="8" s="1"/>
  <c r="F93" i="8" s="1"/>
  <c r="F92" i="8" s="1"/>
  <c r="F91" i="8" s="1"/>
  <c r="I95" i="8"/>
  <c r="I94" i="8" s="1"/>
  <c r="I93" i="8" s="1"/>
  <c r="I92" i="8" s="1"/>
  <c r="I91" i="8" s="1"/>
  <c r="E95" i="8"/>
  <c r="E94" i="8" s="1"/>
  <c r="E93" i="8" s="1"/>
  <c r="E92" i="8" s="1"/>
  <c r="E91" i="8" s="1"/>
  <c r="F88" i="8"/>
  <c r="F87" i="8" s="1"/>
  <c r="F86" i="8" s="1"/>
  <c r="F85" i="8" s="1"/>
  <c r="F84" i="8" s="1"/>
  <c r="I88" i="8"/>
  <c r="I87" i="8" s="1"/>
  <c r="I86" i="8" s="1"/>
  <c r="I85" i="8" s="1"/>
  <c r="I84" i="8" s="1"/>
  <c r="E88" i="8"/>
  <c r="E87" i="8" s="1"/>
  <c r="F82" i="8"/>
  <c r="I82" i="8"/>
  <c r="E82" i="8"/>
  <c r="F80" i="8"/>
  <c r="I80" i="8"/>
  <c r="E80" i="8"/>
  <c r="F66" i="8"/>
  <c r="F65" i="8" s="1"/>
  <c r="F64" i="8" s="1"/>
  <c r="F63" i="8" s="1"/>
  <c r="F62" i="8" s="1"/>
  <c r="I66" i="8"/>
  <c r="I65" i="8" s="1"/>
  <c r="I64" i="8" s="1"/>
  <c r="I63" i="8" s="1"/>
  <c r="I62" i="8" s="1"/>
  <c r="E66" i="8"/>
  <c r="E65" i="8" s="1"/>
  <c r="E64" i="8" s="1"/>
  <c r="E63" i="8" s="1"/>
  <c r="E62" i="8" s="1"/>
  <c r="F59" i="8"/>
  <c r="F58" i="8" s="1"/>
  <c r="F57" i="8" s="1"/>
  <c r="F56" i="8" s="1"/>
  <c r="F55" i="8" s="1"/>
  <c r="I59" i="8"/>
  <c r="I58" i="8" s="1"/>
  <c r="I57" i="8" s="1"/>
  <c r="I56" i="8" s="1"/>
  <c r="I55" i="8" s="1"/>
  <c r="E59" i="8"/>
  <c r="E58" i="8" s="1"/>
  <c r="E57" i="8" s="1"/>
  <c r="E56" i="8" s="1"/>
  <c r="E55" i="8" s="1"/>
  <c r="F52" i="8"/>
  <c r="I52" i="8"/>
  <c r="E52" i="8"/>
  <c r="F50" i="8"/>
  <c r="I50" i="8"/>
  <c r="E50" i="8"/>
  <c r="F44" i="8"/>
  <c r="F43" i="8" s="1"/>
  <c r="F42" i="8" s="1"/>
  <c r="F41" i="8" s="1"/>
  <c r="I44" i="8"/>
  <c r="I43" i="8" s="1"/>
  <c r="I42" i="8" s="1"/>
  <c r="I41" i="8" s="1"/>
  <c r="E44" i="8"/>
  <c r="E43" i="8" s="1"/>
  <c r="E42" i="8" s="1"/>
  <c r="E41" i="8" s="1"/>
  <c r="F39" i="8"/>
  <c r="F38" i="8" s="1"/>
  <c r="I39" i="8"/>
  <c r="I38" i="8" s="1"/>
  <c r="E39" i="8"/>
  <c r="E38" i="8" s="1"/>
  <c r="I32" i="8"/>
  <c r="F23" i="8"/>
  <c r="I23" i="8"/>
  <c r="E23" i="8"/>
  <c r="F18" i="8"/>
  <c r="I18" i="8"/>
  <c r="E18" i="8"/>
  <c r="F14" i="8"/>
  <c r="I14" i="8"/>
  <c r="E14" i="8"/>
  <c r="F291" i="8" l="1"/>
  <c r="F287" i="8" s="1"/>
  <c r="F286" i="8" s="1"/>
  <c r="F193" i="8"/>
  <c r="I210" i="8"/>
  <c r="I209" i="8" s="1"/>
  <c r="I208" i="8" s="1"/>
  <c r="I193" i="8" s="1"/>
  <c r="I71" i="8"/>
  <c r="I70" i="8" s="1"/>
  <c r="I69" i="8" s="1"/>
  <c r="I68" i="8" s="1"/>
  <c r="F243" i="8"/>
  <c r="F71" i="8"/>
  <c r="F70" i="8" s="1"/>
  <c r="F69" i="8" s="1"/>
  <c r="F68" i="8" s="1"/>
  <c r="I572" i="8"/>
  <c r="I571" i="8" s="1"/>
  <c r="I570" i="8" s="1"/>
  <c r="I313" i="8"/>
  <c r="I312" i="8" s="1"/>
  <c r="I311" i="8" s="1"/>
  <c r="E572" i="8"/>
  <c r="E571" i="8" s="1"/>
  <c r="E570" i="8" s="1"/>
  <c r="F365" i="8"/>
  <c r="F364" i="8" s="1"/>
  <c r="F363" i="8" s="1"/>
  <c r="F362" i="8" s="1"/>
  <c r="F313" i="8"/>
  <c r="F312" i="8" s="1"/>
  <c r="F311" i="8" s="1"/>
  <c r="E313" i="8"/>
  <c r="E312" i="8" s="1"/>
  <c r="E311" i="8" s="1"/>
  <c r="I365" i="8"/>
  <c r="I364" i="8" s="1"/>
  <c r="I363" i="8" s="1"/>
  <c r="I362" i="8" s="1"/>
  <c r="E365" i="8"/>
  <c r="E364" i="8" s="1"/>
  <c r="E363" i="8" s="1"/>
  <c r="E362" i="8" s="1"/>
  <c r="E71" i="8"/>
  <c r="E70" i="8" s="1"/>
  <c r="E69" i="8" s="1"/>
  <c r="E68" i="8" s="1"/>
  <c r="F572" i="8"/>
  <c r="F571" i="8" s="1"/>
  <c r="F570" i="8" s="1"/>
  <c r="E193" i="8"/>
  <c r="I706" i="8"/>
  <c r="I705" i="8" s="1"/>
  <c r="I704" i="8" s="1"/>
  <c r="I703" i="8" s="1"/>
  <c r="I351" i="8"/>
  <c r="I411" i="8"/>
  <c r="I401" i="8" s="1"/>
  <c r="F49" i="8"/>
  <c r="F48" i="8" s="1"/>
  <c r="F47" i="8" s="1"/>
  <c r="F46" i="8" s="1"/>
  <c r="I118" i="8"/>
  <c r="I117" i="8" s="1"/>
  <c r="I116" i="8" s="1"/>
  <c r="I115" i="8" s="1"/>
  <c r="E411" i="8"/>
  <c r="E401" i="8" s="1"/>
  <c r="E291" i="8"/>
  <c r="E620" i="8"/>
  <c r="E619" i="8" s="1"/>
  <c r="E618" i="8" s="1"/>
  <c r="E612" i="8" s="1"/>
  <c r="E596" i="8"/>
  <c r="F603" i="8"/>
  <c r="F351" i="8"/>
  <c r="F634" i="8"/>
  <c r="F633" i="8" s="1"/>
  <c r="F632" i="8" s="1"/>
  <c r="F631" i="8" s="1"/>
  <c r="E715" i="8"/>
  <c r="E714" i="8" s="1"/>
  <c r="F221" i="8"/>
  <c r="E706" i="8"/>
  <c r="E705" i="8" s="1"/>
  <c r="E704" i="8" s="1"/>
  <c r="E703" i="8" s="1"/>
  <c r="E118" i="8"/>
  <c r="E117" i="8" s="1"/>
  <c r="E116" i="8" s="1"/>
  <c r="E115" i="8" s="1"/>
  <c r="F118" i="8"/>
  <c r="F117" i="8" s="1"/>
  <c r="F116" i="8" s="1"/>
  <c r="F115" i="8" s="1"/>
  <c r="F596" i="8"/>
  <c r="I596" i="8"/>
  <c r="I634" i="8"/>
  <c r="I633" i="8" s="1"/>
  <c r="I632" i="8" s="1"/>
  <c r="I631" i="8" s="1"/>
  <c r="I49" i="8"/>
  <c r="I48" i="8" s="1"/>
  <c r="I47" i="8" s="1"/>
  <c r="I46" i="8" s="1"/>
  <c r="E49" i="8"/>
  <c r="E48" i="8" s="1"/>
  <c r="E47" i="8" s="1"/>
  <c r="E46" i="8" s="1"/>
  <c r="F392" i="8"/>
  <c r="F391" i="8" s="1"/>
  <c r="F390" i="8" s="1"/>
  <c r="I603" i="8"/>
  <c r="E603" i="8"/>
  <c r="F690" i="8"/>
  <c r="F146" i="8"/>
  <c r="F145" i="8" s="1"/>
  <c r="F144" i="8" s="1"/>
  <c r="F143" i="8" s="1"/>
  <c r="I146" i="8"/>
  <c r="I145" i="8" s="1"/>
  <c r="I144" i="8" s="1"/>
  <c r="I143" i="8" s="1"/>
  <c r="F620" i="8"/>
  <c r="F619" i="8" s="1"/>
  <c r="F618" i="8" s="1"/>
  <c r="F612" i="8" s="1"/>
  <c r="E634" i="8"/>
  <c r="E633" i="8" s="1"/>
  <c r="E632" i="8" s="1"/>
  <c r="E631" i="8" s="1"/>
  <c r="E267" i="8"/>
  <c r="E266" i="8" s="1"/>
  <c r="E265" i="8" s="1"/>
  <c r="E351" i="8"/>
  <c r="E464" i="8"/>
  <c r="E456" i="8" s="1"/>
  <c r="E455" i="8" s="1"/>
  <c r="E86" i="8"/>
  <c r="E85" i="8" s="1"/>
  <c r="E84" i="8" s="1"/>
  <c r="E344" i="8"/>
  <c r="E334" i="8"/>
  <c r="E333" i="8" s="1"/>
  <c r="E13" i="8"/>
  <c r="E12" i="8" s="1"/>
  <c r="E11" i="8" s="1"/>
  <c r="I132" i="8"/>
  <c r="I131" i="8" s="1"/>
  <c r="I130" i="8" s="1"/>
  <c r="I129" i="8" s="1"/>
  <c r="E132" i="8"/>
  <c r="E131" i="8" s="1"/>
  <c r="E130" i="8" s="1"/>
  <c r="E129" i="8" s="1"/>
  <c r="F442" i="8"/>
  <c r="F441" i="8" s="1"/>
  <c r="F440" i="8" s="1"/>
  <c r="E442" i="8"/>
  <c r="E441" i="8" s="1"/>
  <c r="E440" i="8" s="1"/>
  <c r="I620" i="8"/>
  <c r="I619" i="8" s="1"/>
  <c r="I618" i="8" s="1"/>
  <c r="I612" i="8" s="1"/>
  <c r="I690" i="8"/>
  <c r="F13" i="8"/>
  <c r="F12" i="8" s="1"/>
  <c r="F132" i="8"/>
  <c r="F131" i="8" s="1"/>
  <c r="F130" i="8" s="1"/>
  <c r="F129" i="8" s="1"/>
  <c r="I392" i="8"/>
  <c r="I391" i="8" s="1"/>
  <c r="I390" i="8" s="1"/>
  <c r="E392" i="8"/>
  <c r="E391" i="8" s="1"/>
  <c r="E390" i="8" s="1"/>
  <c r="I464" i="8"/>
  <c r="I456" i="8" s="1"/>
  <c r="I455" i="8" s="1"/>
  <c r="F411" i="8"/>
  <c r="F401" i="8" s="1"/>
  <c r="E146" i="8"/>
  <c r="E145" i="8" s="1"/>
  <c r="E144" i="8" s="1"/>
  <c r="E143" i="8" s="1"/>
  <c r="I221" i="8"/>
  <c r="F706" i="8"/>
  <c r="F705" i="8" s="1"/>
  <c r="F704" i="8" s="1"/>
  <c r="F703" i="8" s="1"/>
  <c r="F715" i="8"/>
  <c r="F714" i="8" s="1"/>
  <c r="I13" i="8"/>
  <c r="F267" i="8"/>
  <c r="F266" i="8" s="1"/>
  <c r="F265" i="8" s="1"/>
  <c r="I267" i="8"/>
  <c r="I266" i="8" s="1"/>
  <c r="I265" i="8" s="1"/>
  <c r="F344" i="8"/>
  <c r="I344" i="8"/>
  <c r="I291" i="8"/>
  <c r="I287" i="8" s="1"/>
  <c r="I286" i="8" s="1"/>
  <c r="F334" i="8"/>
  <c r="F333" i="8" s="1"/>
  <c r="I334" i="8"/>
  <c r="I333" i="8" s="1"/>
  <c r="E690" i="8"/>
  <c r="I442" i="8"/>
  <c r="I441" i="8" s="1"/>
  <c r="I440" i="8" s="1"/>
  <c r="I715" i="8"/>
  <c r="I714" i="8" s="1"/>
  <c r="F464" i="8"/>
  <c r="F456" i="8" s="1"/>
  <c r="F455" i="8" s="1"/>
  <c r="F242" i="8" l="1"/>
  <c r="F241" i="8" s="1"/>
  <c r="I242" i="8"/>
  <c r="I241" i="8" s="1"/>
  <c r="F11" i="8"/>
  <c r="F10" i="8" s="1"/>
  <c r="F9" i="8" s="1"/>
  <c r="I12" i="8"/>
  <c r="I11" i="8" s="1"/>
  <c r="E10" i="8"/>
  <c r="E9" i="8" s="1"/>
  <c r="E287" i="8"/>
  <c r="E286" i="8" s="1"/>
  <c r="I220" i="8"/>
  <c r="I219" i="8" s="1"/>
  <c r="F220" i="8"/>
  <c r="F219" i="8" s="1"/>
  <c r="F545" i="8"/>
  <c r="I500" i="8"/>
  <c r="E545" i="8"/>
  <c r="E61" i="8"/>
  <c r="F61" i="8"/>
  <c r="I332" i="8"/>
  <c r="I322" i="8"/>
  <c r="I321" i="8" s="1"/>
  <c r="F332" i="8"/>
  <c r="F322" i="8"/>
  <c r="F321" i="8" s="1"/>
  <c r="E332" i="8"/>
  <c r="E322" i="8"/>
  <c r="E321" i="8" s="1"/>
  <c r="I343" i="8"/>
  <c r="I342" i="8" s="1"/>
  <c r="F595" i="8"/>
  <c r="F594" i="8" s="1"/>
  <c r="F343" i="8"/>
  <c r="F342" i="8" s="1"/>
  <c r="E595" i="8"/>
  <c r="E594" i="8" s="1"/>
  <c r="I595" i="8"/>
  <c r="I594" i="8" s="1"/>
  <c r="F484" i="8"/>
  <c r="F483" i="8" s="1"/>
  <c r="F439" i="8" s="1"/>
  <c r="E483" i="8"/>
  <c r="E439" i="8" s="1"/>
  <c r="E343" i="8"/>
  <c r="E342" i="8" s="1"/>
  <c r="I484" i="8"/>
  <c r="I483" i="8" s="1"/>
  <c r="I439" i="8" s="1"/>
  <c r="I331" i="8" l="1"/>
  <c r="I218" i="8"/>
  <c r="I10" i="8"/>
  <c r="I9" i="8" s="1"/>
  <c r="F331" i="8"/>
  <c r="E544" i="8"/>
  <c r="E500" i="8" s="1"/>
  <c r="F544" i="8"/>
  <c r="F500" i="8" s="1"/>
  <c r="G10" i="1"/>
  <c r="F8" i="1"/>
  <c r="F11" i="1"/>
  <c r="I11" i="1"/>
  <c r="I14" i="1" s="1"/>
  <c r="G11" i="1"/>
  <c r="F218" i="8"/>
  <c r="F584" i="8"/>
  <c r="F583" i="8" s="1"/>
  <c r="F569" i="8" s="1"/>
  <c r="I584" i="8"/>
  <c r="I583" i="8" s="1"/>
  <c r="I569" i="8" s="1"/>
  <c r="E584" i="8"/>
  <c r="E583" i="8" s="1"/>
  <c r="E569" i="8" s="1"/>
  <c r="E331" i="8"/>
  <c r="F14" i="1" l="1"/>
  <c r="I10" i="1"/>
  <c r="G8" i="1"/>
  <c r="I31" i="1" l="1"/>
  <c r="E221" i="8"/>
  <c r="H31" i="1" l="1"/>
  <c r="I30" i="1"/>
  <c r="E220" i="8"/>
  <c r="E219" i="8" s="1"/>
  <c r="E218" i="8" s="1"/>
  <c r="E217" i="8" s="1"/>
  <c r="E8" i="8" s="1"/>
  <c r="I382" i="8" l="1"/>
  <c r="F385" i="8"/>
  <c r="F382" i="8" l="1"/>
  <c r="F381" i="8" s="1"/>
  <c r="F380" i="8" s="1"/>
  <c r="F379" i="8" s="1"/>
  <c r="F378" i="8" s="1"/>
  <c r="F217" i="8" s="1"/>
  <c r="I381" i="8" l="1"/>
  <c r="I380" i="8" s="1"/>
  <c r="I379" i="8" s="1"/>
  <c r="I378" i="8" s="1"/>
  <c r="I8" i="8" s="1"/>
  <c r="F8" i="8"/>
</calcChain>
</file>

<file path=xl/sharedStrings.xml><?xml version="1.0" encoding="utf-8"?>
<sst xmlns="http://schemas.openxmlformats.org/spreadsheetml/2006/main" count="864" uniqueCount="200">
  <si>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</si>
  <si>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</si>
  <si>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</si>
  <si>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</si>
  <si>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</si>
  <si>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</si>
  <si>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</si>
  <si>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</si>
  <si>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</si>
  <si>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</si>
  <si>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</si>
  <si>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</si>
  <si>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RASHODI POSLOVANJA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</si>
  <si>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</si>
  <si>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</si>
  <si>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</si>
  <si>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</si>
  <si>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</si>
  <si>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</si>
  <si>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</si>
  <si>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</si>
  <si>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</si>
  <si>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</si>
  <si>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</si>
  <si>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</si>
  <si>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</si>
  <si>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</si>
  <si>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</si>
  <si>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</si>
  <si>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</si>
  <si>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</si>
  <si>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Plan za 2023.
EUR</t>
  </si>
  <si>
    <t>Projekcija 
za 2025.
EUR</t>
  </si>
  <si>
    <t>Tekuće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</si>
  <si>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</si>
  <si>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</si>
  <si>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</si>
  <si>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</si>
  <si>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</si>
  <si>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</si>
  <si>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</si>
  <si>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</si>
  <si>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</si>
  <si>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</si>
  <si>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</si>
  <si>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</si>
  <si>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</si>
  <si>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</si>
  <si>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</si>
  <si>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</si>
  <si>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</si>
  <si>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Materijal i sirovine</t>
  </si>
  <si>
    <t>Rashodi za usluge</t>
  </si>
  <si>
    <t>Intelektualne i osobne usluge</t>
  </si>
  <si>
    <t>Postrojenja i oprema</t>
  </si>
  <si>
    <t>Uredska oprema i namještaj</t>
  </si>
  <si>
    <t>Ostale naknade građanima i kućanstvima iz proračuna</t>
  </si>
  <si>
    <t>Naknade građanima i kućanstvima u novcu</t>
  </si>
  <si>
    <t>Naknade građanima i kućanstvima u naravi</t>
  </si>
  <si>
    <t>Energija</t>
  </si>
  <si>
    <t>Komunalne usluge</t>
  </si>
  <si>
    <t>Zdravstvene i veterinarske usluge</t>
  </si>
  <si>
    <t>Usluge promidžbe i informiranja</t>
  </si>
  <si>
    <t>Zakupnine i najamnine</t>
  </si>
  <si>
    <t>Računalne usluge</t>
  </si>
  <si>
    <t>Ostale usluge</t>
  </si>
  <si>
    <t>Članarine i norme</t>
  </si>
  <si>
    <t>Bankarske usluge i usluge platnog prometa</t>
  </si>
  <si>
    <t>Građevinski objekti</t>
  </si>
  <si>
    <t>Rashodi za dodatna ulaganja na nefinancijskoj imovini</t>
  </si>
  <si>
    <t>Dodatna ulaganja na građevinskim objektima</t>
  </si>
  <si>
    <t>Reprezentacija</t>
  </si>
  <si>
    <t>Komunikacijska oprema</t>
  </si>
  <si>
    <t>SVEUKUPNO</t>
  </si>
  <si>
    <t>PROGRAM 1001</t>
  </si>
  <si>
    <t>MINIMALNI STANDARD U OSNOVNOM ŠKOLSTVU-MATERIJALNI I FINANCIJSKI RASHODI</t>
  </si>
  <si>
    <t>Aktivnost A100001</t>
  </si>
  <si>
    <t>Izvor financiranja 1.1.</t>
  </si>
  <si>
    <t>OPĆI PRIHODI I PRIMICI</t>
  </si>
  <si>
    <t>Stručno usavršavanej zaposlenika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</si>
  <si>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</si>
  <si>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</si>
  <si>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</si>
  <si>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</si>
  <si>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</si>
  <si>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</si>
  <si>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</si>
  <si>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</si>
  <si>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</si>
  <si>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</si>
  <si>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</si>
  <si>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POJAČANI STANDARD U ŠKOLSTVU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</si>
  <si>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</si>
  <si>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</si>
  <si>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</si>
  <si>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</si>
  <si>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</si>
  <si>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T100004</t>
  </si>
  <si>
    <t>OBLJETNICE ŠKOLA</t>
  </si>
  <si>
    <t>Tekući projekt T100006</t>
  </si>
  <si>
    <t>OSTALE IZVANŠKOLSKE AKTIVNOSTI</t>
  </si>
  <si>
    <t>Tekući projekt T100041</t>
  </si>
  <si>
    <t>E-TEHNIČAR</t>
  </si>
  <si>
    <t>Tekući projekt T100031</t>
  </si>
  <si>
    <t>PRSTEN POTPORE III</t>
  </si>
  <si>
    <t>Plaće (Bruto)</t>
  </si>
  <si>
    <t xml:space="preserve">Materijalni rashodi </t>
  </si>
  <si>
    <t>Naknade za prijevoz, za rad na terenu i odvojeni život</t>
  </si>
  <si>
    <t>Tekući projekt T100047</t>
  </si>
  <si>
    <t>PRSTEN POTPORE IV</t>
  </si>
  <si>
    <t>Tekući projekt T100054</t>
  </si>
  <si>
    <t>PRSTEN POTPORE V</t>
  </si>
  <si>
    <t>PROGRAM 1003</t>
  </si>
  <si>
    <t>TEKUĆE I INVESTICIJSKO ODRŽAVANJE U ŠKOLSTVU</t>
  </si>
  <si>
    <t>POTICANJE KORIŠTENJA SREDSTAVA IZ FONDOVA EU</t>
  </si>
  <si>
    <t>Tekući projekt T100011</t>
  </si>
  <si>
    <t>NOVA ŠKOLSKA SHEMA VOĆA I POVRĆA TE MLIJEKA I MLIJEČNIH PROIZVODA</t>
  </si>
  <si>
    <t>KAPITALNO ULAGANJE U OSNOVNO ŠKOLSTVO</t>
  </si>
  <si>
    <t>Građevinski ojekti</t>
  </si>
  <si>
    <t>Poslovni objekti</t>
  </si>
  <si>
    <t>PROGRAM 1002</t>
  </si>
  <si>
    <t xml:space="preserve">KAPITALNO ULAGANJE </t>
  </si>
  <si>
    <t>Tekući projekt T100001</t>
  </si>
  <si>
    <t>OPREMA ŠKOLA</t>
  </si>
  <si>
    <t>PROGRAMI OSNOVNIH ŠKOLA IZVAN ŽUPANIJSKOG PRORAČUNA</t>
  </si>
  <si>
    <t>Izvor financiranja 3.3.</t>
  </si>
  <si>
    <t>VLASTITI PRIHODI - OŠ</t>
  </si>
  <si>
    <t>Izvor financiranja 3.7.</t>
  </si>
  <si>
    <t>VLASTITI PRIHODI - PRENESENI VIŠAK PRIHODA - OŠ</t>
  </si>
  <si>
    <t>Izvor financiranja 4.L.</t>
  </si>
  <si>
    <t>PRIHODI ZA POSEBNE NAMJENE - OŠ</t>
  </si>
  <si>
    <t>Izvor financiranja 5.D.</t>
  </si>
  <si>
    <t>POMOĆI - VIŠAK PRIHODA - OŠ</t>
  </si>
  <si>
    <t>Izvor financiranja 5.K.</t>
  </si>
  <si>
    <t>POMOĆI - OŠ</t>
  </si>
  <si>
    <t>Izvor financiranja 6.3.</t>
  </si>
  <si>
    <t>DONACIJE - OŠ</t>
  </si>
  <si>
    <t>ADMINISTARTIVNO, TEHNIČKO I STRUČNO OSOBLJE</t>
  </si>
  <si>
    <t>ŠKOLSKA KUHINJA</t>
  </si>
  <si>
    <t>Izvor financiranja 4.F.</t>
  </si>
  <si>
    <t>PRIHODI ZA POSEBNE NAMJENE - VIŠAK PRIHODA-OŠ</t>
  </si>
  <si>
    <t>ŠKOLSKI SPORTSKI KLUB</t>
  </si>
  <si>
    <t>Sportska i glazbena oprema</t>
  </si>
  <si>
    <t>Tekući projekt T100005</t>
  </si>
  <si>
    <t>PRODUŽENI BORAVAK</t>
  </si>
  <si>
    <t>Ostali rashodi</t>
  </si>
  <si>
    <t>Kazne, penali i naknade štete</t>
  </si>
  <si>
    <t>Naknade šteta pravnim i fizičkim osobama</t>
  </si>
  <si>
    <t>Tekući projekt T100008</t>
  </si>
  <si>
    <t>UČENIČKE ZADRUGE</t>
  </si>
  <si>
    <t>Tekući projekt T100009</t>
  </si>
  <si>
    <t>OSTALE IZVANUČIONIČKE AKTIVNOSTI</t>
  </si>
  <si>
    <t>Tekući projekt T100012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</si>
  <si>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</si>
  <si>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</si>
  <si>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</si>
  <si>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</si>
  <si>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</si>
  <si>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</si>
  <si>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</si>
  <si>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T100019</t>
  </si>
  <si>
    <t>PRIJEVOZ UČENIKA S TEŠKOĆAMA</t>
  </si>
  <si>
    <t>Tekući projekt T100020</t>
  </si>
  <si>
    <t>NABAVA UDŽBENIKA ZA UČENIKE</t>
  </si>
  <si>
    <t>Tekući projekt T100015</t>
  </si>
  <si>
    <t>Naknade građanim i kućanstvima iz EU sredstava</t>
  </si>
  <si>
    <t>Izvor financiranja 6.7.</t>
  </si>
  <si>
    <t>DONACIJE - PRENESENI VIŠAK PRIHODA - OŠ</t>
  </si>
  <si>
    <t>Kapitalni projekt K100119</t>
  </si>
  <si>
    <t>Službena,radna i zaštitna odjeća i obuća</t>
  </si>
  <si>
    <t>Doprinos za obvezno osiguranje u slučaju nezaposlenosti</t>
  </si>
  <si>
    <t>PRIHODI ZA POSEBNE NAMJENE - PRENESENI VIŠAK PRIHODA-OŠ</t>
  </si>
  <si>
    <t>Zgrade znanstvenih i obrazovnih institucija</t>
  </si>
  <si>
    <t xml:space="preserve">Rashodi za nabavu proizvedene dugotrajne imovine </t>
  </si>
  <si>
    <t>PRIHODI ZA POSEBNE NAMJENE - VIŠAK PRIHODA OŠ</t>
  </si>
  <si>
    <t>PRSTEN POTPORE VI</t>
  </si>
  <si>
    <t>Tekući projekt T100055</t>
  </si>
  <si>
    <t>Tekući projekt T100026</t>
  </si>
  <si>
    <t>ŠKOLSKA SPORTSKA DRUŠTVA</t>
  </si>
  <si>
    <t>Tekući projekt T100053</t>
  </si>
  <si>
    <t>Izvršenje</t>
  </si>
  <si>
    <t>Povećanje/Smanjenje</t>
  </si>
  <si>
    <t>Rebalans 1</t>
  </si>
  <si>
    <t>POMOĆI - ŽSV-VIŠAK PRIHODA</t>
  </si>
  <si>
    <r>
      <t>TEKUĆE I INVESTICIJSKO ODRŽAVANJE U ŠKOLSTVU-</t>
    </r>
    <r>
      <rPr>
        <b/>
        <sz val="10"/>
        <color rgb="FFFF0000"/>
        <rFont val="Arial"/>
        <family val="2"/>
      </rPr>
      <t>Energetska obnova škole</t>
    </r>
  </si>
  <si>
    <t>DODATNA ULAGANJA</t>
  </si>
  <si>
    <t>Tekuće donacije u naravi-ulošci</t>
  </si>
  <si>
    <t>Materijal i sirovine-besplatna preh.</t>
  </si>
  <si>
    <t>REKONSTRUKCIJA SANITARNOG ČVORA-Faza II</t>
  </si>
  <si>
    <t>Povećanje/ smanjenje</t>
  </si>
  <si>
    <t>Rebalans 2.</t>
  </si>
  <si>
    <t>ENERGENTI-po Odluci</t>
  </si>
  <si>
    <r>
      <t xml:space="preserve"> FINANCIJSKI PLAN OŠ DRAGUTINA DOMJANIĆA, Sveti Ivan Zelina 
ZA 2023. I PROJEKCIJA ZA 2024. I 2025. GODINU-</t>
    </r>
    <r>
      <rPr>
        <b/>
        <sz val="12"/>
        <color rgb="FFFF0000"/>
        <rFont val="Arial"/>
        <family val="2"/>
      </rPr>
      <t>Rebalans 2.</t>
    </r>
  </si>
  <si>
    <t xml:space="preserve"> </t>
  </si>
  <si>
    <t>tekući projekt T100040</t>
  </si>
  <si>
    <t>STRUČNO USAVRŠAVANJE DJELATNIKA U ŠKOLSTVU</t>
  </si>
  <si>
    <t>Kapitalni projekt K100143</t>
  </si>
  <si>
    <t>PŠ KOMIN -PROJEKTIRANJE,IZGRADNJA NOVE ŠKOLE I DVORANE</t>
  </si>
  <si>
    <r>
      <t xml:space="preserve"> FINANCIJSKI PLAN OŠ DRAGUTINA DOMJANIĆA,Sveti Ivan Zelina 
ZA 2023. I PROJEKCIJA ZA 2024. I 2025. GODINU-</t>
    </r>
    <r>
      <rPr>
        <b/>
        <sz val="12"/>
        <color rgb="FFFF0000"/>
        <rFont val="Arial"/>
        <family val="2"/>
      </rPr>
      <t>Rebalans 2.</t>
    </r>
  </si>
  <si>
    <t>Rebalans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</si>
</sst>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4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0" fillId="0" borderId="0" xfId="0" applyNumberFormat="1"/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10" fillId="8" borderId="4" xfId="0" applyFont="1" applyFill="1" applyBorder="1" applyAlignment="1">
      <alignment horizontal="left" vertical="center" wrapText="1"/>
    </xf>
    <xf numFmtId="4" fontId="10" fillId="8" borderId="4" xfId="0" applyNumberFormat="1" applyFont="1" applyFill="1" applyBorder="1" applyAlignment="1">
      <alignment horizontal="right" wrapText="1"/>
    </xf>
    <xf numFmtId="0" fontId="19" fillId="0" borderId="0" xfId="0" applyFont="1"/>
    <xf numFmtId="4" fontId="6" fillId="6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 wrapText="1"/>
    </xf>
    <xf numFmtId="4" fontId="21" fillId="2" borderId="4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4" fontId="9" fillId="2" borderId="4" xfId="0" applyNumberFormat="1" applyFont="1" applyFill="1" applyBorder="1" applyAlignment="1">
      <alignment horizontal="right"/>
    </xf>
    <xf numFmtId="4" fontId="1" fillId="0" borderId="0" xfId="0" applyNumberFormat="1" applyFont="1"/>
    <xf numFmtId="0" fontId="20" fillId="2" borderId="4" xfId="0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right"/>
    </xf>
    <xf numFmtId="4" fontId="26" fillId="2" borderId="4" xfId="0" applyNumberFormat="1" applyFont="1" applyFill="1" applyBorder="1" applyAlignment="1">
      <alignment horizontal="right"/>
    </xf>
    <xf numFmtId="4" fontId="27" fillId="2" borderId="4" xfId="0" applyNumberFormat="1" applyFont="1" applyFill="1" applyBorder="1" applyAlignment="1">
      <alignment horizontal="right"/>
    </xf>
    <xf numFmtId="4" fontId="28" fillId="2" borderId="4" xfId="0" applyNumberFormat="1" applyFont="1" applyFill="1" applyBorder="1" applyAlignment="1">
      <alignment horizontal="right"/>
    </xf>
    <xf numFmtId="4" fontId="22" fillId="2" borderId="4" xfId="0" applyNumberFormat="1" applyFont="1" applyFill="1" applyBorder="1" applyAlignment="1">
      <alignment horizontal="right"/>
    </xf>
    <xf numFmtId="0" fontId="21" fillId="2" borderId="4" xfId="0" applyFont="1" applyFill="1" applyBorder="1" applyAlignment="1">
      <alignment horizontal="left" vertical="center" wrapText="1"/>
    </xf>
    <xf numFmtId="4" fontId="26" fillId="2" borderId="3" xfId="0" applyNumberFormat="1" applyFont="1" applyFill="1" applyBorder="1" applyAlignment="1">
      <alignment horizontal="right" wrapText="1"/>
    </xf>
    <xf numFmtId="4" fontId="22" fillId="5" borderId="4" xfId="0" applyNumberFormat="1" applyFont="1" applyFill="1" applyBorder="1" applyAlignment="1">
      <alignment horizontal="right"/>
    </xf>
    <xf numFmtId="4" fontId="23" fillId="2" borderId="4" xfId="0" applyNumberFormat="1" applyFont="1" applyFill="1" applyBorder="1" applyAlignment="1">
      <alignment horizontal="right"/>
    </xf>
    <xf numFmtId="0" fontId="29" fillId="0" borderId="0" xfId="0" applyFont="1"/>
    <xf numFmtId="0" fontId="30" fillId="0" borderId="0" xfId="0" applyFont="1"/>
    <xf numFmtId="4" fontId="30" fillId="0" borderId="0" xfId="0" applyNumberFormat="1" applyFont="1"/>
    <xf numFmtId="4" fontId="29" fillId="0" borderId="0" xfId="0" applyNumberFormat="1" applyFont="1"/>
    <xf numFmtId="4" fontId="31" fillId="0" borderId="0" xfId="0" applyNumberFormat="1" applyFont="1"/>
    <xf numFmtId="0" fontId="31" fillId="0" borderId="0" xfId="0" applyFont="1"/>
    <xf numFmtId="0" fontId="10" fillId="2" borderId="0" xfId="0" quotePrefix="1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4" fontId="6" fillId="2" borderId="0" xfId="0" applyNumberFormat="1" applyFont="1" applyFill="1" applyAlignment="1">
      <alignment horizontal="right"/>
    </xf>
    <xf numFmtId="0" fontId="33" fillId="0" borderId="0" xfId="0" applyFont="1"/>
    <xf numFmtId="4" fontId="9" fillId="2" borderId="3" xfId="0" applyNumberFormat="1" applyFont="1" applyFill="1" applyBorder="1" applyAlignment="1">
      <alignment horizontal="right" wrapText="1"/>
    </xf>
    <xf numFmtId="4" fontId="9" fillId="2" borderId="4" xfId="0" applyNumberFormat="1" applyFont="1" applyFill="1" applyBorder="1" applyAlignment="1">
      <alignment horizontal="right" wrapText="1"/>
    </xf>
    <xf numFmtId="4" fontId="10" fillId="7" borderId="4" xfId="0" applyNumberFormat="1" applyFont="1" applyFill="1" applyBorder="1" applyAlignment="1">
      <alignment horizontal="right"/>
    </xf>
    <xf numFmtId="4" fontId="10" fillId="5" borderId="4" xfId="0" applyNumberFormat="1" applyFont="1" applyFill="1" applyBorder="1" applyAlignment="1">
      <alignment horizontal="right"/>
    </xf>
    <xf numFmtId="4" fontId="10" fillId="2" borderId="4" xfId="0" applyNumberFormat="1" applyFont="1" applyFill="1" applyBorder="1" applyAlignment="1">
      <alignment horizontal="right"/>
    </xf>
    <xf numFmtId="4" fontId="10" fillId="6" borderId="4" xfId="0" applyNumberFormat="1" applyFont="1" applyFill="1" applyBorder="1" applyAlignment="1">
      <alignment horizontal="right"/>
    </xf>
    <xf numFmtId="164" fontId="24" fillId="0" borderId="3" xfId="0" applyNumberFormat="1" applyFont="1" applyBorder="1" applyAlignment="1">
      <alignment horizontal="right" wrapText="1"/>
    </xf>
    <xf numFmtId="0" fontId="9" fillId="2" borderId="4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34" fillId="5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right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13" fillId="4" borderId="2" xfId="0" applyFont="1" applyFill="1" applyBorder="1" applyAlignment="1" applyProtection="1">
      <alignment horizontal="center" vertical="center" wrapText="1"/>
      <protection hidden="1"/>
    </xf>
    <xf numFmtId="0" fontId="13" fillId="4" borderId="4" xfId="0" applyFont="1" applyFill="1" applyBorder="1" applyAlignment="1" applyProtection="1">
      <alignment horizontal="center" vertical="center" wrapText="1"/>
      <protection hidden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 indent="1"/>
    </xf>
    <xf numFmtId="0" fontId="22" fillId="2" borderId="2" xfId="0" applyFont="1" applyFill="1" applyBorder="1" applyAlignment="1">
      <alignment horizontal="left" vertical="center" wrapText="1" indent="1"/>
    </xf>
    <xf numFmtId="0" fontId="22" fillId="2" borderId="4" xfId="0" applyFont="1" applyFill="1" applyBorder="1" applyAlignment="1">
      <alignment horizontal="left" vertical="center" wrapText="1" indent="1"/>
    </xf>
    <xf numFmtId="0" fontId="23" fillId="2" borderId="1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20" fillId="2" borderId="1" xfId="0" applyFont="1" applyFill="1" applyBorder="1" applyAlignment="1">
      <alignment horizontal="left" vertical="center" wrapText="1" indent="1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4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horizontal="left" vertical="center" wrapText="1"/>
    </xf>
    <xf numFmtId="0" fontId="34" fillId="5" borderId="2" xfId="0" applyFont="1" applyFill="1" applyBorder="1" applyAlignment="1">
      <alignment horizontal="left" vertical="center" wrapText="1"/>
    </xf>
    <xf numFmtId="0" fontId="34" fillId="5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34" zoomScaleNormal="100" workbookViewId="0">
      <selection activeCell="A42" sqref="A42:C42"/>
    </sheetView>
  </sheetViews>
  <sheetFormatPr defaultRowHeight="15" x14ac:dyDescent="0.25"/>
  <cols>
    <col min="5" max="5" width="25.28515625" customWidth="1"/>
    <col min="6" max="7" width="12.5703125" customWidth="1"/>
    <col min="8" max="8" width="14.140625" customWidth="1"/>
    <col min="9" max="9" width="12.5703125" customWidth="1"/>
  </cols>
  <sheetData>
    <row r="1" spans="1:9" ht="42" customHeight="1" x14ac:dyDescent="0.25">
      <c r="A1" s="97" t="s">
        <v>198</v>
      </c>
      <c r="B1" s="97"/>
      <c r="C1" s="97"/>
      <c r="D1" s="97"/>
      <c r="E1" s="97"/>
      <c r="F1" s="97"/>
      <c r="G1" s="97"/>
      <c r="H1" s="97"/>
      <c r="I1" s="97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97" t="s">
        <v>17</v>
      </c>
      <c r="B3" s="97"/>
      <c r="C3" s="97"/>
      <c r="D3" s="97"/>
      <c r="E3" s="97"/>
      <c r="F3" s="97"/>
      <c r="G3" s="114"/>
      <c r="H3" s="114"/>
      <c r="I3" s="114"/>
    </row>
    <row r="4" spans="1:9" ht="18" x14ac:dyDescent="0.25">
      <c r="A4" s="5"/>
      <c r="B4" s="5"/>
      <c r="C4" s="5"/>
      <c r="D4" s="5"/>
      <c r="E4" s="5"/>
      <c r="F4" s="5"/>
      <c r="G4" s="6"/>
      <c r="H4" s="6"/>
      <c r="I4" s="6"/>
    </row>
    <row r="5" spans="1:9" ht="18" customHeight="1" x14ac:dyDescent="0.25">
      <c r="A5" s="97" t="s">
        <v>21</v>
      </c>
      <c r="B5" s="98"/>
      <c r="C5" s="98"/>
      <c r="D5" s="98"/>
      <c r="E5" s="98"/>
      <c r="F5" s="98"/>
      <c r="G5" s="98"/>
      <c r="H5" s="98"/>
      <c r="I5" s="98"/>
    </row>
    <row r="6" spans="1:9" ht="18" x14ac:dyDescent="0.25">
      <c r="A6" s="1"/>
      <c r="B6" s="2"/>
      <c r="C6" s="2"/>
      <c r="D6" s="2"/>
      <c r="E6" s="7"/>
      <c r="F6" s="8"/>
      <c r="G6" s="8"/>
      <c r="H6" s="8"/>
      <c r="I6" s="19" t="s">
        <v>24</v>
      </c>
    </row>
    <row r="7" spans="1:9" ht="38.25" x14ac:dyDescent="0.25">
      <c r="A7" s="14"/>
      <c r="B7" s="15"/>
      <c r="C7" s="15"/>
      <c r="D7" s="16"/>
      <c r="E7" s="17"/>
      <c r="F7" s="4" t="s">
        <v>31</v>
      </c>
      <c r="G7" s="4" t="s">
        <v>182</v>
      </c>
      <c r="H7" s="4" t="s">
        <v>199</v>
      </c>
      <c r="I7" s="4"/>
    </row>
    <row r="8" spans="1:9" x14ac:dyDescent="0.25">
      <c r="A8" s="115" t="s">
        <v>0</v>
      </c>
      <c r="B8" s="111"/>
      <c r="C8" s="111"/>
      <c r="D8" s="111"/>
      <c r="E8" s="116"/>
      <c r="F8" s="31">
        <f>F9+F10</f>
        <v>2459399.65</v>
      </c>
      <c r="G8" s="31">
        <f t="shared" ref="G8:H8" si="0">G9+G10</f>
        <v>2861578.89</v>
      </c>
      <c r="H8" s="31">
        <f t="shared" si="0"/>
        <v>2536531.4700000002</v>
      </c>
      <c r="I8" s="31">
        <f>I9</f>
        <v>0</v>
      </c>
    </row>
    <row r="9" spans="1:9" x14ac:dyDescent="0.25">
      <c r="A9" s="107" t="s">
        <v>1</v>
      </c>
      <c r="B9" s="100"/>
      <c r="C9" s="100"/>
      <c r="D9" s="100"/>
      <c r="E9" s="113"/>
      <c r="F9" s="30">
        <v>2459399.65</v>
      </c>
      <c r="G9" s="30">
        <v>2861578.89</v>
      </c>
      <c r="H9" s="30">
        <v>2536531.4700000002</v>
      </c>
      <c r="I9" s="30"/>
    </row>
    <row r="10" spans="1:9" x14ac:dyDescent="0.25">
      <c r="A10" s="112" t="s">
        <v>2</v>
      </c>
      <c r="B10" s="113"/>
      <c r="C10" s="113"/>
      <c r="D10" s="113"/>
      <c r="E10" s="113"/>
      <c r="F10" s="30"/>
      <c r="G10" s="30">
        <f t="shared" ref="G10" si="1">F10/7.5345</f>
        <v>0</v>
      </c>
      <c r="H10" s="30"/>
      <c r="I10" s="30">
        <f>G10/7.5345</f>
        <v>0</v>
      </c>
    </row>
    <row r="11" spans="1:9" x14ac:dyDescent="0.25">
      <c r="A11" s="20" t="s">
        <v>3</v>
      </c>
      <c r="B11" s="21"/>
      <c r="C11" s="21"/>
      <c r="D11" s="21"/>
      <c r="E11" s="21"/>
      <c r="F11" s="31">
        <f t="shared" ref="F11:I11" si="2">F12+F13</f>
        <v>2466042.65</v>
      </c>
      <c r="G11" s="31">
        <f t="shared" si="2"/>
        <v>2873226.18</v>
      </c>
      <c r="H11" s="31">
        <f t="shared" si="2"/>
        <v>2536531.4700000002</v>
      </c>
      <c r="I11" s="31">
        <f t="shared" si="2"/>
        <v>0</v>
      </c>
    </row>
    <row r="12" spans="1:9" x14ac:dyDescent="0.25">
      <c r="A12" s="99" t="s">
        <v>4</v>
      </c>
      <c r="B12" s="100"/>
      <c r="C12" s="100"/>
      <c r="D12" s="100"/>
      <c r="E12" s="100"/>
      <c r="F12" s="30">
        <v>2215645.77</v>
      </c>
      <c r="G12" s="30">
        <v>2586801.6</v>
      </c>
      <c r="H12" s="30">
        <v>2363904.4500000002</v>
      </c>
      <c r="I12" s="34"/>
    </row>
    <row r="13" spans="1:9" x14ac:dyDescent="0.25">
      <c r="A13" s="112" t="s">
        <v>5</v>
      </c>
      <c r="B13" s="113"/>
      <c r="C13" s="113"/>
      <c r="D13" s="113"/>
      <c r="E13" s="113"/>
      <c r="F13" s="30">
        <v>250396.88</v>
      </c>
      <c r="G13" s="30">
        <v>286424.58</v>
      </c>
      <c r="H13" s="30">
        <v>172627.02</v>
      </c>
      <c r="I13" s="30"/>
    </row>
    <row r="14" spans="1:9" x14ac:dyDescent="0.25">
      <c r="A14" s="110" t="s">
        <v>6</v>
      </c>
      <c r="B14" s="111"/>
      <c r="C14" s="111"/>
      <c r="D14" s="111"/>
      <c r="E14" s="111"/>
      <c r="F14" s="31">
        <f t="shared" ref="F14" si="3">F8-F11</f>
        <v>-6643</v>
      </c>
      <c r="G14" s="31"/>
      <c r="H14" s="31"/>
      <c r="I14" s="31">
        <f>I8-I11</f>
        <v>0</v>
      </c>
    </row>
    <row r="15" spans="1:9" ht="18" x14ac:dyDescent="0.25">
      <c r="A15" s="5"/>
      <c r="B15" s="9"/>
      <c r="C15" s="9"/>
      <c r="D15" s="9"/>
      <c r="E15" s="9"/>
      <c r="F15" s="3"/>
      <c r="G15" s="3"/>
      <c r="H15" s="3"/>
      <c r="I15" s="3"/>
    </row>
    <row r="16" spans="1:9" ht="18" customHeight="1" x14ac:dyDescent="0.25">
      <c r="A16" s="97" t="s">
        <v>22</v>
      </c>
      <c r="B16" s="98"/>
      <c r="C16" s="98"/>
      <c r="D16" s="98"/>
      <c r="E16" s="98"/>
      <c r="F16" s="98"/>
      <c r="G16" s="98"/>
      <c r="H16" s="98"/>
      <c r="I16" s="98"/>
    </row>
    <row r="17" spans="1:9" ht="18" x14ac:dyDescent="0.25">
      <c r="A17" s="5"/>
      <c r="B17" s="9"/>
      <c r="C17" s="9"/>
      <c r="D17" s="9"/>
      <c r="E17" s="9"/>
      <c r="F17" s="3"/>
      <c r="G17" s="3"/>
      <c r="H17" s="3"/>
      <c r="I17" s="3"/>
    </row>
    <row r="18" spans="1:9" ht="38.25" x14ac:dyDescent="0.25">
      <c r="A18" s="14"/>
      <c r="B18" s="15"/>
      <c r="C18" s="15"/>
      <c r="D18" s="16"/>
      <c r="E18" s="17"/>
      <c r="F18" s="4" t="s">
        <v>31</v>
      </c>
      <c r="G18" s="4" t="s">
        <v>180</v>
      </c>
      <c r="H18" s="4" t="s">
        <v>189</v>
      </c>
      <c r="I18" s="4" t="s">
        <v>32</v>
      </c>
    </row>
    <row r="19" spans="1:9" ht="15.75" customHeight="1" x14ac:dyDescent="0.25">
      <c r="A19" s="107" t="s">
        <v>8</v>
      </c>
      <c r="B19" s="108"/>
      <c r="C19" s="108"/>
      <c r="D19" s="108"/>
      <c r="E19" s="109"/>
      <c r="F19" s="18"/>
      <c r="G19" s="18"/>
      <c r="H19" s="18"/>
      <c r="I19" s="18"/>
    </row>
    <row r="20" spans="1:9" x14ac:dyDescent="0.25">
      <c r="A20" s="107" t="s">
        <v>9</v>
      </c>
      <c r="B20" s="100"/>
      <c r="C20" s="100"/>
      <c r="D20" s="100"/>
      <c r="E20" s="100"/>
      <c r="F20" s="18"/>
      <c r="G20" s="18"/>
      <c r="H20" s="18"/>
      <c r="I20" s="18"/>
    </row>
    <row r="21" spans="1:9" x14ac:dyDescent="0.25">
      <c r="A21" s="110" t="s">
        <v>10</v>
      </c>
      <c r="B21" s="111"/>
      <c r="C21" s="111"/>
      <c r="D21" s="111"/>
      <c r="E21" s="111"/>
      <c r="F21" s="31">
        <v>0</v>
      </c>
      <c r="G21" s="31">
        <v>0</v>
      </c>
      <c r="H21" s="31"/>
      <c r="I21" s="31">
        <v>0</v>
      </c>
    </row>
    <row r="22" spans="1:9" x14ac:dyDescent="0.25">
      <c r="A22" s="77"/>
      <c r="B22" s="78"/>
      <c r="C22" s="78"/>
      <c r="D22" s="78"/>
      <c r="E22" s="78"/>
      <c r="F22" s="79"/>
      <c r="G22" s="79"/>
      <c r="H22" s="79"/>
      <c r="I22" s="79"/>
    </row>
    <row r="23" spans="1:9" x14ac:dyDescent="0.25">
      <c r="A23" s="77"/>
      <c r="B23" s="78"/>
      <c r="C23" s="78"/>
      <c r="D23" s="78"/>
      <c r="E23" s="78"/>
      <c r="F23" s="79"/>
      <c r="G23" s="79"/>
      <c r="H23" s="79"/>
      <c r="I23" s="79"/>
    </row>
    <row r="24" spans="1:9" x14ac:dyDescent="0.25">
      <c r="A24" s="77"/>
      <c r="B24" s="78"/>
      <c r="C24" s="78"/>
      <c r="D24" s="78"/>
      <c r="E24" s="78"/>
      <c r="F24" s="79"/>
      <c r="G24" s="79"/>
      <c r="H24" s="79"/>
      <c r="I24" s="79"/>
    </row>
    <row r="25" spans="1:9" x14ac:dyDescent="0.25">
      <c r="A25" s="77"/>
      <c r="B25" s="78"/>
      <c r="C25" s="78"/>
      <c r="D25" s="78"/>
      <c r="E25" s="78"/>
      <c r="F25" s="79"/>
      <c r="G25" s="79"/>
      <c r="H25" s="79"/>
      <c r="I25" s="79"/>
    </row>
    <row r="26" spans="1:9" ht="18" x14ac:dyDescent="0.25">
      <c r="A26" s="13"/>
      <c r="B26" s="9"/>
      <c r="C26" s="9"/>
      <c r="D26" s="9"/>
      <c r="E26" s="9"/>
      <c r="F26" s="3"/>
      <c r="G26" s="3"/>
      <c r="H26" s="3"/>
      <c r="I26" s="3"/>
    </row>
    <row r="27" spans="1:9" ht="18" customHeight="1" x14ac:dyDescent="0.25">
      <c r="A27" s="97" t="s">
        <v>29</v>
      </c>
      <c r="B27" s="98"/>
      <c r="C27" s="98"/>
      <c r="D27" s="98"/>
      <c r="E27" s="98"/>
      <c r="F27" s="98"/>
      <c r="G27" s="98"/>
      <c r="H27" s="98"/>
      <c r="I27" s="98"/>
    </row>
    <row r="28" spans="1:9" ht="18" x14ac:dyDescent="0.25">
      <c r="A28" s="13"/>
      <c r="B28" s="9"/>
      <c r="C28" s="9"/>
      <c r="D28" s="9"/>
      <c r="E28" s="9"/>
      <c r="F28" s="3"/>
      <c r="G28" s="3"/>
      <c r="H28" s="3"/>
      <c r="I28" s="3"/>
    </row>
    <row r="29" spans="1:9" ht="38.25" x14ac:dyDescent="0.25">
      <c r="A29" s="14"/>
      <c r="B29" s="15"/>
      <c r="C29" s="15"/>
      <c r="D29" s="16"/>
      <c r="E29" s="17"/>
      <c r="F29" s="4" t="s">
        <v>31</v>
      </c>
      <c r="G29" s="4" t="s">
        <v>180</v>
      </c>
      <c r="H29" s="4" t="s">
        <v>189</v>
      </c>
      <c r="I29" s="4" t="s">
        <v>182</v>
      </c>
    </row>
    <row r="30" spans="1:9" x14ac:dyDescent="0.25">
      <c r="A30" s="101" t="s">
        <v>23</v>
      </c>
      <c r="B30" s="102"/>
      <c r="C30" s="102"/>
      <c r="D30" s="102"/>
      <c r="E30" s="103"/>
      <c r="F30" s="32">
        <v>6643</v>
      </c>
      <c r="G30" s="32"/>
      <c r="H30" s="32"/>
      <c r="I30" s="35">
        <f>I31</f>
        <v>0</v>
      </c>
    </row>
    <row r="31" spans="1:9" ht="30" customHeight="1" x14ac:dyDescent="0.25">
      <c r="A31" s="104" t="s">
        <v>7</v>
      </c>
      <c r="B31" s="105"/>
      <c r="C31" s="105"/>
      <c r="D31" s="105"/>
      <c r="E31" s="106"/>
      <c r="F31" s="33">
        <v>-6643</v>
      </c>
      <c r="G31" s="33"/>
      <c r="H31" s="33">
        <f>I31-F31</f>
        <v>6643</v>
      </c>
      <c r="I31" s="36">
        <f>I14</f>
        <v>0</v>
      </c>
    </row>
    <row r="34" spans="1:9" x14ac:dyDescent="0.25">
      <c r="A34" s="99" t="s">
        <v>11</v>
      </c>
      <c r="B34" s="100"/>
      <c r="C34" s="100"/>
      <c r="D34" s="100"/>
      <c r="E34" s="100"/>
      <c r="F34" s="30">
        <v>0</v>
      </c>
      <c r="G34" s="30">
        <v>0</v>
      </c>
      <c r="H34" s="30"/>
      <c r="I34" s="30">
        <v>0</v>
      </c>
    </row>
    <row r="35" spans="1:9" ht="11.25" customHeight="1" x14ac:dyDescent="0.25">
      <c r="A35" s="10"/>
      <c r="B35" s="11"/>
      <c r="C35" s="11"/>
      <c r="D35" s="11"/>
      <c r="E35" s="11"/>
      <c r="F35" s="12"/>
      <c r="G35" s="12"/>
      <c r="H35" s="12"/>
      <c r="I35" s="12"/>
    </row>
    <row r="36" spans="1:9" ht="39.75" customHeight="1" x14ac:dyDescent="0.25">
      <c r="A36" s="95" t="s">
        <v>30</v>
      </c>
      <c r="B36" s="96"/>
      <c r="C36" s="96"/>
      <c r="D36" s="96"/>
      <c r="E36" s="96"/>
      <c r="F36" s="96"/>
      <c r="G36" s="96"/>
      <c r="H36" s="96"/>
      <c r="I36" s="96"/>
    </row>
    <row r="37" spans="1:9" ht="8.25" customHeight="1" x14ac:dyDescent="0.25"/>
    <row r="38" spans="1:9" x14ac:dyDescent="0.25">
      <c r="A38" s="95" t="s">
        <v>25</v>
      </c>
      <c r="B38" s="96"/>
      <c r="C38" s="96"/>
      <c r="D38" s="96"/>
      <c r="E38" s="96"/>
      <c r="F38" s="96"/>
      <c r="G38" s="96"/>
      <c r="H38" s="96"/>
      <c r="I38" s="96"/>
    </row>
    <row r="39" spans="1:9" ht="8.25" customHeight="1" x14ac:dyDescent="0.25"/>
    <row r="40" spans="1:9" ht="47.25" customHeight="1" x14ac:dyDescent="0.25">
      <c r="A40" s="95" t="s">
        <v>26</v>
      </c>
      <c r="B40" s="96"/>
      <c r="C40" s="96"/>
      <c r="D40" s="96"/>
      <c r="E40" s="96"/>
      <c r="F40" s="96"/>
      <c r="G40" s="96"/>
      <c r="H40" s="96"/>
      <c r="I40" s="96"/>
    </row>
  </sheetData>
  <mergeCells count="20">
    <mergeCell ref="A12:E12"/>
    <mergeCell ref="A5:I5"/>
    <mergeCell ref="A16:I16"/>
    <mergeCell ref="A1:I1"/>
    <mergeCell ref="A3:I3"/>
    <mergeCell ref="A8:E8"/>
    <mergeCell ref="A9:E9"/>
    <mergeCell ref="A10:E10"/>
    <mergeCell ref="A19:E19"/>
    <mergeCell ref="A20:E20"/>
    <mergeCell ref="A21:E21"/>
    <mergeCell ref="A13:E13"/>
    <mergeCell ref="A14:E14"/>
    <mergeCell ref="A40:I40"/>
    <mergeCell ref="A27:I27"/>
    <mergeCell ref="A36:I36"/>
    <mergeCell ref="A34:E34"/>
    <mergeCell ref="A38:I38"/>
    <mergeCell ref="A30:E30"/>
    <mergeCell ref="A31:E3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U723"/>
  <sheetViews>
    <sheetView zoomScaleNormal="100" workbookViewId="0">
      <pane ySplit="7" topLeftCell="A684" activePane="bottomLeft" state="frozen"/>
      <selection pane="bottomLeft" activeCell="M9" sqref="M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7109375" customWidth="1"/>
    <col min="4" max="4" width="33.28515625" customWidth="1"/>
    <col min="5" max="6" width="20.5703125" customWidth="1"/>
    <col min="7" max="7" width="20.42578125" hidden="1" customWidth="1"/>
    <col min="8" max="8" width="19.140625" customWidth="1"/>
    <col min="9" max="9" width="19.28515625" customWidth="1"/>
    <col min="11" max="12" width="10.140625" bestFit="1" customWidth="1"/>
    <col min="14" max="14" width="11.7109375" customWidth="1"/>
    <col min="20" max="20" width="12.7109375" customWidth="1"/>
  </cols>
  <sheetData>
    <row r="3" spans="1:20" s="41" customFormat="1" ht="42" customHeight="1" x14ac:dyDescent="0.25">
      <c r="A3" s="143" t="s">
        <v>192</v>
      </c>
      <c r="B3" s="143"/>
      <c r="C3" s="143"/>
      <c r="D3" s="143"/>
      <c r="E3" s="143"/>
      <c r="F3" s="143"/>
      <c r="G3" s="143"/>
      <c r="H3" s="143"/>
      <c r="I3" s="143"/>
    </row>
    <row r="4" spans="1:20" s="41" customFormat="1" ht="18" x14ac:dyDescent="0.25">
      <c r="A4" s="42"/>
      <c r="B4" s="42"/>
      <c r="C4" s="42"/>
      <c r="D4" s="42"/>
      <c r="E4" s="42"/>
      <c r="F4" s="42"/>
      <c r="G4" s="42"/>
      <c r="H4" s="43"/>
      <c r="I4" s="43"/>
    </row>
    <row r="5" spans="1:20" s="41" customFormat="1" ht="18" customHeight="1" x14ac:dyDescent="0.25">
      <c r="A5" s="143" t="s">
        <v>16</v>
      </c>
      <c r="B5" s="144"/>
      <c r="C5" s="144"/>
      <c r="D5" s="144"/>
      <c r="E5" s="144"/>
      <c r="F5" s="144"/>
      <c r="G5" s="144"/>
      <c r="H5" s="144"/>
      <c r="I5" s="144"/>
    </row>
    <row r="6" spans="1:20" s="41" customFormat="1" ht="4.5" customHeight="1" x14ac:dyDescent="0.25">
      <c r="A6" s="42"/>
      <c r="B6" s="42"/>
      <c r="C6" s="42"/>
      <c r="D6" s="42"/>
      <c r="E6" s="42"/>
      <c r="F6" s="42"/>
      <c r="G6" s="42"/>
      <c r="H6" s="43"/>
      <c r="I6" s="43"/>
    </row>
    <row r="7" spans="1:20" s="41" customFormat="1" ht="21.75" customHeight="1" x14ac:dyDescent="0.25">
      <c r="A7" s="134" t="s">
        <v>18</v>
      </c>
      <c r="B7" s="135"/>
      <c r="C7" s="136"/>
      <c r="D7" s="44" t="s">
        <v>19</v>
      </c>
      <c r="E7" s="45" t="s">
        <v>27</v>
      </c>
      <c r="F7" s="45" t="s">
        <v>182</v>
      </c>
      <c r="G7" s="45" t="s">
        <v>180</v>
      </c>
      <c r="H7" s="45" t="s">
        <v>190</v>
      </c>
      <c r="I7" s="45" t="s">
        <v>181</v>
      </c>
    </row>
    <row r="8" spans="1:20" s="48" customFormat="1" x14ac:dyDescent="0.25">
      <c r="A8" s="137"/>
      <c r="B8" s="138"/>
      <c r="C8" s="139"/>
      <c r="D8" s="46" t="s">
        <v>73</v>
      </c>
      <c r="E8" s="47">
        <f>E9+E61+E172+E179+E186+E193+E217</f>
        <v>2466042.65</v>
      </c>
      <c r="F8" s="47">
        <f>F9+F61+F172+F179+F186+F193+F217</f>
        <v>2873226.18</v>
      </c>
      <c r="G8" s="47">
        <f>G9+G61+G179+G186+G193+G217+G172</f>
        <v>2516357.4900000007</v>
      </c>
      <c r="H8" s="47">
        <f>H9+H61+H172+H179+H186+H193+H217</f>
        <v>2536531.4700000007</v>
      </c>
      <c r="I8" s="47">
        <f>I9+I61+I172+I179+I186+I193+I217</f>
        <v>0</v>
      </c>
    </row>
    <row r="9" spans="1:20" s="24" customFormat="1" ht="51" x14ac:dyDescent="0.25">
      <c r="A9" s="140" t="s">
        <v>74</v>
      </c>
      <c r="B9" s="141"/>
      <c r="C9" s="142"/>
      <c r="D9" s="29" t="s">
        <v>75</v>
      </c>
      <c r="E9" s="49">
        <f>E10+E46+E55</f>
        <v>84636.999999999985</v>
      </c>
      <c r="F9" s="49">
        <f>F10+F46+F55</f>
        <v>109636.99999999999</v>
      </c>
      <c r="G9" s="49">
        <f>G10+G46+G55</f>
        <v>90480.080000000016</v>
      </c>
      <c r="H9" s="49">
        <f>H10+H46+H55</f>
        <v>90480.080000000016</v>
      </c>
      <c r="I9" s="49">
        <f t="shared" ref="I9" si="0">I10+I46+I55</f>
        <v>0</v>
      </c>
    </row>
    <row r="10" spans="1:20" s="24" customFormat="1" x14ac:dyDescent="0.25">
      <c r="A10" s="131" t="s">
        <v>76</v>
      </c>
      <c r="B10" s="132"/>
      <c r="C10" s="133"/>
      <c r="D10" s="27" t="s">
        <v>12</v>
      </c>
      <c r="E10" s="50">
        <f t="shared" ref="E10:I11" si="1">E11</f>
        <v>70777.419999999984</v>
      </c>
      <c r="F10" s="50">
        <f>F11</f>
        <v>70777.419999999984</v>
      </c>
      <c r="G10" s="50">
        <f>G11</f>
        <v>73782.27</v>
      </c>
      <c r="H10" s="50">
        <f t="shared" si="1"/>
        <v>73782.27</v>
      </c>
      <c r="I10" s="50">
        <f t="shared" si="1"/>
        <v>0</v>
      </c>
    </row>
    <row r="11" spans="1:20" s="24" customFormat="1" x14ac:dyDescent="0.25">
      <c r="A11" s="120" t="s">
        <v>77</v>
      </c>
      <c r="B11" s="121"/>
      <c r="C11" s="122"/>
      <c r="D11" s="28" t="s">
        <v>78</v>
      </c>
      <c r="E11" s="51">
        <f>E12</f>
        <v>70777.419999999984</v>
      </c>
      <c r="F11" s="51">
        <f>F12</f>
        <v>70777.419999999984</v>
      </c>
      <c r="G11" s="51">
        <f>G12</f>
        <v>73782.27</v>
      </c>
      <c r="H11" s="51">
        <f t="shared" si="1"/>
        <v>73782.27</v>
      </c>
      <c r="I11" s="51">
        <f t="shared" si="1"/>
        <v>0</v>
      </c>
    </row>
    <row r="12" spans="1:20" s="24" customFormat="1" x14ac:dyDescent="0.25">
      <c r="A12" s="123">
        <v>3</v>
      </c>
      <c r="B12" s="124"/>
      <c r="C12" s="125"/>
      <c r="D12" s="25" t="s">
        <v>13</v>
      </c>
      <c r="E12" s="22">
        <f>E13+E38+E41</f>
        <v>70777.419999999984</v>
      </c>
      <c r="F12" s="22">
        <f>F13+F38+F41</f>
        <v>70777.419999999984</v>
      </c>
      <c r="G12" s="22">
        <f>G13+G38+G41</f>
        <v>73782.27</v>
      </c>
      <c r="H12" s="22">
        <f>H13+H38+H41</f>
        <v>73782.27</v>
      </c>
      <c r="I12" s="22">
        <f t="shared" ref="I12" si="2">I13+I38+I41</f>
        <v>0</v>
      </c>
    </row>
    <row r="13" spans="1:20" s="24" customFormat="1" x14ac:dyDescent="0.25">
      <c r="A13" s="126">
        <v>32</v>
      </c>
      <c r="B13" s="127"/>
      <c r="C13" s="128"/>
      <c r="D13" s="25" t="s">
        <v>20</v>
      </c>
      <c r="E13" s="22">
        <f t="shared" ref="E13:I13" si="3">SUM(E14+E18+E23+E32)</f>
        <v>64804.899999999994</v>
      </c>
      <c r="F13" s="22">
        <f>SUM(F14+F18+F23+F32)</f>
        <v>64804.899999999994</v>
      </c>
      <c r="G13" s="22">
        <f>SUM(G14+G18+G23+G32)</f>
        <v>67834.2</v>
      </c>
      <c r="H13" s="22">
        <f t="shared" si="3"/>
        <v>67834.2</v>
      </c>
      <c r="I13" s="22">
        <f t="shared" si="3"/>
        <v>0</v>
      </c>
    </row>
    <row r="14" spans="1:20" s="24" customFormat="1" hidden="1" x14ac:dyDescent="0.25">
      <c r="A14" s="126">
        <v>321</v>
      </c>
      <c r="B14" s="127"/>
      <c r="C14" s="128"/>
      <c r="D14" s="25" t="s">
        <v>39</v>
      </c>
      <c r="E14" s="22">
        <f t="shared" ref="E14:I14" si="4">E15+E16+E17</f>
        <v>5574.3600000000006</v>
      </c>
      <c r="F14" s="22">
        <f>F15+F16+F17</f>
        <v>5574.3600000000006</v>
      </c>
      <c r="G14" s="22">
        <f>G15+G16+G17</f>
        <v>6131.5599999999995</v>
      </c>
      <c r="H14" s="22">
        <f t="shared" si="4"/>
        <v>6131.5599999999995</v>
      </c>
      <c r="I14" s="22">
        <f t="shared" si="4"/>
        <v>0</v>
      </c>
    </row>
    <row r="15" spans="1:20" hidden="1" x14ac:dyDescent="0.25">
      <c r="A15" s="117">
        <v>3211</v>
      </c>
      <c r="B15" s="118"/>
      <c r="C15" s="119"/>
      <c r="D15" s="26" t="s">
        <v>48</v>
      </c>
      <c r="E15" s="52">
        <v>4645.3</v>
      </c>
      <c r="F15" s="53">
        <f>E15</f>
        <v>4645.3</v>
      </c>
      <c r="G15" s="53">
        <v>5000.6899999999996</v>
      </c>
      <c r="H15" s="52">
        <v>5000.6899999999996</v>
      </c>
      <c r="I15" s="52"/>
      <c r="K15" s="37"/>
      <c r="L15" s="37"/>
      <c r="T15" s="37"/>
    </row>
    <row r="16" spans="1:20" hidden="1" x14ac:dyDescent="0.25">
      <c r="A16" s="117">
        <v>3213</v>
      </c>
      <c r="B16" s="118"/>
      <c r="C16" s="119"/>
      <c r="D16" s="26" t="s">
        <v>79</v>
      </c>
      <c r="E16" s="52">
        <v>597.25</v>
      </c>
      <c r="F16" s="53">
        <f>E16</f>
        <v>597.25</v>
      </c>
      <c r="G16" s="53">
        <v>627.66999999999996</v>
      </c>
      <c r="H16" s="52">
        <v>627.66999999999996</v>
      </c>
      <c r="I16" s="52"/>
      <c r="T16" s="37"/>
    </row>
    <row r="17" spans="1:21" hidden="1" x14ac:dyDescent="0.25">
      <c r="A17" s="117">
        <v>3214</v>
      </c>
      <c r="B17" s="118"/>
      <c r="C17" s="119"/>
      <c r="D17" s="26" t="s">
        <v>50</v>
      </c>
      <c r="E17" s="52">
        <v>331.81</v>
      </c>
      <c r="F17" s="53">
        <f>E17</f>
        <v>331.81</v>
      </c>
      <c r="G17" s="53">
        <v>503.2</v>
      </c>
      <c r="H17" s="52">
        <v>503.2</v>
      </c>
      <c r="I17" s="52"/>
      <c r="T17" s="37"/>
    </row>
    <row r="18" spans="1:21" s="24" customFormat="1" hidden="1" x14ac:dyDescent="0.25">
      <c r="A18" s="126">
        <v>322</v>
      </c>
      <c r="B18" s="127"/>
      <c r="C18" s="128"/>
      <c r="D18" s="25" t="s">
        <v>40</v>
      </c>
      <c r="E18" s="22">
        <f t="shared" ref="E18:I18" si="5">SUM(E19:E22)</f>
        <v>37384.359999999993</v>
      </c>
      <c r="F18" s="22">
        <f>SUM(F19:F22)</f>
        <v>37384.359999999993</v>
      </c>
      <c r="G18" s="22">
        <f>SUM(G19:G22)</f>
        <v>36127.85</v>
      </c>
      <c r="H18" s="22">
        <f t="shared" si="5"/>
        <v>36127.85</v>
      </c>
      <c r="I18" s="22">
        <f t="shared" si="5"/>
        <v>0</v>
      </c>
      <c r="K18" s="71"/>
      <c r="L18" s="71"/>
      <c r="M18" s="71"/>
      <c r="N18" s="71"/>
      <c r="O18" s="71"/>
      <c r="P18" s="71"/>
      <c r="Q18" s="71"/>
      <c r="R18" s="71"/>
      <c r="S18" s="71"/>
      <c r="T18" s="74"/>
      <c r="U18" s="71"/>
    </row>
    <row r="19" spans="1:21" ht="25.5" hidden="1" x14ac:dyDescent="0.25">
      <c r="A19" s="117">
        <v>3221</v>
      </c>
      <c r="B19" s="118"/>
      <c r="C19" s="119"/>
      <c r="D19" s="26" t="s">
        <v>80</v>
      </c>
      <c r="E19" s="52">
        <v>10362</v>
      </c>
      <c r="F19" s="53">
        <f>E19</f>
        <v>10362</v>
      </c>
      <c r="G19" s="53">
        <v>5018.71</v>
      </c>
      <c r="H19" s="52">
        <v>5018.71</v>
      </c>
      <c r="I19" s="52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2"/>
    </row>
    <row r="20" spans="1:21" hidden="1" x14ac:dyDescent="0.25">
      <c r="A20" s="117">
        <v>3223</v>
      </c>
      <c r="B20" s="118"/>
      <c r="C20" s="119"/>
      <c r="D20" s="26" t="s">
        <v>59</v>
      </c>
      <c r="E20" s="52">
        <v>26876.37</v>
      </c>
      <c r="F20" s="53">
        <f>E20</f>
        <v>26876.37</v>
      </c>
      <c r="G20" s="53">
        <v>31109.14</v>
      </c>
      <c r="H20" s="52">
        <v>31109.14</v>
      </c>
      <c r="I20" s="52"/>
      <c r="T20" s="37"/>
    </row>
    <row r="21" spans="1:21" hidden="1" x14ac:dyDescent="0.25">
      <c r="A21" s="117">
        <v>3225</v>
      </c>
      <c r="B21" s="118"/>
      <c r="C21" s="119"/>
      <c r="D21" s="26" t="s">
        <v>81</v>
      </c>
      <c r="E21" s="52">
        <v>132.72</v>
      </c>
      <c r="F21" s="53">
        <f>E21</f>
        <v>132.72</v>
      </c>
      <c r="G21" s="53">
        <v>0</v>
      </c>
      <c r="H21" s="52">
        <v>0</v>
      </c>
      <c r="I21" s="52"/>
      <c r="L21" s="37"/>
      <c r="T21" s="37"/>
    </row>
    <row r="22" spans="1:21" ht="25.5" hidden="1" x14ac:dyDescent="0.25">
      <c r="A22" s="117">
        <v>3227</v>
      </c>
      <c r="B22" s="118"/>
      <c r="C22" s="119"/>
      <c r="D22" s="26" t="s">
        <v>82</v>
      </c>
      <c r="E22" s="52">
        <v>13.27</v>
      </c>
      <c r="F22" s="53">
        <f>E22</f>
        <v>13.27</v>
      </c>
      <c r="G22" s="53">
        <v>0</v>
      </c>
      <c r="H22" s="52">
        <v>0</v>
      </c>
      <c r="I22" s="52"/>
      <c r="T22" s="37"/>
    </row>
    <row r="23" spans="1:21" s="24" customFormat="1" hidden="1" x14ac:dyDescent="0.25">
      <c r="A23" s="126">
        <v>323</v>
      </c>
      <c r="B23" s="127"/>
      <c r="C23" s="128"/>
      <c r="D23" s="25" t="s">
        <v>52</v>
      </c>
      <c r="E23" s="22">
        <f t="shared" ref="E23:I23" si="6">SUM(E24:E31)</f>
        <v>21288.739999999998</v>
      </c>
      <c r="F23" s="22">
        <f>SUM(F24:F31)</f>
        <v>21288.739999999998</v>
      </c>
      <c r="G23" s="22">
        <f>SUM(G24:G31)</f>
        <v>24907.820000000003</v>
      </c>
      <c r="H23" s="22">
        <f t="shared" si="6"/>
        <v>24907.820000000003</v>
      </c>
      <c r="I23" s="22">
        <f t="shared" si="6"/>
        <v>0</v>
      </c>
      <c r="K23" s="71"/>
      <c r="L23" s="71"/>
      <c r="M23" s="71"/>
      <c r="N23" s="71"/>
      <c r="O23" s="71"/>
      <c r="P23" s="71"/>
      <c r="Q23" s="71"/>
      <c r="R23" s="71"/>
      <c r="S23" s="71"/>
      <c r="T23" s="37"/>
      <c r="U23" s="71"/>
    </row>
    <row r="24" spans="1:21" hidden="1" x14ac:dyDescent="0.25">
      <c r="A24" s="117">
        <v>3231</v>
      </c>
      <c r="B24" s="118"/>
      <c r="C24" s="119"/>
      <c r="D24" s="26" t="s">
        <v>83</v>
      </c>
      <c r="E24" s="52">
        <v>2654.46</v>
      </c>
      <c r="F24" s="53">
        <f t="shared" ref="F24:F31" si="7">E24</f>
        <v>2654.46</v>
      </c>
      <c r="G24" s="53">
        <v>2825.72</v>
      </c>
      <c r="H24" s="52">
        <v>2825.72</v>
      </c>
      <c r="I24" s="52"/>
      <c r="T24" s="37"/>
    </row>
    <row r="25" spans="1:21" hidden="1" x14ac:dyDescent="0.25">
      <c r="A25" s="117">
        <v>3233</v>
      </c>
      <c r="B25" s="118"/>
      <c r="C25" s="119"/>
      <c r="D25" s="26" t="s">
        <v>62</v>
      </c>
      <c r="E25" s="52">
        <v>66.36</v>
      </c>
      <c r="F25" s="53">
        <f t="shared" si="7"/>
        <v>66.36</v>
      </c>
      <c r="G25" s="53">
        <v>632.21</v>
      </c>
      <c r="H25" s="52">
        <v>632.21</v>
      </c>
      <c r="I25" s="52"/>
      <c r="T25" s="37"/>
    </row>
    <row r="26" spans="1:21" hidden="1" x14ac:dyDescent="0.25">
      <c r="A26" s="117">
        <v>3234</v>
      </c>
      <c r="B26" s="118"/>
      <c r="C26" s="119"/>
      <c r="D26" s="26" t="s">
        <v>60</v>
      </c>
      <c r="E26" s="52">
        <v>7299.75</v>
      </c>
      <c r="F26" s="53">
        <f t="shared" si="7"/>
        <v>7299.75</v>
      </c>
      <c r="G26" s="53">
        <v>8364.11</v>
      </c>
      <c r="H26" s="52">
        <v>8364.11</v>
      </c>
      <c r="I26" s="52"/>
      <c r="T26" s="37"/>
    </row>
    <row r="27" spans="1:21" hidden="1" x14ac:dyDescent="0.25">
      <c r="A27" s="117">
        <v>3235</v>
      </c>
      <c r="B27" s="118"/>
      <c r="C27" s="119"/>
      <c r="D27" s="26" t="s">
        <v>63</v>
      </c>
      <c r="E27" s="52">
        <v>4167.5</v>
      </c>
      <c r="F27" s="53">
        <f t="shared" si="7"/>
        <v>4167.5</v>
      </c>
      <c r="G27" s="53">
        <v>4561.58</v>
      </c>
      <c r="H27" s="52">
        <v>4561.58</v>
      </c>
      <c r="I27" s="5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</row>
    <row r="28" spans="1:21" hidden="1" x14ac:dyDescent="0.25">
      <c r="A28" s="117">
        <v>3236</v>
      </c>
      <c r="B28" s="118"/>
      <c r="C28" s="119"/>
      <c r="D28" s="26" t="s">
        <v>61</v>
      </c>
      <c r="E28" s="52">
        <v>3185.35</v>
      </c>
      <c r="F28" s="53">
        <f t="shared" si="7"/>
        <v>3185.35</v>
      </c>
      <c r="G28" s="53">
        <v>4760.83</v>
      </c>
      <c r="H28" s="52">
        <v>4760.83</v>
      </c>
      <c r="I28" s="52"/>
    </row>
    <row r="29" spans="1:21" hidden="1" x14ac:dyDescent="0.25">
      <c r="A29" s="117">
        <v>3237</v>
      </c>
      <c r="B29" s="118"/>
      <c r="C29" s="119"/>
      <c r="D29" s="26" t="s">
        <v>53</v>
      </c>
      <c r="E29" s="52">
        <v>1327.23</v>
      </c>
      <c r="F29" s="53">
        <f t="shared" si="7"/>
        <v>1327.23</v>
      </c>
      <c r="G29" s="53">
        <v>1613.9</v>
      </c>
      <c r="H29" s="52">
        <v>1613.9</v>
      </c>
      <c r="I29" s="52"/>
    </row>
    <row r="30" spans="1:21" hidden="1" x14ac:dyDescent="0.25">
      <c r="A30" s="117">
        <v>3238</v>
      </c>
      <c r="B30" s="118"/>
      <c r="C30" s="119"/>
      <c r="D30" s="26" t="s">
        <v>64</v>
      </c>
      <c r="E30" s="52">
        <v>2389.0100000000002</v>
      </c>
      <c r="F30" s="53">
        <f t="shared" si="7"/>
        <v>2389.0100000000002</v>
      </c>
      <c r="G30" s="53">
        <v>2102.9699999999998</v>
      </c>
      <c r="H30" s="52">
        <v>2102.9699999999998</v>
      </c>
      <c r="I30" s="52"/>
      <c r="U30" s="71"/>
    </row>
    <row r="31" spans="1:21" hidden="1" x14ac:dyDescent="0.25">
      <c r="A31" s="117">
        <v>3239</v>
      </c>
      <c r="B31" s="118"/>
      <c r="C31" s="119"/>
      <c r="D31" s="26" t="s">
        <v>65</v>
      </c>
      <c r="E31" s="52">
        <v>199.08</v>
      </c>
      <c r="F31" s="53">
        <f t="shared" si="7"/>
        <v>199.08</v>
      </c>
      <c r="G31" s="53">
        <v>46.5</v>
      </c>
      <c r="H31" s="52">
        <v>46.5</v>
      </c>
      <c r="I31" s="52"/>
      <c r="U31" s="71"/>
    </row>
    <row r="32" spans="1:21" s="24" customFormat="1" ht="25.5" hidden="1" x14ac:dyDescent="0.25">
      <c r="A32" s="126">
        <v>329</v>
      </c>
      <c r="B32" s="127"/>
      <c r="C32" s="128"/>
      <c r="D32" s="25" t="s">
        <v>43</v>
      </c>
      <c r="E32" s="22">
        <f t="shared" ref="E32:I32" si="8">SUM(E33:E37)</f>
        <v>557.44000000000005</v>
      </c>
      <c r="F32" s="22">
        <f>SUM(F33:F37)</f>
        <v>557.44000000000005</v>
      </c>
      <c r="G32" s="22">
        <f>SUM(G33:G37)</f>
        <v>666.97</v>
      </c>
      <c r="H32" s="22">
        <f t="shared" si="8"/>
        <v>666.97</v>
      </c>
      <c r="I32" s="22">
        <f t="shared" si="8"/>
        <v>0</v>
      </c>
      <c r="K32" s="71"/>
      <c r="L32" s="71"/>
      <c r="M32" s="71"/>
      <c r="N32" s="71"/>
      <c r="O32" s="71"/>
      <c r="P32" s="71"/>
      <c r="Q32" s="71"/>
      <c r="R32" s="71"/>
      <c r="S32" s="71"/>
      <c r="T32"/>
      <c r="U32" s="71"/>
    </row>
    <row r="33" spans="1:21" hidden="1" x14ac:dyDescent="0.25">
      <c r="A33" s="117">
        <v>3292</v>
      </c>
      <c r="B33" s="118"/>
      <c r="C33" s="119"/>
      <c r="D33" s="26" t="s">
        <v>84</v>
      </c>
      <c r="E33" s="52"/>
      <c r="F33" s="53"/>
      <c r="G33" s="53"/>
      <c r="H33" s="52"/>
      <c r="I33" s="52"/>
      <c r="U33" s="71"/>
    </row>
    <row r="34" spans="1:21" hidden="1" x14ac:dyDescent="0.25">
      <c r="A34" s="117">
        <v>3293</v>
      </c>
      <c r="B34" s="118"/>
      <c r="C34" s="119"/>
      <c r="D34" s="26" t="s">
        <v>71</v>
      </c>
      <c r="E34" s="52"/>
      <c r="F34" s="53"/>
      <c r="G34" s="53"/>
      <c r="H34" s="52"/>
      <c r="I34" s="52"/>
      <c r="U34" s="71"/>
    </row>
    <row r="35" spans="1:21" hidden="1" x14ac:dyDescent="0.25">
      <c r="A35" s="117">
        <v>3294</v>
      </c>
      <c r="B35" s="118"/>
      <c r="C35" s="119"/>
      <c r="D35" s="26" t="s">
        <v>66</v>
      </c>
      <c r="E35" s="52">
        <v>159.27000000000001</v>
      </c>
      <c r="F35" s="53">
        <f>E35</f>
        <v>159.27000000000001</v>
      </c>
      <c r="G35" s="53">
        <v>163.09</v>
      </c>
      <c r="H35" s="52">
        <v>163.09</v>
      </c>
      <c r="I35" s="52"/>
      <c r="U35" s="71"/>
    </row>
    <row r="36" spans="1:21" hidden="1" x14ac:dyDescent="0.25">
      <c r="A36" s="117">
        <v>3295</v>
      </c>
      <c r="B36" s="118"/>
      <c r="C36" s="119"/>
      <c r="D36" s="26" t="s">
        <v>42</v>
      </c>
      <c r="E36" s="52">
        <v>132.72</v>
      </c>
      <c r="F36" s="53">
        <f>E36</f>
        <v>132.72</v>
      </c>
      <c r="G36" s="53">
        <v>365.87</v>
      </c>
      <c r="H36" s="52">
        <v>365.87</v>
      </c>
      <c r="I36" s="52"/>
      <c r="U36" s="71"/>
    </row>
    <row r="37" spans="1:21" ht="25.5" hidden="1" x14ac:dyDescent="0.25">
      <c r="A37" s="117">
        <v>3299</v>
      </c>
      <c r="B37" s="118"/>
      <c r="C37" s="119"/>
      <c r="D37" s="26" t="s">
        <v>43</v>
      </c>
      <c r="E37" s="52">
        <v>265.45</v>
      </c>
      <c r="F37" s="53">
        <f>E37</f>
        <v>265.45</v>
      </c>
      <c r="G37" s="53">
        <v>138.01</v>
      </c>
      <c r="H37" s="52">
        <v>138.01</v>
      </c>
      <c r="I37" s="52"/>
      <c r="U37" s="71"/>
    </row>
    <row r="38" spans="1:21" s="24" customFormat="1" x14ac:dyDescent="0.25">
      <c r="A38" s="126">
        <v>34</v>
      </c>
      <c r="B38" s="127"/>
      <c r="C38" s="128"/>
      <c r="D38" s="25" t="s">
        <v>45</v>
      </c>
      <c r="E38" s="22">
        <f t="shared" ref="E38:I38" si="9">SUM(E39)</f>
        <v>1725.4</v>
      </c>
      <c r="F38" s="22">
        <f>SUM(F39)</f>
        <v>1725.4</v>
      </c>
      <c r="G38" s="22">
        <f>SUM(G39)</f>
        <v>1234.47</v>
      </c>
      <c r="H38" s="22">
        <f t="shared" si="9"/>
        <v>1234.47</v>
      </c>
      <c r="I38" s="22">
        <f t="shared" si="9"/>
        <v>0</v>
      </c>
      <c r="K38" s="71"/>
      <c r="L38" s="71"/>
      <c r="M38" s="71"/>
      <c r="N38" s="71"/>
      <c r="O38" s="71"/>
      <c r="P38" s="71"/>
      <c r="Q38" s="71"/>
      <c r="R38" s="71"/>
      <c r="S38" s="71"/>
      <c r="T38"/>
      <c r="U38" s="71"/>
    </row>
    <row r="39" spans="1:21" s="24" customFormat="1" hidden="1" x14ac:dyDescent="0.25">
      <c r="A39" s="126">
        <v>343</v>
      </c>
      <c r="B39" s="127"/>
      <c r="C39" s="128"/>
      <c r="D39" s="25" t="s">
        <v>46</v>
      </c>
      <c r="E39" s="22">
        <f t="shared" ref="E39:I39" si="10">E40</f>
        <v>1725.4</v>
      </c>
      <c r="F39" s="22">
        <f>F40</f>
        <v>1725.4</v>
      </c>
      <c r="G39" s="22">
        <f>G40</f>
        <v>1234.47</v>
      </c>
      <c r="H39" s="22">
        <f t="shared" si="10"/>
        <v>1234.47</v>
      </c>
      <c r="I39" s="22">
        <f t="shared" si="10"/>
        <v>0</v>
      </c>
    </row>
    <row r="40" spans="1:21" ht="25.5" hidden="1" x14ac:dyDescent="0.25">
      <c r="A40" s="117">
        <v>3431</v>
      </c>
      <c r="B40" s="118"/>
      <c r="C40" s="119"/>
      <c r="D40" s="26" t="s">
        <v>67</v>
      </c>
      <c r="E40" s="52">
        <v>1725.4</v>
      </c>
      <c r="F40" s="53">
        <f>E40</f>
        <v>1725.4</v>
      </c>
      <c r="G40" s="53">
        <v>1234.47</v>
      </c>
      <c r="H40" s="52">
        <v>1234.47</v>
      </c>
      <c r="I40" s="52"/>
    </row>
    <row r="41" spans="1:21" ht="24" customHeight="1" x14ac:dyDescent="0.25">
      <c r="A41" s="131" t="s">
        <v>179</v>
      </c>
      <c r="B41" s="132"/>
      <c r="C41" s="133"/>
      <c r="D41" s="27" t="s">
        <v>161</v>
      </c>
      <c r="E41" s="50">
        <f t="shared" ref="E41:I42" si="11">E42</f>
        <v>4247.12</v>
      </c>
      <c r="F41" s="50">
        <f t="shared" ref="F41:G44" si="12">F42</f>
        <v>4247.12</v>
      </c>
      <c r="G41" s="50">
        <f t="shared" si="12"/>
        <v>4713.6000000000004</v>
      </c>
      <c r="H41" s="50">
        <f t="shared" si="11"/>
        <v>4713.6000000000004</v>
      </c>
      <c r="I41" s="50">
        <f t="shared" si="11"/>
        <v>0</v>
      </c>
      <c r="U41" s="71"/>
    </row>
    <row r="42" spans="1:21" ht="15" customHeight="1" x14ac:dyDescent="0.25">
      <c r="A42" s="120" t="s">
        <v>77</v>
      </c>
      <c r="B42" s="121"/>
      <c r="C42" s="122"/>
      <c r="D42" s="28" t="s">
        <v>78</v>
      </c>
      <c r="E42" s="51">
        <f t="shared" si="11"/>
        <v>4247.12</v>
      </c>
      <c r="F42" s="51">
        <f t="shared" si="12"/>
        <v>4247.12</v>
      </c>
      <c r="G42" s="51">
        <f t="shared" si="12"/>
        <v>4713.6000000000004</v>
      </c>
      <c r="H42" s="51">
        <f t="shared" si="11"/>
        <v>4713.6000000000004</v>
      </c>
      <c r="I42" s="51">
        <f t="shared" si="11"/>
        <v>0</v>
      </c>
      <c r="U42" s="71"/>
    </row>
    <row r="43" spans="1:21" s="24" customFormat="1" ht="38.25" x14ac:dyDescent="0.25">
      <c r="A43" s="126">
        <v>37</v>
      </c>
      <c r="B43" s="127"/>
      <c r="C43" s="128"/>
      <c r="D43" s="25" t="s">
        <v>85</v>
      </c>
      <c r="E43" s="22">
        <f t="shared" ref="E43:I44" si="13">E44</f>
        <v>4247.12</v>
      </c>
      <c r="F43" s="22">
        <f t="shared" si="12"/>
        <v>4247.12</v>
      </c>
      <c r="G43" s="22">
        <f t="shared" si="12"/>
        <v>4713.6000000000004</v>
      </c>
      <c r="H43" s="22">
        <f t="shared" si="13"/>
        <v>4713.6000000000004</v>
      </c>
      <c r="I43" s="22">
        <f t="shared" si="13"/>
        <v>0</v>
      </c>
      <c r="K43" s="71"/>
      <c r="L43" s="71"/>
      <c r="M43" s="71"/>
      <c r="N43" s="71"/>
      <c r="O43" s="71"/>
      <c r="P43" s="71"/>
      <c r="Q43" s="71"/>
      <c r="R43" s="71"/>
      <c r="S43" s="71"/>
      <c r="T43"/>
      <c r="U43" s="71"/>
    </row>
    <row r="44" spans="1:21" s="24" customFormat="1" ht="25.5" hidden="1" x14ac:dyDescent="0.25">
      <c r="A44" s="126">
        <v>372</v>
      </c>
      <c r="B44" s="127"/>
      <c r="C44" s="128"/>
      <c r="D44" s="25" t="s">
        <v>56</v>
      </c>
      <c r="E44" s="22">
        <f t="shared" si="13"/>
        <v>4247.12</v>
      </c>
      <c r="F44" s="22">
        <f t="shared" si="12"/>
        <v>4247.12</v>
      </c>
      <c r="G44" s="22">
        <f t="shared" si="12"/>
        <v>4713.6000000000004</v>
      </c>
      <c r="H44" s="22">
        <f t="shared" si="13"/>
        <v>4713.6000000000004</v>
      </c>
      <c r="I44" s="22">
        <f t="shared" si="13"/>
        <v>0</v>
      </c>
      <c r="K44" s="71"/>
      <c r="L44" s="71"/>
      <c r="M44" s="71"/>
      <c r="N44" s="71"/>
      <c r="O44" s="71"/>
      <c r="P44" s="71"/>
      <c r="Q44" s="71"/>
      <c r="R44" s="71"/>
      <c r="S44" s="71"/>
      <c r="T44"/>
      <c r="U44" s="71"/>
    </row>
    <row r="45" spans="1:21" ht="25.5" hidden="1" x14ac:dyDescent="0.25">
      <c r="A45" s="117">
        <v>3722</v>
      </c>
      <c r="B45" s="118"/>
      <c r="C45" s="119"/>
      <c r="D45" s="26" t="s">
        <v>58</v>
      </c>
      <c r="E45" s="52">
        <v>4247.12</v>
      </c>
      <c r="F45" s="53">
        <f>E45</f>
        <v>4247.12</v>
      </c>
      <c r="G45" s="81">
        <v>4713.6000000000004</v>
      </c>
      <c r="H45" s="52">
        <v>4713.6000000000004</v>
      </c>
      <c r="I45" s="52"/>
      <c r="J45" s="80"/>
      <c r="U45" s="71"/>
    </row>
    <row r="46" spans="1:21" s="24" customFormat="1" ht="25.5" x14ac:dyDescent="0.25">
      <c r="A46" s="131" t="s">
        <v>86</v>
      </c>
      <c r="B46" s="132"/>
      <c r="C46" s="133"/>
      <c r="D46" s="27" t="s">
        <v>87</v>
      </c>
      <c r="E46" s="50">
        <f t="shared" ref="E46:I48" si="14">E47</f>
        <v>13859.580000000002</v>
      </c>
      <c r="F46" s="50">
        <f t="shared" ref="F46:G48" si="15">F47</f>
        <v>13859.580000000002</v>
      </c>
      <c r="G46" s="50">
        <f t="shared" si="15"/>
        <v>13873.400000000001</v>
      </c>
      <c r="H46" s="50">
        <f t="shared" si="14"/>
        <v>13873.400000000001</v>
      </c>
      <c r="I46" s="50">
        <f t="shared" si="14"/>
        <v>0</v>
      </c>
    </row>
    <row r="47" spans="1:21" s="24" customFormat="1" x14ac:dyDescent="0.25">
      <c r="A47" s="120" t="s">
        <v>77</v>
      </c>
      <c r="B47" s="121"/>
      <c r="C47" s="122"/>
      <c r="D47" s="28" t="s">
        <v>78</v>
      </c>
      <c r="E47" s="51">
        <f t="shared" si="14"/>
        <v>13859.580000000002</v>
      </c>
      <c r="F47" s="51">
        <f t="shared" si="15"/>
        <v>13859.580000000002</v>
      </c>
      <c r="G47" s="51">
        <f t="shared" si="15"/>
        <v>13873.400000000001</v>
      </c>
      <c r="H47" s="51">
        <f t="shared" si="14"/>
        <v>13873.400000000001</v>
      </c>
      <c r="I47" s="51">
        <f t="shared" si="14"/>
        <v>0</v>
      </c>
    </row>
    <row r="48" spans="1:21" s="24" customFormat="1" x14ac:dyDescent="0.25">
      <c r="A48" s="123">
        <v>3</v>
      </c>
      <c r="B48" s="124"/>
      <c r="C48" s="125"/>
      <c r="D48" s="25" t="s">
        <v>13</v>
      </c>
      <c r="E48" s="22">
        <f t="shared" si="14"/>
        <v>13859.580000000002</v>
      </c>
      <c r="F48" s="22">
        <f t="shared" si="15"/>
        <v>13859.580000000002</v>
      </c>
      <c r="G48" s="22">
        <f t="shared" si="15"/>
        <v>13873.400000000001</v>
      </c>
      <c r="H48" s="22">
        <f t="shared" si="14"/>
        <v>13873.400000000001</v>
      </c>
      <c r="I48" s="22">
        <f t="shared" si="14"/>
        <v>0</v>
      </c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</row>
    <row r="49" spans="1:21" s="24" customFormat="1" x14ac:dyDescent="0.25">
      <c r="A49" s="126">
        <v>32</v>
      </c>
      <c r="B49" s="127"/>
      <c r="C49" s="128"/>
      <c r="D49" s="25" t="s">
        <v>20</v>
      </c>
      <c r="E49" s="22">
        <f t="shared" ref="E49:I49" si="16">E50+E52</f>
        <v>13859.580000000002</v>
      </c>
      <c r="F49" s="22">
        <f>F50+F52</f>
        <v>13859.580000000002</v>
      </c>
      <c r="G49" s="22">
        <f>G50+G52</f>
        <v>13873.400000000001</v>
      </c>
      <c r="H49" s="22">
        <f t="shared" si="16"/>
        <v>13873.400000000001</v>
      </c>
      <c r="I49" s="22">
        <f t="shared" si="16"/>
        <v>0</v>
      </c>
    </row>
    <row r="50" spans="1:21" s="24" customFormat="1" hidden="1" x14ac:dyDescent="0.25">
      <c r="A50" s="126">
        <v>322</v>
      </c>
      <c r="B50" s="127"/>
      <c r="C50" s="128"/>
      <c r="D50" s="25" t="s">
        <v>40</v>
      </c>
      <c r="E50" s="22">
        <f t="shared" ref="E50:I50" si="17">E51</f>
        <v>4645.3</v>
      </c>
      <c r="F50" s="22">
        <f>F51</f>
        <v>4645.3</v>
      </c>
      <c r="G50" s="22">
        <f>G51</f>
        <v>4645.3</v>
      </c>
      <c r="H50" s="22">
        <f t="shared" si="17"/>
        <v>4645.3</v>
      </c>
      <c r="I50" s="22">
        <f t="shared" si="17"/>
        <v>0</v>
      </c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</row>
    <row r="51" spans="1:21" ht="25.5" hidden="1" x14ac:dyDescent="0.25">
      <c r="A51" s="117">
        <v>3224</v>
      </c>
      <c r="B51" s="118"/>
      <c r="C51" s="119"/>
      <c r="D51" s="26" t="s">
        <v>88</v>
      </c>
      <c r="E51" s="52">
        <v>4645.3</v>
      </c>
      <c r="F51" s="53">
        <f>E51</f>
        <v>4645.3</v>
      </c>
      <c r="G51" s="53">
        <v>4645.3</v>
      </c>
      <c r="H51" s="52">
        <v>4645.3</v>
      </c>
      <c r="I51" s="52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</row>
    <row r="52" spans="1:21" s="24" customFormat="1" hidden="1" x14ac:dyDescent="0.25">
      <c r="A52" s="126">
        <v>323</v>
      </c>
      <c r="B52" s="127"/>
      <c r="C52" s="128"/>
      <c r="D52" s="25" t="s">
        <v>52</v>
      </c>
      <c r="E52" s="22">
        <f t="shared" ref="E52:I52" si="18">E53+E54</f>
        <v>9214.2800000000007</v>
      </c>
      <c r="F52" s="22">
        <f>F53+F54</f>
        <v>9214.2800000000007</v>
      </c>
      <c r="G52" s="22">
        <f>G53+G54</f>
        <v>9228.1</v>
      </c>
      <c r="H52" s="22">
        <f t="shared" si="18"/>
        <v>9228.1</v>
      </c>
      <c r="I52" s="22">
        <f t="shared" si="18"/>
        <v>0</v>
      </c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</row>
    <row r="53" spans="1:21" ht="25.5" hidden="1" x14ac:dyDescent="0.25">
      <c r="A53" s="117">
        <v>3232</v>
      </c>
      <c r="B53" s="118"/>
      <c r="C53" s="119"/>
      <c r="D53" s="26" t="s">
        <v>89</v>
      </c>
      <c r="E53" s="52">
        <v>9201.01</v>
      </c>
      <c r="F53" s="53">
        <f>E53</f>
        <v>9201.01</v>
      </c>
      <c r="G53" s="53">
        <v>9228.1</v>
      </c>
      <c r="H53" s="52">
        <v>9228.1</v>
      </c>
      <c r="I53" s="52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</row>
    <row r="54" spans="1:21" hidden="1" x14ac:dyDescent="0.25">
      <c r="A54" s="117">
        <v>3237</v>
      </c>
      <c r="B54" s="118"/>
      <c r="C54" s="119"/>
      <c r="D54" s="26" t="s">
        <v>53</v>
      </c>
      <c r="E54" s="52">
        <v>13.27</v>
      </c>
      <c r="F54" s="53">
        <f>E54</f>
        <v>13.27</v>
      </c>
      <c r="G54" s="53">
        <v>0</v>
      </c>
      <c r="H54" s="52">
        <v>0</v>
      </c>
      <c r="I54" s="52"/>
      <c r="U54" s="71"/>
    </row>
    <row r="55" spans="1:21" s="24" customFormat="1" x14ac:dyDescent="0.25">
      <c r="A55" s="131" t="s">
        <v>90</v>
      </c>
      <c r="B55" s="132"/>
      <c r="C55" s="133"/>
      <c r="D55" s="27" t="s">
        <v>191</v>
      </c>
      <c r="E55" s="50">
        <f t="shared" ref="E55:I59" si="19">E56</f>
        <v>0</v>
      </c>
      <c r="F55" s="50">
        <f t="shared" ref="F55:H59" si="20">F56</f>
        <v>25000</v>
      </c>
      <c r="G55" s="50">
        <f t="shared" si="20"/>
        <v>2824.41</v>
      </c>
      <c r="H55" s="50">
        <f t="shared" si="20"/>
        <v>2824.41</v>
      </c>
      <c r="I55" s="50">
        <f t="shared" si="19"/>
        <v>0</v>
      </c>
      <c r="N55" s="71"/>
      <c r="T55"/>
      <c r="U55" s="71"/>
    </row>
    <row r="56" spans="1:21" s="24" customFormat="1" x14ac:dyDescent="0.25">
      <c r="A56" s="120" t="s">
        <v>77</v>
      </c>
      <c r="B56" s="121"/>
      <c r="C56" s="122"/>
      <c r="D56" s="28" t="s">
        <v>78</v>
      </c>
      <c r="E56" s="51">
        <f t="shared" si="19"/>
        <v>0</v>
      </c>
      <c r="F56" s="51">
        <f t="shared" si="20"/>
        <v>25000</v>
      </c>
      <c r="G56" s="51">
        <f t="shared" si="20"/>
        <v>2824.41</v>
      </c>
      <c r="H56" s="51">
        <f t="shared" si="20"/>
        <v>2824.41</v>
      </c>
      <c r="I56" s="51">
        <f t="shared" si="19"/>
        <v>0</v>
      </c>
      <c r="T56"/>
      <c r="U56" s="71"/>
    </row>
    <row r="57" spans="1:21" s="24" customFormat="1" x14ac:dyDescent="0.25">
      <c r="A57" s="123">
        <v>3</v>
      </c>
      <c r="B57" s="124"/>
      <c r="C57" s="125"/>
      <c r="D57" s="25" t="s">
        <v>13</v>
      </c>
      <c r="E57" s="22">
        <f t="shared" si="19"/>
        <v>0</v>
      </c>
      <c r="F57" s="22">
        <f t="shared" si="20"/>
        <v>25000</v>
      </c>
      <c r="G57" s="22">
        <f t="shared" si="20"/>
        <v>2824.41</v>
      </c>
      <c r="H57" s="22">
        <f t="shared" si="20"/>
        <v>2824.41</v>
      </c>
      <c r="I57" s="22">
        <f t="shared" si="19"/>
        <v>0</v>
      </c>
    </row>
    <row r="58" spans="1:21" s="24" customFormat="1" x14ac:dyDescent="0.25">
      <c r="A58" s="126">
        <v>32</v>
      </c>
      <c r="B58" s="127"/>
      <c r="C58" s="128"/>
      <c r="D58" s="25" t="s">
        <v>20</v>
      </c>
      <c r="E58" s="22">
        <f t="shared" si="19"/>
        <v>0</v>
      </c>
      <c r="F58" s="22">
        <f t="shared" si="20"/>
        <v>25000</v>
      </c>
      <c r="G58" s="22">
        <f t="shared" si="20"/>
        <v>2824.41</v>
      </c>
      <c r="H58" s="22">
        <f t="shared" si="20"/>
        <v>2824.41</v>
      </c>
      <c r="I58" s="22">
        <f t="shared" si="19"/>
        <v>0</v>
      </c>
    </row>
    <row r="59" spans="1:21" s="24" customFormat="1" hidden="1" x14ac:dyDescent="0.25">
      <c r="A59" s="126">
        <v>322</v>
      </c>
      <c r="B59" s="127"/>
      <c r="C59" s="128"/>
      <c r="D59" s="25" t="s">
        <v>40</v>
      </c>
      <c r="E59" s="22">
        <f t="shared" si="19"/>
        <v>0</v>
      </c>
      <c r="F59" s="22">
        <f t="shared" si="20"/>
        <v>25000</v>
      </c>
      <c r="G59" s="22">
        <f t="shared" si="20"/>
        <v>2824.41</v>
      </c>
      <c r="H59" s="22">
        <f t="shared" si="19"/>
        <v>2824.41</v>
      </c>
      <c r="I59" s="22">
        <f t="shared" si="19"/>
        <v>0</v>
      </c>
    </row>
    <row r="60" spans="1:21" hidden="1" x14ac:dyDescent="0.25">
      <c r="A60" s="117">
        <v>3223</v>
      </c>
      <c r="B60" s="118"/>
      <c r="C60" s="119"/>
      <c r="D60" s="26" t="s">
        <v>59</v>
      </c>
      <c r="E60" s="52"/>
      <c r="F60" s="81">
        <v>25000</v>
      </c>
      <c r="G60" s="81">
        <v>2824.41</v>
      </c>
      <c r="H60" s="94">
        <v>2824.41</v>
      </c>
      <c r="I60" s="52">
        <v>0</v>
      </c>
    </row>
    <row r="61" spans="1:21" s="24" customFormat="1" ht="25.5" x14ac:dyDescent="0.25">
      <c r="A61" s="140" t="s">
        <v>74</v>
      </c>
      <c r="B61" s="141"/>
      <c r="C61" s="142"/>
      <c r="D61" s="29" t="s">
        <v>91</v>
      </c>
      <c r="E61" s="49">
        <f t="shared" ref="E61:H61" si="21">E62+E68+E84+E91+E97+E103+E109+E115+E129+E143+E157</f>
        <v>79622.02</v>
      </c>
      <c r="F61" s="49">
        <f>F62+F68+F84+F91+F97+F103+F109+F115+F129+F143+F157</f>
        <v>112912.56</v>
      </c>
      <c r="G61" s="49">
        <f>G62+G68+G84+G91+G97+G103+G109+G115+G129+G143+G157</f>
        <v>108766.35</v>
      </c>
      <c r="H61" s="49">
        <f t="shared" si="21"/>
        <v>108766.35</v>
      </c>
      <c r="I61" s="49">
        <v>0</v>
      </c>
      <c r="K61" s="60"/>
      <c r="L61" s="60"/>
      <c r="M61" s="60"/>
      <c r="N61" s="60"/>
      <c r="O61" s="60"/>
      <c r="P61" s="60"/>
      <c r="Q61" s="60"/>
      <c r="R61" s="60"/>
      <c r="S61" s="60"/>
      <c r="T61" s="60"/>
    </row>
    <row r="62" spans="1:21" s="24" customFormat="1" ht="25.5" x14ac:dyDescent="0.25">
      <c r="A62" s="131" t="s">
        <v>194</v>
      </c>
      <c r="B62" s="132"/>
      <c r="C62" s="133"/>
      <c r="D62" s="27" t="s">
        <v>195</v>
      </c>
      <c r="E62" s="50">
        <f t="shared" ref="E62:I66" si="22">E63</f>
        <v>0</v>
      </c>
      <c r="F62" s="50">
        <f>F63</f>
        <v>0</v>
      </c>
      <c r="G62" s="50">
        <f t="shared" ref="G62:H62" si="23">G63</f>
        <v>100</v>
      </c>
      <c r="H62" s="50">
        <f t="shared" si="23"/>
        <v>100</v>
      </c>
      <c r="I62" s="50">
        <f t="shared" si="22"/>
        <v>0</v>
      </c>
    </row>
    <row r="63" spans="1:21" s="24" customFormat="1" x14ac:dyDescent="0.25">
      <c r="A63" s="120" t="s">
        <v>77</v>
      </c>
      <c r="B63" s="121"/>
      <c r="C63" s="122"/>
      <c r="D63" s="28" t="s">
        <v>78</v>
      </c>
      <c r="E63" s="51">
        <f t="shared" si="22"/>
        <v>0</v>
      </c>
      <c r="F63" s="51">
        <f>F64</f>
        <v>0</v>
      </c>
      <c r="G63" s="51">
        <f t="shared" ref="G63:H63" si="24">G64</f>
        <v>100</v>
      </c>
      <c r="H63" s="51">
        <f t="shared" si="24"/>
        <v>100</v>
      </c>
      <c r="I63" s="51">
        <f t="shared" si="22"/>
        <v>0</v>
      </c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</row>
    <row r="64" spans="1:21" s="24" customFormat="1" x14ac:dyDescent="0.25">
      <c r="A64" s="123">
        <v>3</v>
      </c>
      <c r="B64" s="124"/>
      <c r="C64" s="125"/>
      <c r="D64" s="25" t="s">
        <v>13</v>
      </c>
      <c r="E64" s="22">
        <f t="shared" si="22"/>
        <v>0</v>
      </c>
      <c r="F64" s="22">
        <f>F65</f>
        <v>0</v>
      </c>
      <c r="G64" s="22">
        <f t="shared" ref="G64:H64" si="25">G65</f>
        <v>100</v>
      </c>
      <c r="H64" s="22">
        <f t="shared" si="25"/>
        <v>100</v>
      </c>
      <c r="I64" s="22">
        <f t="shared" si="22"/>
        <v>0</v>
      </c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</row>
    <row r="65" spans="1:21" s="24" customFormat="1" x14ac:dyDescent="0.25">
      <c r="A65" s="126">
        <v>32</v>
      </c>
      <c r="B65" s="127"/>
      <c r="C65" s="128"/>
      <c r="D65" s="25" t="s">
        <v>20</v>
      </c>
      <c r="E65" s="22">
        <f t="shared" si="22"/>
        <v>0</v>
      </c>
      <c r="F65" s="22">
        <f>F66</f>
        <v>0</v>
      </c>
      <c r="G65" s="22">
        <f t="shared" ref="G65:H65" si="26">G66</f>
        <v>100</v>
      </c>
      <c r="H65" s="22">
        <f t="shared" si="26"/>
        <v>100</v>
      </c>
      <c r="I65" s="22">
        <f t="shared" si="22"/>
        <v>0</v>
      </c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</row>
    <row r="66" spans="1:21" s="24" customFormat="1" hidden="1" x14ac:dyDescent="0.25">
      <c r="A66" s="126">
        <v>323</v>
      </c>
      <c r="B66" s="127"/>
      <c r="C66" s="128"/>
      <c r="D66" s="25" t="s">
        <v>52</v>
      </c>
      <c r="E66" s="22">
        <f t="shared" si="22"/>
        <v>0</v>
      </c>
      <c r="F66" s="22">
        <f>F67</f>
        <v>0</v>
      </c>
      <c r="G66" s="22">
        <f t="shared" ref="G66:H66" si="27">G67</f>
        <v>100</v>
      </c>
      <c r="H66" s="22">
        <f t="shared" si="27"/>
        <v>100</v>
      </c>
      <c r="I66" s="22">
        <f t="shared" si="22"/>
        <v>0</v>
      </c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</row>
    <row r="67" spans="1:21" hidden="1" x14ac:dyDescent="0.25">
      <c r="A67" s="117">
        <v>3237</v>
      </c>
      <c r="B67" s="118"/>
      <c r="C67" s="119"/>
      <c r="D67" s="26" t="s">
        <v>53</v>
      </c>
      <c r="E67" s="52"/>
      <c r="F67" s="53"/>
      <c r="G67" s="53">
        <v>100</v>
      </c>
      <c r="H67" s="52">
        <v>100</v>
      </c>
      <c r="I67" s="52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</row>
    <row r="68" spans="1:21" s="24" customFormat="1" x14ac:dyDescent="0.25">
      <c r="A68" s="131" t="s">
        <v>92</v>
      </c>
      <c r="B68" s="132"/>
      <c r="C68" s="133"/>
      <c r="D68" s="27" t="s">
        <v>93</v>
      </c>
      <c r="E68" s="50">
        <f t="shared" ref="E68:I70" si="28">E69</f>
        <v>663.61</v>
      </c>
      <c r="F68" s="50">
        <f t="shared" ref="F68:G70" si="29">F69</f>
        <v>663.61</v>
      </c>
      <c r="G68" s="50">
        <f t="shared" si="29"/>
        <v>666</v>
      </c>
      <c r="H68" s="50">
        <f t="shared" si="28"/>
        <v>666</v>
      </c>
      <c r="I68" s="50">
        <f t="shared" si="28"/>
        <v>0</v>
      </c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</row>
    <row r="69" spans="1:21" s="24" customFormat="1" x14ac:dyDescent="0.25">
      <c r="A69" s="120" t="s">
        <v>77</v>
      </c>
      <c r="B69" s="121"/>
      <c r="C69" s="122"/>
      <c r="D69" s="28" t="s">
        <v>78</v>
      </c>
      <c r="E69" s="51">
        <f t="shared" si="28"/>
        <v>663.61</v>
      </c>
      <c r="F69" s="51">
        <f t="shared" si="29"/>
        <v>663.61</v>
      </c>
      <c r="G69" s="51">
        <f t="shared" si="29"/>
        <v>666</v>
      </c>
      <c r="H69" s="51">
        <f t="shared" si="28"/>
        <v>666</v>
      </c>
      <c r="I69" s="51">
        <f t="shared" si="28"/>
        <v>0</v>
      </c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</row>
    <row r="70" spans="1:21" s="24" customFormat="1" x14ac:dyDescent="0.25">
      <c r="A70" s="123">
        <v>3</v>
      </c>
      <c r="B70" s="124"/>
      <c r="C70" s="125"/>
      <c r="D70" s="25" t="s">
        <v>13</v>
      </c>
      <c r="E70" s="22">
        <f>E71</f>
        <v>663.61</v>
      </c>
      <c r="F70" s="22">
        <f t="shared" si="29"/>
        <v>663.61</v>
      </c>
      <c r="G70" s="22">
        <f t="shared" si="29"/>
        <v>666</v>
      </c>
      <c r="H70" s="22">
        <f>H71</f>
        <v>666</v>
      </c>
      <c r="I70" s="22">
        <f t="shared" si="28"/>
        <v>0</v>
      </c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</row>
    <row r="71" spans="1:21" s="24" customFormat="1" x14ac:dyDescent="0.25">
      <c r="A71" s="126">
        <v>32</v>
      </c>
      <c r="B71" s="127"/>
      <c r="C71" s="128"/>
      <c r="D71" s="25" t="s">
        <v>20</v>
      </c>
      <c r="E71" s="22">
        <f t="shared" ref="E71:I71" si="30">E72+E80+E82+E76</f>
        <v>663.61</v>
      </c>
      <c r="F71" s="22">
        <f>F72+F80+F82+F76</f>
        <v>663.61</v>
      </c>
      <c r="G71" s="22">
        <f>G72+G80+G82+G76</f>
        <v>666</v>
      </c>
      <c r="H71" s="22">
        <f>H72+H80+H82+H76</f>
        <v>666</v>
      </c>
      <c r="I71" s="22">
        <f t="shared" si="30"/>
        <v>0</v>
      </c>
    </row>
    <row r="72" spans="1:21" s="24" customFormat="1" hidden="1" x14ac:dyDescent="0.25">
      <c r="A72" s="126">
        <v>321</v>
      </c>
      <c r="B72" s="127"/>
      <c r="C72" s="128"/>
      <c r="D72" s="25" t="s">
        <v>39</v>
      </c>
      <c r="E72" s="22">
        <f>E73+E74+E75</f>
        <v>132.72</v>
      </c>
      <c r="F72" s="22">
        <f>F73+F74+F75</f>
        <v>111.18</v>
      </c>
      <c r="G72" s="22">
        <f>G73+G74+G75</f>
        <v>81.400000000000006</v>
      </c>
      <c r="H72" s="22">
        <f>H73+H74+H75</f>
        <v>81.400000000000006</v>
      </c>
      <c r="I72" s="22">
        <f>I73+I74+I75</f>
        <v>0</v>
      </c>
    </row>
    <row r="73" spans="1:21" hidden="1" x14ac:dyDescent="0.25">
      <c r="A73" s="117">
        <v>3211</v>
      </c>
      <c r="B73" s="118"/>
      <c r="C73" s="119"/>
      <c r="D73" s="26" t="s">
        <v>48</v>
      </c>
      <c r="E73" s="52">
        <v>53.09</v>
      </c>
      <c r="F73" s="53">
        <f>E73</f>
        <v>53.09</v>
      </c>
      <c r="G73" s="53">
        <v>81.400000000000006</v>
      </c>
      <c r="H73" s="52">
        <v>81.400000000000006</v>
      </c>
      <c r="I73" s="52"/>
      <c r="K73" s="37"/>
      <c r="L73" s="37"/>
      <c r="M73" s="37"/>
      <c r="N73" s="37"/>
      <c r="O73" s="37"/>
      <c r="P73" s="37"/>
      <c r="Q73" s="37"/>
      <c r="R73" s="37"/>
      <c r="S73" s="37"/>
      <c r="T73" s="37"/>
    </row>
    <row r="74" spans="1:21" hidden="1" x14ac:dyDescent="0.25">
      <c r="A74" s="117">
        <v>3213</v>
      </c>
      <c r="B74" s="118"/>
      <c r="C74" s="119"/>
      <c r="D74" s="26" t="s">
        <v>49</v>
      </c>
      <c r="E74" s="52">
        <v>26.54</v>
      </c>
      <c r="F74" s="81">
        <v>5</v>
      </c>
      <c r="G74" s="81">
        <v>0</v>
      </c>
      <c r="H74" s="52"/>
      <c r="I74" s="52">
        <v>0</v>
      </c>
      <c r="T74" s="37"/>
      <c r="U74" s="72"/>
    </row>
    <row r="75" spans="1:21" hidden="1" x14ac:dyDescent="0.25">
      <c r="A75" s="117">
        <v>3214</v>
      </c>
      <c r="B75" s="118"/>
      <c r="C75" s="119"/>
      <c r="D75" s="26" t="s">
        <v>50</v>
      </c>
      <c r="E75" s="23">
        <v>53.09</v>
      </c>
      <c r="F75" s="81">
        <f>E75</f>
        <v>53.09</v>
      </c>
      <c r="G75" s="54">
        <v>0</v>
      </c>
      <c r="H75" s="23"/>
      <c r="I75" s="23"/>
      <c r="T75" s="37"/>
    </row>
    <row r="76" spans="1:21" hidden="1" x14ac:dyDescent="0.25">
      <c r="A76" s="126">
        <v>322</v>
      </c>
      <c r="B76" s="127"/>
      <c r="C76" s="128"/>
      <c r="D76" s="25" t="s">
        <v>40</v>
      </c>
      <c r="E76" s="22">
        <f t="shared" ref="E76:I76" si="31">SUM(E77:E79)</f>
        <v>331.81</v>
      </c>
      <c r="F76" s="85">
        <f t="shared" ref="F76:G76" si="32">SUM(F77:F79)</f>
        <v>172.72</v>
      </c>
      <c r="G76" s="22">
        <f t="shared" si="32"/>
        <v>38.79</v>
      </c>
      <c r="H76" s="22">
        <f t="shared" si="31"/>
        <v>38.79</v>
      </c>
      <c r="I76" s="22">
        <f t="shared" si="31"/>
        <v>0</v>
      </c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6"/>
    </row>
    <row r="77" spans="1:21" ht="25.5" hidden="1" x14ac:dyDescent="0.25">
      <c r="A77" s="117">
        <v>3221</v>
      </c>
      <c r="B77" s="118"/>
      <c r="C77" s="119"/>
      <c r="D77" s="26" t="s">
        <v>80</v>
      </c>
      <c r="E77" s="23">
        <v>132.72</v>
      </c>
      <c r="F77" s="82">
        <f>E77</f>
        <v>132.72</v>
      </c>
      <c r="G77" s="54">
        <v>0</v>
      </c>
      <c r="H77" s="23"/>
      <c r="I77" s="23"/>
    </row>
    <row r="78" spans="1:21" hidden="1" x14ac:dyDescent="0.25">
      <c r="A78" s="117">
        <v>3222</v>
      </c>
      <c r="B78" s="118"/>
      <c r="C78" s="119"/>
      <c r="D78" s="26" t="s">
        <v>51</v>
      </c>
      <c r="E78" s="23">
        <v>132.72</v>
      </c>
      <c r="F78" s="82">
        <v>30</v>
      </c>
      <c r="G78" s="82">
        <v>38.79</v>
      </c>
      <c r="H78" s="23">
        <v>38.79</v>
      </c>
      <c r="I78" s="23"/>
    </row>
    <row r="79" spans="1:21" hidden="1" x14ac:dyDescent="0.25">
      <c r="A79" s="117">
        <v>3225</v>
      </c>
      <c r="B79" s="118"/>
      <c r="C79" s="119"/>
      <c r="D79" s="26" t="s">
        <v>81</v>
      </c>
      <c r="E79" s="23">
        <v>66.37</v>
      </c>
      <c r="F79" s="82">
        <v>10</v>
      </c>
      <c r="G79" s="82">
        <v>0</v>
      </c>
      <c r="H79" s="23"/>
      <c r="I79" s="23"/>
    </row>
    <row r="80" spans="1:21" s="24" customFormat="1" hidden="1" x14ac:dyDescent="0.25">
      <c r="A80" s="126">
        <v>323</v>
      </c>
      <c r="B80" s="127"/>
      <c r="C80" s="128"/>
      <c r="D80" s="25" t="s">
        <v>52</v>
      </c>
      <c r="E80" s="22">
        <f t="shared" ref="E80:I80" si="33">E81</f>
        <v>132.72</v>
      </c>
      <c r="F80" s="85">
        <f>F81</f>
        <v>132.72</v>
      </c>
      <c r="G80" s="22">
        <f t="shared" ref="G80:H80" si="34">G81</f>
        <v>266.49</v>
      </c>
      <c r="H80" s="22">
        <f t="shared" si="34"/>
        <v>266.49</v>
      </c>
      <c r="I80" s="22">
        <f t="shared" si="33"/>
        <v>0</v>
      </c>
    </row>
    <row r="81" spans="1:13" hidden="1" x14ac:dyDescent="0.25">
      <c r="A81" s="117">
        <v>3237</v>
      </c>
      <c r="B81" s="118"/>
      <c r="C81" s="119"/>
      <c r="D81" s="26" t="s">
        <v>53</v>
      </c>
      <c r="E81" s="52">
        <v>132.72</v>
      </c>
      <c r="F81" s="81">
        <f>E81</f>
        <v>132.72</v>
      </c>
      <c r="G81" s="53">
        <v>266.49</v>
      </c>
      <c r="H81" s="52">
        <v>266.49</v>
      </c>
      <c r="I81" s="52"/>
    </row>
    <row r="82" spans="1:13" s="24" customFormat="1" ht="25.5" hidden="1" x14ac:dyDescent="0.25">
      <c r="A82" s="126">
        <v>329</v>
      </c>
      <c r="B82" s="127"/>
      <c r="C82" s="128"/>
      <c r="D82" s="25" t="s">
        <v>43</v>
      </c>
      <c r="E82" s="22">
        <f t="shared" ref="E82:I82" si="35">E83</f>
        <v>66.36</v>
      </c>
      <c r="F82" s="85">
        <f>F83</f>
        <v>246.99</v>
      </c>
      <c r="G82" s="22">
        <f>G83</f>
        <v>279.32</v>
      </c>
      <c r="H82" s="22">
        <f t="shared" si="35"/>
        <v>279.32</v>
      </c>
      <c r="I82" s="22">
        <f t="shared" si="35"/>
        <v>0</v>
      </c>
    </row>
    <row r="83" spans="1:13" ht="25.5" hidden="1" x14ac:dyDescent="0.25">
      <c r="A83" s="117">
        <v>3299</v>
      </c>
      <c r="B83" s="118"/>
      <c r="C83" s="119"/>
      <c r="D83" s="26" t="s">
        <v>43</v>
      </c>
      <c r="E83" s="52">
        <v>66.36</v>
      </c>
      <c r="F83" s="81">
        <v>246.99</v>
      </c>
      <c r="G83" s="81">
        <v>279.32</v>
      </c>
      <c r="H83" s="52">
        <v>279.32</v>
      </c>
      <c r="I83" s="52"/>
    </row>
    <row r="84" spans="1:13" s="24" customFormat="1" hidden="1" x14ac:dyDescent="0.25">
      <c r="A84" s="131" t="s">
        <v>94</v>
      </c>
      <c r="B84" s="132"/>
      <c r="C84" s="133"/>
      <c r="D84" s="27" t="s">
        <v>95</v>
      </c>
      <c r="E84" s="50">
        <f t="shared" ref="E84:I87" si="36">E85</f>
        <v>3318.07</v>
      </c>
      <c r="F84" s="50">
        <f t="shared" ref="F84:G87" si="37">F85</f>
        <v>3318.07</v>
      </c>
      <c r="G84" s="50">
        <f t="shared" si="37"/>
        <v>230</v>
      </c>
      <c r="H84" s="50">
        <f t="shared" si="36"/>
        <v>230</v>
      </c>
      <c r="I84" s="50">
        <f t="shared" si="36"/>
        <v>0</v>
      </c>
    </row>
    <row r="85" spans="1:13" s="24" customFormat="1" x14ac:dyDescent="0.25">
      <c r="A85" s="120" t="s">
        <v>77</v>
      </c>
      <c r="B85" s="121"/>
      <c r="C85" s="122"/>
      <c r="D85" s="28" t="s">
        <v>78</v>
      </c>
      <c r="E85" s="51">
        <f t="shared" si="36"/>
        <v>3318.07</v>
      </c>
      <c r="F85" s="51">
        <f t="shared" si="37"/>
        <v>3318.07</v>
      </c>
      <c r="G85" s="51">
        <f t="shared" si="37"/>
        <v>230</v>
      </c>
      <c r="H85" s="51">
        <f t="shared" si="36"/>
        <v>230</v>
      </c>
      <c r="I85" s="51">
        <f t="shared" si="36"/>
        <v>0</v>
      </c>
    </row>
    <row r="86" spans="1:13" s="24" customFormat="1" x14ac:dyDescent="0.25">
      <c r="A86" s="123">
        <v>3</v>
      </c>
      <c r="B86" s="124"/>
      <c r="C86" s="125"/>
      <c r="D86" s="25" t="s">
        <v>13</v>
      </c>
      <c r="E86" s="22">
        <f t="shared" ref="E86:I86" si="38">E87</f>
        <v>3318.07</v>
      </c>
      <c r="F86" s="22">
        <f t="shared" si="37"/>
        <v>3318.07</v>
      </c>
      <c r="G86" s="22">
        <f t="shared" si="37"/>
        <v>230</v>
      </c>
      <c r="H86" s="22">
        <f t="shared" si="38"/>
        <v>230</v>
      </c>
      <c r="I86" s="22">
        <f t="shared" si="38"/>
        <v>0</v>
      </c>
    </row>
    <row r="87" spans="1:13" s="24" customFormat="1" x14ac:dyDescent="0.25">
      <c r="A87" s="126">
        <v>32</v>
      </c>
      <c r="B87" s="127"/>
      <c r="C87" s="128"/>
      <c r="D87" s="25" t="s">
        <v>20</v>
      </c>
      <c r="E87" s="22">
        <f t="shared" si="36"/>
        <v>3318.07</v>
      </c>
      <c r="F87" s="22">
        <f t="shared" si="37"/>
        <v>3318.07</v>
      </c>
      <c r="G87" s="22">
        <f t="shared" si="37"/>
        <v>230</v>
      </c>
      <c r="H87" s="22">
        <f t="shared" si="36"/>
        <v>230</v>
      </c>
      <c r="I87" s="22">
        <f t="shared" si="36"/>
        <v>0</v>
      </c>
    </row>
    <row r="88" spans="1:13" s="24" customFormat="1" ht="25.5" hidden="1" x14ac:dyDescent="0.25">
      <c r="A88" s="126">
        <v>329</v>
      </c>
      <c r="B88" s="127"/>
      <c r="C88" s="128"/>
      <c r="D88" s="25" t="s">
        <v>43</v>
      </c>
      <c r="E88" s="22">
        <f t="shared" ref="E88:I88" si="39">SUM(E89:E90)</f>
        <v>3318.07</v>
      </c>
      <c r="F88" s="22">
        <f>SUM(F89:F90)</f>
        <v>3318.07</v>
      </c>
      <c r="G88" s="22">
        <f>SUM(G89:G90)</f>
        <v>230</v>
      </c>
      <c r="H88" s="22">
        <f t="shared" si="39"/>
        <v>230</v>
      </c>
      <c r="I88" s="22">
        <f t="shared" si="39"/>
        <v>0</v>
      </c>
    </row>
    <row r="89" spans="1:13" ht="25.5" hidden="1" x14ac:dyDescent="0.25">
      <c r="A89" s="117">
        <v>3291</v>
      </c>
      <c r="B89" s="118"/>
      <c r="C89" s="119"/>
      <c r="D89" s="26" t="s">
        <v>96</v>
      </c>
      <c r="E89" s="52">
        <v>796.34</v>
      </c>
      <c r="F89" s="53">
        <f>E89</f>
        <v>796.34</v>
      </c>
      <c r="G89" s="53">
        <v>0</v>
      </c>
      <c r="H89" s="52"/>
      <c r="I89" s="52"/>
      <c r="M89" s="24"/>
    </row>
    <row r="90" spans="1:13" ht="25.5" hidden="1" x14ac:dyDescent="0.25">
      <c r="A90" s="117">
        <v>3299</v>
      </c>
      <c r="B90" s="118"/>
      <c r="C90" s="119"/>
      <c r="D90" s="26" t="s">
        <v>43</v>
      </c>
      <c r="E90" s="52">
        <v>2521.73</v>
      </c>
      <c r="F90" s="53">
        <f>E90</f>
        <v>2521.73</v>
      </c>
      <c r="G90" s="53">
        <v>230</v>
      </c>
      <c r="H90" s="52">
        <v>230</v>
      </c>
      <c r="I90" s="52"/>
    </row>
    <row r="91" spans="1:13" s="24" customFormat="1" x14ac:dyDescent="0.25">
      <c r="A91" s="131" t="s">
        <v>97</v>
      </c>
      <c r="B91" s="132"/>
      <c r="C91" s="133"/>
      <c r="D91" s="27" t="s">
        <v>98</v>
      </c>
      <c r="E91" s="50">
        <f t="shared" ref="E91:I95" si="40">E92</f>
        <v>0</v>
      </c>
      <c r="F91" s="50">
        <f>F92</f>
        <v>0</v>
      </c>
      <c r="G91" s="50"/>
      <c r="H91" s="50"/>
      <c r="I91" s="50">
        <f t="shared" si="40"/>
        <v>0</v>
      </c>
      <c r="M91"/>
    </row>
    <row r="92" spans="1:13" s="24" customFormat="1" x14ac:dyDescent="0.25">
      <c r="A92" s="120" t="s">
        <v>77</v>
      </c>
      <c r="B92" s="121"/>
      <c r="C92" s="122"/>
      <c r="D92" s="28" t="s">
        <v>78</v>
      </c>
      <c r="E92" s="51">
        <f t="shared" si="40"/>
        <v>0</v>
      </c>
      <c r="F92" s="51">
        <f>F93</f>
        <v>0</v>
      </c>
      <c r="G92" s="51"/>
      <c r="H92" s="51"/>
      <c r="I92" s="51">
        <f t="shared" si="40"/>
        <v>0</v>
      </c>
    </row>
    <row r="93" spans="1:13" s="24" customFormat="1" x14ac:dyDescent="0.25">
      <c r="A93" s="123">
        <v>3</v>
      </c>
      <c r="B93" s="124"/>
      <c r="C93" s="125"/>
      <c r="D93" s="25" t="s">
        <v>13</v>
      </c>
      <c r="E93" s="22">
        <f t="shared" si="40"/>
        <v>0</v>
      </c>
      <c r="F93" s="22">
        <f>F94</f>
        <v>0</v>
      </c>
      <c r="G93" s="22"/>
      <c r="H93" s="22"/>
      <c r="I93" s="22">
        <f t="shared" si="40"/>
        <v>0</v>
      </c>
    </row>
    <row r="94" spans="1:13" s="24" customFormat="1" x14ac:dyDescent="0.25">
      <c r="A94" s="126">
        <v>32</v>
      </c>
      <c r="B94" s="127"/>
      <c r="C94" s="128"/>
      <c r="D94" s="25" t="s">
        <v>20</v>
      </c>
      <c r="E94" s="22">
        <f t="shared" si="40"/>
        <v>0</v>
      </c>
      <c r="F94" s="22">
        <f>F95</f>
        <v>0</v>
      </c>
      <c r="G94" s="22"/>
      <c r="H94" s="22"/>
      <c r="I94" s="22">
        <f t="shared" si="40"/>
        <v>0</v>
      </c>
    </row>
    <row r="95" spans="1:13" s="24" customFormat="1" ht="25.5" hidden="1" x14ac:dyDescent="0.25">
      <c r="A95" s="126">
        <v>329</v>
      </c>
      <c r="B95" s="127"/>
      <c r="C95" s="128"/>
      <c r="D95" s="25" t="s">
        <v>43</v>
      </c>
      <c r="E95" s="22">
        <f t="shared" si="40"/>
        <v>0</v>
      </c>
      <c r="F95" s="22">
        <f>F96</f>
        <v>0</v>
      </c>
      <c r="G95" s="22"/>
      <c r="H95" s="22"/>
      <c r="I95" s="22">
        <f t="shared" si="40"/>
        <v>0</v>
      </c>
    </row>
    <row r="96" spans="1:13" ht="25.5" hidden="1" x14ac:dyDescent="0.25">
      <c r="A96" s="117">
        <v>3299</v>
      </c>
      <c r="B96" s="118"/>
      <c r="C96" s="119"/>
      <c r="D96" s="26" t="s">
        <v>43</v>
      </c>
      <c r="E96" s="52"/>
      <c r="F96" s="53"/>
      <c r="G96" s="53"/>
      <c r="H96" s="52"/>
      <c r="I96" s="52"/>
      <c r="M96" s="24"/>
    </row>
    <row r="97" spans="1:13" s="24" customFormat="1" ht="25.5" x14ac:dyDescent="0.25">
      <c r="A97" s="131" t="s">
        <v>99</v>
      </c>
      <c r="B97" s="132"/>
      <c r="C97" s="133"/>
      <c r="D97" s="27" t="s">
        <v>100</v>
      </c>
      <c r="E97" s="50">
        <f t="shared" ref="E97:I107" si="41">E98</f>
        <v>0</v>
      </c>
      <c r="F97" s="50">
        <f>F98</f>
        <v>0</v>
      </c>
      <c r="G97" s="50"/>
      <c r="H97" s="50"/>
      <c r="I97" s="50">
        <f t="shared" si="41"/>
        <v>0</v>
      </c>
      <c r="M97"/>
    </row>
    <row r="98" spans="1:13" s="24" customFormat="1" x14ac:dyDescent="0.25">
      <c r="A98" s="120" t="s">
        <v>77</v>
      </c>
      <c r="B98" s="121"/>
      <c r="C98" s="122"/>
      <c r="D98" s="28" t="s">
        <v>78</v>
      </c>
      <c r="E98" s="51">
        <f t="shared" si="41"/>
        <v>0</v>
      </c>
      <c r="F98" s="51">
        <f>F99</f>
        <v>0</v>
      </c>
      <c r="G98" s="51"/>
      <c r="H98" s="51"/>
      <c r="I98" s="51">
        <f t="shared" si="41"/>
        <v>0</v>
      </c>
    </row>
    <row r="99" spans="1:13" s="24" customFormat="1" x14ac:dyDescent="0.25">
      <c r="A99" s="123">
        <v>3</v>
      </c>
      <c r="B99" s="124"/>
      <c r="C99" s="125"/>
      <c r="D99" s="25" t="s">
        <v>13</v>
      </c>
      <c r="E99" s="22">
        <f t="shared" si="41"/>
        <v>0</v>
      </c>
      <c r="F99" s="22">
        <f>F100</f>
        <v>0</v>
      </c>
      <c r="G99" s="22"/>
      <c r="H99" s="22"/>
      <c r="I99" s="22">
        <f t="shared" si="41"/>
        <v>0</v>
      </c>
    </row>
    <row r="100" spans="1:13" s="24" customFormat="1" x14ac:dyDescent="0.25">
      <c r="A100" s="126">
        <v>32</v>
      </c>
      <c r="B100" s="127"/>
      <c r="C100" s="128"/>
      <c r="D100" s="25" t="s">
        <v>20</v>
      </c>
      <c r="E100" s="22">
        <f t="shared" si="41"/>
        <v>0</v>
      </c>
      <c r="F100" s="22">
        <f>F101</f>
        <v>0</v>
      </c>
      <c r="G100" s="22"/>
      <c r="H100" s="22"/>
      <c r="I100" s="22">
        <f t="shared" si="41"/>
        <v>0</v>
      </c>
    </row>
    <row r="101" spans="1:13" s="24" customFormat="1" ht="25.5" hidden="1" x14ac:dyDescent="0.25">
      <c r="A101" s="126">
        <v>329</v>
      </c>
      <c r="B101" s="127"/>
      <c r="C101" s="128"/>
      <c r="D101" s="25" t="s">
        <v>43</v>
      </c>
      <c r="E101" s="22">
        <f t="shared" si="41"/>
        <v>0</v>
      </c>
      <c r="F101" s="22">
        <f>F102</f>
        <v>0</v>
      </c>
      <c r="G101" s="22"/>
      <c r="H101" s="22"/>
      <c r="I101" s="22">
        <f t="shared" si="41"/>
        <v>0</v>
      </c>
    </row>
    <row r="102" spans="1:13" ht="25.5" hidden="1" x14ac:dyDescent="0.25">
      <c r="A102" s="117">
        <v>3299</v>
      </c>
      <c r="B102" s="118"/>
      <c r="C102" s="119"/>
      <c r="D102" s="26" t="s">
        <v>43</v>
      </c>
      <c r="E102" s="52"/>
      <c r="F102" s="53"/>
      <c r="G102" s="53"/>
      <c r="H102" s="52"/>
      <c r="I102" s="52"/>
      <c r="M102" s="24"/>
    </row>
    <row r="103" spans="1:13" s="24" customFormat="1" x14ac:dyDescent="0.25">
      <c r="A103" s="131" t="s">
        <v>164</v>
      </c>
      <c r="B103" s="132"/>
      <c r="C103" s="133"/>
      <c r="D103" s="27" t="s">
        <v>149</v>
      </c>
      <c r="E103" s="50">
        <f t="shared" si="41"/>
        <v>0</v>
      </c>
      <c r="F103" s="50">
        <f>F104</f>
        <v>0</v>
      </c>
      <c r="G103" s="50"/>
      <c r="H103" s="50"/>
      <c r="I103" s="50">
        <f t="shared" si="41"/>
        <v>0</v>
      </c>
      <c r="M103"/>
    </row>
    <row r="104" spans="1:13" s="24" customFormat="1" x14ac:dyDescent="0.25">
      <c r="A104" s="120" t="s">
        <v>77</v>
      </c>
      <c r="B104" s="121"/>
      <c r="C104" s="122"/>
      <c r="D104" s="28" t="s">
        <v>78</v>
      </c>
      <c r="E104" s="51">
        <f t="shared" si="41"/>
        <v>0</v>
      </c>
      <c r="F104" s="51">
        <f>F105</f>
        <v>0</v>
      </c>
      <c r="G104" s="51"/>
      <c r="H104" s="51"/>
      <c r="I104" s="51">
        <f t="shared" si="41"/>
        <v>0</v>
      </c>
    </row>
    <row r="105" spans="1:13" s="24" customFormat="1" x14ac:dyDescent="0.25">
      <c r="A105" s="123">
        <v>3</v>
      </c>
      <c r="B105" s="124"/>
      <c r="C105" s="125"/>
      <c r="D105" s="25" t="s">
        <v>13</v>
      </c>
      <c r="E105" s="22">
        <f t="shared" si="41"/>
        <v>0</v>
      </c>
      <c r="F105" s="22">
        <f>F106</f>
        <v>0</v>
      </c>
      <c r="G105" s="22"/>
      <c r="H105" s="22"/>
      <c r="I105" s="22">
        <f t="shared" si="41"/>
        <v>0</v>
      </c>
    </row>
    <row r="106" spans="1:13" s="24" customFormat="1" x14ac:dyDescent="0.25">
      <c r="A106" s="126">
        <v>32</v>
      </c>
      <c r="B106" s="127"/>
      <c r="C106" s="128"/>
      <c r="D106" s="25" t="s">
        <v>20</v>
      </c>
      <c r="E106" s="22">
        <f t="shared" si="41"/>
        <v>0</v>
      </c>
      <c r="F106" s="22">
        <f>F107</f>
        <v>0</v>
      </c>
      <c r="G106" s="22"/>
      <c r="H106" s="22"/>
      <c r="I106" s="22">
        <f t="shared" si="41"/>
        <v>0</v>
      </c>
    </row>
    <row r="107" spans="1:13" s="24" customFormat="1" ht="25.5" hidden="1" x14ac:dyDescent="0.25">
      <c r="A107" s="126">
        <v>329</v>
      </c>
      <c r="B107" s="127"/>
      <c r="C107" s="128"/>
      <c r="D107" s="25" t="s">
        <v>43</v>
      </c>
      <c r="E107" s="22">
        <f t="shared" si="41"/>
        <v>0</v>
      </c>
      <c r="F107" s="22">
        <f>F108</f>
        <v>0</v>
      </c>
      <c r="G107" s="22"/>
      <c r="H107" s="22"/>
      <c r="I107" s="22">
        <f t="shared" si="41"/>
        <v>0</v>
      </c>
    </row>
    <row r="108" spans="1:13" ht="25.5" hidden="1" x14ac:dyDescent="0.25">
      <c r="A108" s="117">
        <v>3299</v>
      </c>
      <c r="B108" s="118"/>
      <c r="C108" s="119"/>
      <c r="D108" s="26" t="s">
        <v>43</v>
      </c>
      <c r="E108" s="52"/>
      <c r="F108" s="53"/>
      <c r="G108" s="53"/>
      <c r="H108" s="52"/>
      <c r="I108" s="52"/>
      <c r="M108" s="24"/>
    </row>
    <row r="109" spans="1:13" s="24" customFormat="1" x14ac:dyDescent="0.25">
      <c r="A109" s="131" t="s">
        <v>101</v>
      </c>
      <c r="B109" s="132"/>
      <c r="C109" s="133"/>
      <c r="D109" s="27" t="s">
        <v>102</v>
      </c>
      <c r="E109" s="50">
        <f t="shared" ref="E109:I113" si="42">E110</f>
        <v>519.34</v>
      </c>
      <c r="F109" s="83">
        <f t="shared" ref="F109:H113" si="43">F110</f>
        <v>530.88</v>
      </c>
      <c r="G109" s="83">
        <f t="shared" si="43"/>
        <v>530.88</v>
      </c>
      <c r="H109" s="83">
        <f t="shared" si="43"/>
        <v>530.88</v>
      </c>
      <c r="I109" s="50">
        <f t="shared" si="42"/>
        <v>0</v>
      </c>
      <c r="M109"/>
    </row>
    <row r="110" spans="1:13" s="24" customFormat="1" x14ac:dyDescent="0.25">
      <c r="A110" s="120" t="s">
        <v>77</v>
      </c>
      <c r="B110" s="121"/>
      <c r="C110" s="122"/>
      <c r="D110" s="28" t="s">
        <v>78</v>
      </c>
      <c r="E110" s="51">
        <f t="shared" si="42"/>
        <v>519.34</v>
      </c>
      <c r="F110" s="84">
        <f t="shared" si="43"/>
        <v>530.88</v>
      </c>
      <c r="G110" s="84">
        <f t="shared" si="43"/>
        <v>530.88</v>
      </c>
      <c r="H110" s="84">
        <f t="shared" si="43"/>
        <v>530.88</v>
      </c>
      <c r="I110" s="51">
        <f t="shared" si="42"/>
        <v>0</v>
      </c>
    </row>
    <row r="111" spans="1:13" s="24" customFormat="1" x14ac:dyDescent="0.25">
      <c r="A111" s="123">
        <v>3</v>
      </c>
      <c r="B111" s="124"/>
      <c r="C111" s="125"/>
      <c r="D111" s="25" t="s">
        <v>13</v>
      </c>
      <c r="E111" s="22">
        <f t="shared" si="42"/>
        <v>519.34</v>
      </c>
      <c r="F111" s="85">
        <f t="shared" si="43"/>
        <v>530.88</v>
      </c>
      <c r="G111" s="85">
        <f t="shared" si="43"/>
        <v>530.88</v>
      </c>
      <c r="H111" s="85">
        <f t="shared" si="43"/>
        <v>530.88</v>
      </c>
      <c r="I111" s="22">
        <f t="shared" si="42"/>
        <v>0</v>
      </c>
    </row>
    <row r="112" spans="1:13" s="24" customFormat="1" x14ac:dyDescent="0.25">
      <c r="A112" s="126">
        <v>32</v>
      </c>
      <c r="B112" s="127"/>
      <c r="C112" s="128"/>
      <c r="D112" s="25" t="s">
        <v>20</v>
      </c>
      <c r="E112" s="22">
        <f t="shared" si="42"/>
        <v>519.34</v>
      </c>
      <c r="F112" s="85">
        <f t="shared" si="43"/>
        <v>530.88</v>
      </c>
      <c r="G112" s="85">
        <f t="shared" si="43"/>
        <v>530.88</v>
      </c>
      <c r="H112" s="85">
        <f t="shared" si="43"/>
        <v>530.88</v>
      </c>
      <c r="I112" s="22">
        <f t="shared" si="42"/>
        <v>0</v>
      </c>
    </row>
    <row r="113" spans="1:13" s="24" customFormat="1" ht="25.5" hidden="1" x14ac:dyDescent="0.25">
      <c r="A113" s="126">
        <v>323</v>
      </c>
      <c r="B113" s="127"/>
      <c r="C113" s="128"/>
      <c r="D113" s="25" t="s">
        <v>43</v>
      </c>
      <c r="E113" s="22">
        <f t="shared" si="42"/>
        <v>519.34</v>
      </c>
      <c r="F113" s="85">
        <f t="shared" si="43"/>
        <v>530.88</v>
      </c>
      <c r="G113" s="85">
        <f t="shared" si="43"/>
        <v>530.88</v>
      </c>
      <c r="H113" s="85">
        <f t="shared" si="43"/>
        <v>530.88</v>
      </c>
      <c r="I113" s="22">
        <f t="shared" si="42"/>
        <v>0</v>
      </c>
    </row>
    <row r="114" spans="1:13" ht="25.5" hidden="1" x14ac:dyDescent="0.25">
      <c r="A114" s="117">
        <v>3237</v>
      </c>
      <c r="B114" s="118"/>
      <c r="C114" s="119"/>
      <c r="D114" s="26" t="s">
        <v>43</v>
      </c>
      <c r="E114" s="52">
        <v>519.34</v>
      </c>
      <c r="F114" s="81">
        <v>530.88</v>
      </c>
      <c r="G114" s="81">
        <v>530.88</v>
      </c>
      <c r="H114" s="94">
        <v>530.88</v>
      </c>
      <c r="I114" s="52"/>
      <c r="M114" s="24"/>
    </row>
    <row r="115" spans="1:13" s="24" customFormat="1" x14ac:dyDescent="0.25">
      <c r="A115" s="131" t="s">
        <v>103</v>
      </c>
      <c r="B115" s="132"/>
      <c r="C115" s="133"/>
      <c r="D115" s="27" t="s">
        <v>104</v>
      </c>
      <c r="E115" s="50">
        <f t="shared" ref="E115:I116" si="44">E116</f>
        <v>0</v>
      </c>
      <c r="F115" s="50">
        <f>F116</f>
        <v>0</v>
      </c>
      <c r="G115" s="50"/>
      <c r="H115" s="50"/>
      <c r="I115" s="50">
        <f t="shared" si="44"/>
        <v>0</v>
      </c>
      <c r="M115"/>
    </row>
    <row r="116" spans="1:13" s="24" customFormat="1" x14ac:dyDescent="0.25">
      <c r="A116" s="120" t="s">
        <v>77</v>
      </c>
      <c r="B116" s="121"/>
      <c r="C116" s="122"/>
      <c r="D116" s="28" t="s">
        <v>78</v>
      </c>
      <c r="E116" s="51">
        <f t="shared" si="44"/>
        <v>0</v>
      </c>
      <c r="F116" s="51">
        <f>F117</f>
        <v>0</v>
      </c>
      <c r="G116" s="51"/>
      <c r="H116" s="51"/>
      <c r="I116" s="51">
        <f t="shared" si="44"/>
        <v>0</v>
      </c>
    </row>
    <row r="117" spans="1:13" s="24" customFormat="1" x14ac:dyDescent="0.25">
      <c r="A117" s="123">
        <v>3</v>
      </c>
      <c r="B117" s="124"/>
      <c r="C117" s="125"/>
      <c r="D117" s="25" t="s">
        <v>13</v>
      </c>
      <c r="E117" s="22">
        <f t="shared" ref="E117:I117" si="45">E118+E125</f>
        <v>0</v>
      </c>
      <c r="F117" s="22">
        <f>F118+F125</f>
        <v>0</v>
      </c>
      <c r="G117" s="22"/>
      <c r="H117" s="22"/>
      <c r="I117" s="22">
        <f t="shared" si="45"/>
        <v>0</v>
      </c>
    </row>
    <row r="118" spans="1:13" s="24" customFormat="1" x14ac:dyDescent="0.25">
      <c r="A118" s="126">
        <v>31</v>
      </c>
      <c r="B118" s="127"/>
      <c r="C118" s="128"/>
      <c r="D118" s="25" t="s">
        <v>14</v>
      </c>
      <c r="E118" s="22">
        <f t="shared" ref="E118:I118" si="46">E119+E121+E123</f>
        <v>0</v>
      </c>
      <c r="F118" s="22">
        <f>F119+F121+F123</f>
        <v>0</v>
      </c>
      <c r="G118" s="22"/>
      <c r="H118" s="22"/>
      <c r="I118" s="22">
        <f t="shared" si="46"/>
        <v>0</v>
      </c>
    </row>
    <row r="119" spans="1:13" s="24" customFormat="1" hidden="1" x14ac:dyDescent="0.25">
      <c r="A119" s="126">
        <v>311</v>
      </c>
      <c r="B119" s="127"/>
      <c r="C119" s="128"/>
      <c r="D119" s="25" t="s">
        <v>105</v>
      </c>
      <c r="E119" s="22">
        <f t="shared" ref="E119:I119" si="47">E120</f>
        <v>0</v>
      </c>
      <c r="F119" s="22">
        <f>F120</f>
        <v>0</v>
      </c>
      <c r="G119" s="22"/>
      <c r="H119" s="22"/>
      <c r="I119" s="22">
        <f t="shared" si="47"/>
        <v>0</v>
      </c>
    </row>
    <row r="120" spans="1:13" hidden="1" x14ac:dyDescent="0.25">
      <c r="A120" s="117">
        <v>3111</v>
      </c>
      <c r="B120" s="118"/>
      <c r="C120" s="119"/>
      <c r="D120" s="26" t="s">
        <v>35</v>
      </c>
      <c r="E120" s="23"/>
      <c r="F120" s="23"/>
      <c r="G120" s="23"/>
      <c r="H120" s="23"/>
      <c r="I120" s="23"/>
      <c r="M120" s="24"/>
    </row>
    <row r="121" spans="1:13" s="24" customFormat="1" hidden="1" x14ac:dyDescent="0.25">
      <c r="A121" s="126">
        <v>312</v>
      </c>
      <c r="B121" s="127"/>
      <c r="C121" s="128"/>
      <c r="D121" s="25" t="s">
        <v>36</v>
      </c>
      <c r="E121" s="22">
        <f t="shared" ref="E121:I121" si="48">E122</f>
        <v>0</v>
      </c>
      <c r="F121" s="22">
        <f>F122</f>
        <v>0</v>
      </c>
      <c r="G121" s="22"/>
      <c r="H121" s="22"/>
      <c r="I121" s="22">
        <f t="shared" si="48"/>
        <v>0</v>
      </c>
      <c r="M121"/>
    </row>
    <row r="122" spans="1:13" hidden="1" x14ac:dyDescent="0.25">
      <c r="A122" s="117">
        <v>3121</v>
      </c>
      <c r="B122" s="118"/>
      <c r="C122" s="119"/>
      <c r="D122" s="26" t="s">
        <v>36</v>
      </c>
      <c r="E122" s="23"/>
      <c r="F122" s="23"/>
      <c r="G122" s="23"/>
      <c r="H122" s="23"/>
      <c r="I122" s="23"/>
      <c r="M122" s="24"/>
    </row>
    <row r="123" spans="1:13" s="24" customFormat="1" hidden="1" x14ac:dyDescent="0.25">
      <c r="A123" s="126">
        <v>313</v>
      </c>
      <c r="B123" s="127"/>
      <c r="C123" s="128"/>
      <c r="D123" s="25" t="s">
        <v>37</v>
      </c>
      <c r="E123" s="22">
        <f t="shared" ref="E123:I123" si="49">E124</f>
        <v>0</v>
      </c>
      <c r="F123" s="22">
        <f>F124</f>
        <v>0</v>
      </c>
      <c r="G123" s="22"/>
      <c r="H123" s="22"/>
      <c r="I123" s="22">
        <f t="shared" si="49"/>
        <v>0</v>
      </c>
      <c r="M123"/>
    </row>
    <row r="124" spans="1:13" ht="25.5" hidden="1" x14ac:dyDescent="0.25">
      <c r="A124" s="117">
        <v>3132</v>
      </c>
      <c r="B124" s="118"/>
      <c r="C124" s="119"/>
      <c r="D124" s="26" t="s">
        <v>38</v>
      </c>
      <c r="E124" s="23"/>
      <c r="F124" s="23"/>
      <c r="G124" s="23"/>
      <c r="H124" s="23"/>
      <c r="I124" s="23"/>
      <c r="M124" s="24"/>
    </row>
    <row r="125" spans="1:13" s="24" customFormat="1" x14ac:dyDescent="0.25">
      <c r="A125" s="126">
        <v>32</v>
      </c>
      <c r="B125" s="127"/>
      <c r="C125" s="128"/>
      <c r="D125" s="25" t="s">
        <v>106</v>
      </c>
      <c r="E125" s="22">
        <f t="shared" ref="E125:I125" si="50">E126</f>
        <v>0</v>
      </c>
      <c r="F125" s="22">
        <f>F126</f>
        <v>0</v>
      </c>
      <c r="G125" s="22"/>
      <c r="H125" s="22"/>
      <c r="I125" s="22">
        <f t="shared" si="50"/>
        <v>0</v>
      </c>
      <c r="M125"/>
    </row>
    <row r="126" spans="1:13" s="24" customFormat="1" hidden="1" x14ac:dyDescent="0.25">
      <c r="A126" s="126">
        <v>321</v>
      </c>
      <c r="B126" s="127"/>
      <c r="C126" s="128"/>
      <c r="D126" s="25" t="s">
        <v>39</v>
      </c>
      <c r="E126" s="22">
        <f t="shared" ref="E126:I126" si="51">E127+E128</f>
        <v>0</v>
      </c>
      <c r="F126" s="22">
        <f>F127+F128</f>
        <v>0</v>
      </c>
      <c r="G126" s="22"/>
      <c r="H126" s="22"/>
      <c r="I126" s="22">
        <f t="shared" si="51"/>
        <v>0</v>
      </c>
    </row>
    <row r="127" spans="1:13" hidden="1" x14ac:dyDescent="0.25">
      <c r="A127" s="117">
        <v>3211</v>
      </c>
      <c r="B127" s="118"/>
      <c r="C127" s="119"/>
      <c r="D127" s="26" t="s">
        <v>48</v>
      </c>
      <c r="E127" s="23"/>
      <c r="F127" s="23"/>
      <c r="G127" s="23"/>
      <c r="H127" s="23"/>
      <c r="I127" s="23"/>
      <c r="M127" s="24"/>
    </row>
    <row r="128" spans="1:13" ht="25.5" hidden="1" x14ac:dyDescent="0.25">
      <c r="A128" s="117">
        <v>3212</v>
      </c>
      <c r="B128" s="118"/>
      <c r="C128" s="119"/>
      <c r="D128" s="26" t="s">
        <v>107</v>
      </c>
      <c r="E128" s="23"/>
      <c r="F128" s="23"/>
      <c r="G128" s="23"/>
      <c r="H128" s="23"/>
      <c r="I128" s="23"/>
    </row>
    <row r="129" spans="1:13" s="24" customFormat="1" x14ac:dyDescent="0.25">
      <c r="A129" s="131" t="s">
        <v>108</v>
      </c>
      <c r="B129" s="132"/>
      <c r="C129" s="133"/>
      <c r="D129" s="27" t="s">
        <v>109</v>
      </c>
      <c r="E129" s="50">
        <f t="shared" ref="E129:I130" si="52">E130</f>
        <v>0</v>
      </c>
      <c r="F129" s="50">
        <f>F130</f>
        <v>0</v>
      </c>
      <c r="G129" s="50"/>
      <c r="H129" s="50"/>
      <c r="I129" s="50">
        <f t="shared" si="52"/>
        <v>0</v>
      </c>
      <c r="M129"/>
    </row>
    <row r="130" spans="1:13" s="24" customFormat="1" x14ac:dyDescent="0.25">
      <c r="A130" s="120" t="s">
        <v>77</v>
      </c>
      <c r="B130" s="121"/>
      <c r="C130" s="122"/>
      <c r="D130" s="28" t="s">
        <v>78</v>
      </c>
      <c r="E130" s="51">
        <f t="shared" si="52"/>
        <v>0</v>
      </c>
      <c r="F130" s="51">
        <f>F131</f>
        <v>0</v>
      </c>
      <c r="G130" s="51"/>
      <c r="H130" s="51"/>
      <c r="I130" s="51">
        <f t="shared" si="52"/>
        <v>0</v>
      </c>
    </row>
    <row r="131" spans="1:13" s="24" customFormat="1" x14ac:dyDescent="0.25">
      <c r="A131" s="123">
        <v>3</v>
      </c>
      <c r="B131" s="124"/>
      <c r="C131" s="125"/>
      <c r="D131" s="25" t="s">
        <v>13</v>
      </c>
      <c r="E131" s="22">
        <f t="shared" ref="E131:I131" si="53">E132+E139</f>
        <v>0</v>
      </c>
      <c r="F131" s="22">
        <f>F132+F139</f>
        <v>0</v>
      </c>
      <c r="G131" s="22"/>
      <c r="H131" s="22"/>
      <c r="I131" s="22">
        <f t="shared" si="53"/>
        <v>0</v>
      </c>
    </row>
    <row r="132" spans="1:13" s="24" customFormat="1" x14ac:dyDescent="0.25">
      <c r="A132" s="126">
        <v>31</v>
      </c>
      <c r="B132" s="127"/>
      <c r="C132" s="128"/>
      <c r="D132" s="25" t="s">
        <v>14</v>
      </c>
      <c r="E132" s="22">
        <f t="shared" ref="E132:I132" si="54">E133+E135+E137</f>
        <v>0</v>
      </c>
      <c r="F132" s="22">
        <f>F133+F135+F137</f>
        <v>0</v>
      </c>
      <c r="G132" s="22"/>
      <c r="H132" s="22"/>
      <c r="I132" s="22">
        <f t="shared" si="54"/>
        <v>0</v>
      </c>
    </row>
    <row r="133" spans="1:13" s="24" customFormat="1" hidden="1" x14ac:dyDescent="0.25">
      <c r="A133" s="126">
        <v>311</v>
      </c>
      <c r="B133" s="127"/>
      <c r="C133" s="128"/>
      <c r="D133" s="25" t="s">
        <v>105</v>
      </c>
      <c r="E133" s="22">
        <f t="shared" ref="E133:I133" si="55">E134</f>
        <v>0</v>
      </c>
      <c r="F133" s="22">
        <f>F134</f>
        <v>0</v>
      </c>
      <c r="G133" s="22"/>
      <c r="H133" s="22"/>
      <c r="I133" s="22">
        <f t="shared" si="55"/>
        <v>0</v>
      </c>
    </row>
    <row r="134" spans="1:13" hidden="1" x14ac:dyDescent="0.25">
      <c r="A134" s="117">
        <v>3111</v>
      </c>
      <c r="B134" s="118"/>
      <c r="C134" s="119"/>
      <c r="D134" s="26" t="s">
        <v>35</v>
      </c>
      <c r="E134" s="23"/>
      <c r="F134" s="23"/>
      <c r="G134" s="23"/>
      <c r="H134" s="23"/>
      <c r="I134" s="23"/>
      <c r="M134" s="24"/>
    </row>
    <row r="135" spans="1:13" s="24" customFormat="1" hidden="1" x14ac:dyDescent="0.25">
      <c r="A135" s="126">
        <v>312</v>
      </c>
      <c r="B135" s="127"/>
      <c r="C135" s="128"/>
      <c r="D135" s="25" t="s">
        <v>36</v>
      </c>
      <c r="E135" s="22">
        <f t="shared" ref="E135:I135" si="56">E136</f>
        <v>0</v>
      </c>
      <c r="F135" s="22">
        <f>F136</f>
        <v>0</v>
      </c>
      <c r="G135" s="22"/>
      <c r="H135" s="22"/>
      <c r="I135" s="22">
        <f t="shared" si="56"/>
        <v>0</v>
      </c>
      <c r="M135"/>
    </row>
    <row r="136" spans="1:13" hidden="1" x14ac:dyDescent="0.25">
      <c r="A136" s="117">
        <v>3121</v>
      </c>
      <c r="B136" s="118"/>
      <c r="C136" s="119"/>
      <c r="D136" s="26" t="s">
        <v>36</v>
      </c>
      <c r="E136" s="23"/>
      <c r="F136" s="23"/>
      <c r="G136" s="23"/>
      <c r="H136" s="23"/>
      <c r="I136" s="23"/>
      <c r="M136" s="24"/>
    </row>
    <row r="137" spans="1:13" s="24" customFormat="1" hidden="1" x14ac:dyDescent="0.25">
      <c r="A137" s="126">
        <v>313</v>
      </c>
      <c r="B137" s="127"/>
      <c r="C137" s="128"/>
      <c r="D137" s="25" t="s">
        <v>37</v>
      </c>
      <c r="E137" s="22">
        <f t="shared" ref="E137:I137" si="57">E138</f>
        <v>0</v>
      </c>
      <c r="F137" s="22">
        <f>F138</f>
        <v>0</v>
      </c>
      <c r="G137" s="22"/>
      <c r="H137" s="22"/>
      <c r="I137" s="22">
        <f t="shared" si="57"/>
        <v>0</v>
      </c>
      <c r="M137"/>
    </row>
    <row r="138" spans="1:13" ht="25.5" hidden="1" x14ac:dyDescent="0.25">
      <c r="A138" s="117">
        <v>3132</v>
      </c>
      <c r="B138" s="118"/>
      <c r="C138" s="119"/>
      <c r="D138" s="26" t="s">
        <v>38</v>
      </c>
      <c r="E138" s="23"/>
      <c r="F138" s="23"/>
      <c r="G138" s="23"/>
      <c r="H138" s="23"/>
      <c r="I138" s="23"/>
      <c r="M138" s="24"/>
    </row>
    <row r="139" spans="1:13" s="24" customFormat="1" x14ac:dyDescent="0.25">
      <c r="A139" s="126">
        <v>32</v>
      </c>
      <c r="B139" s="127"/>
      <c r="C139" s="128"/>
      <c r="D139" s="25" t="s">
        <v>106</v>
      </c>
      <c r="E139" s="22">
        <f t="shared" ref="E139:I139" si="58">E140</f>
        <v>0</v>
      </c>
      <c r="F139" s="22">
        <f>F140</f>
        <v>0</v>
      </c>
      <c r="G139" s="22"/>
      <c r="H139" s="22"/>
      <c r="I139" s="22">
        <f t="shared" si="58"/>
        <v>0</v>
      </c>
      <c r="M139"/>
    </row>
    <row r="140" spans="1:13" s="24" customFormat="1" hidden="1" x14ac:dyDescent="0.25">
      <c r="A140" s="126">
        <v>321</v>
      </c>
      <c r="B140" s="127"/>
      <c r="C140" s="128"/>
      <c r="D140" s="25" t="s">
        <v>39</v>
      </c>
      <c r="E140" s="22">
        <f t="shared" ref="E140:I140" si="59">E141+E142</f>
        <v>0</v>
      </c>
      <c r="F140" s="22">
        <f>F141+F142</f>
        <v>0</v>
      </c>
      <c r="G140" s="22"/>
      <c r="H140" s="22"/>
      <c r="I140" s="22">
        <f t="shared" si="59"/>
        <v>0</v>
      </c>
    </row>
    <row r="141" spans="1:13" hidden="1" x14ac:dyDescent="0.25">
      <c r="A141" s="117">
        <v>3211</v>
      </c>
      <c r="B141" s="118"/>
      <c r="C141" s="119"/>
      <c r="D141" s="26" t="s">
        <v>48</v>
      </c>
      <c r="E141" s="23"/>
      <c r="F141" s="23"/>
      <c r="G141" s="23"/>
      <c r="H141" s="23"/>
      <c r="I141" s="23"/>
      <c r="M141" s="24"/>
    </row>
    <row r="142" spans="1:13" ht="25.5" hidden="1" x14ac:dyDescent="0.25">
      <c r="A142" s="117">
        <v>3212</v>
      </c>
      <c r="B142" s="118"/>
      <c r="C142" s="119"/>
      <c r="D142" s="26" t="s">
        <v>107</v>
      </c>
      <c r="E142" s="23"/>
      <c r="F142" s="23"/>
      <c r="G142" s="23"/>
      <c r="H142" s="23"/>
      <c r="I142" s="23"/>
    </row>
    <row r="143" spans="1:13" s="24" customFormat="1" x14ac:dyDescent="0.25">
      <c r="A143" s="131" t="s">
        <v>110</v>
      </c>
      <c r="B143" s="132"/>
      <c r="C143" s="133"/>
      <c r="D143" s="27" t="s">
        <v>111</v>
      </c>
      <c r="E143" s="50">
        <f t="shared" ref="E143:I144" si="60">E144</f>
        <v>52319</v>
      </c>
      <c r="F143" s="83">
        <f t="shared" ref="F143:H144" si="61">F144</f>
        <v>71900</v>
      </c>
      <c r="G143" s="83">
        <f t="shared" si="61"/>
        <v>69332.66</v>
      </c>
      <c r="H143" s="83">
        <f t="shared" si="61"/>
        <v>69332.66</v>
      </c>
      <c r="I143" s="50">
        <f t="shared" si="60"/>
        <v>0</v>
      </c>
      <c r="M143"/>
    </row>
    <row r="144" spans="1:13" s="24" customFormat="1" x14ac:dyDescent="0.25">
      <c r="A144" s="120" t="s">
        <v>77</v>
      </c>
      <c r="B144" s="121"/>
      <c r="C144" s="122"/>
      <c r="D144" s="28" t="s">
        <v>78</v>
      </c>
      <c r="E144" s="51">
        <f t="shared" si="60"/>
        <v>52319</v>
      </c>
      <c r="F144" s="84">
        <f t="shared" si="61"/>
        <v>71900</v>
      </c>
      <c r="G144" s="84">
        <f t="shared" si="61"/>
        <v>69332.66</v>
      </c>
      <c r="H144" s="84">
        <f t="shared" si="61"/>
        <v>69332.66</v>
      </c>
      <c r="I144" s="51">
        <f t="shared" si="60"/>
        <v>0</v>
      </c>
    </row>
    <row r="145" spans="1:13" s="24" customFormat="1" x14ac:dyDescent="0.25">
      <c r="A145" s="123">
        <v>3</v>
      </c>
      <c r="B145" s="124"/>
      <c r="C145" s="125"/>
      <c r="D145" s="25" t="s">
        <v>13</v>
      </c>
      <c r="E145" s="22">
        <f t="shared" ref="E145:I145" si="62">E146+E153</f>
        <v>52319</v>
      </c>
      <c r="F145" s="85">
        <f>F146+F153</f>
        <v>71900</v>
      </c>
      <c r="G145" s="85">
        <f>G146+G153</f>
        <v>69332.66</v>
      </c>
      <c r="H145" s="85">
        <f>H146+H153</f>
        <v>69332.66</v>
      </c>
      <c r="I145" s="22">
        <f t="shared" si="62"/>
        <v>0</v>
      </c>
    </row>
    <row r="146" spans="1:13" s="24" customFormat="1" x14ac:dyDescent="0.25">
      <c r="A146" s="126">
        <v>31</v>
      </c>
      <c r="B146" s="127"/>
      <c r="C146" s="128"/>
      <c r="D146" s="25" t="s">
        <v>14</v>
      </c>
      <c r="E146" s="22">
        <f t="shared" ref="E146:I146" si="63">E147+E149+E151</f>
        <v>50727</v>
      </c>
      <c r="F146" s="85">
        <f>F147+F149+F151</f>
        <v>68869</v>
      </c>
      <c r="G146" s="85">
        <f>G147+G149+G151</f>
        <v>66546.740000000005</v>
      </c>
      <c r="H146" s="85">
        <f>H147+H149+H151</f>
        <v>66546.740000000005</v>
      </c>
      <c r="I146" s="22">
        <f t="shared" si="63"/>
        <v>0</v>
      </c>
    </row>
    <row r="147" spans="1:13" s="24" customFormat="1" hidden="1" x14ac:dyDescent="0.25">
      <c r="A147" s="126">
        <v>311</v>
      </c>
      <c r="B147" s="127"/>
      <c r="C147" s="128"/>
      <c r="D147" s="25" t="s">
        <v>105</v>
      </c>
      <c r="E147" s="22">
        <f t="shared" ref="E147:I147" si="64">E148</f>
        <v>41652</v>
      </c>
      <c r="F147" s="85">
        <f>F148</f>
        <v>54269</v>
      </c>
      <c r="G147" s="85">
        <f>G148</f>
        <v>53001.36</v>
      </c>
      <c r="H147" s="85">
        <f>H148</f>
        <v>53001.36</v>
      </c>
      <c r="I147" s="22">
        <f t="shared" si="64"/>
        <v>0</v>
      </c>
    </row>
    <row r="148" spans="1:13" hidden="1" x14ac:dyDescent="0.25">
      <c r="A148" s="117">
        <v>3111</v>
      </c>
      <c r="B148" s="118"/>
      <c r="C148" s="119"/>
      <c r="D148" s="26" t="s">
        <v>35</v>
      </c>
      <c r="E148" s="23">
        <v>41652</v>
      </c>
      <c r="F148" s="59">
        <v>54269</v>
      </c>
      <c r="G148" s="59">
        <v>53001.36</v>
      </c>
      <c r="H148" s="70">
        <v>53001.36</v>
      </c>
      <c r="I148" s="23"/>
      <c r="M148" s="24"/>
    </row>
    <row r="149" spans="1:13" s="24" customFormat="1" hidden="1" x14ac:dyDescent="0.25">
      <c r="A149" s="126">
        <v>312</v>
      </c>
      <c r="B149" s="127"/>
      <c r="C149" s="128"/>
      <c r="D149" s="25" t="s">
        <v>36</v>
      </c>
      <c r="E149" s="22">
        <f t="shared" ref="E149:I149" si="65">E150</f>
        <v>2230</v>
      </c>
      <c r="F149" s="85">
        <f>F150</f>
        <v>5400</v>
      </c>
      <c r="G149" s="85">
        <f>G150</f>
        <v>4800</v>
      </c>
      <c r="H149" s="85">
        <f>H150</f>
        <v>4800</v>
      </c>
      <c r="I149" s="22">
        <f t="shared" si="65"/>
        <v>0</v>
      </c>
      <c r="M149"/>
    </row>
    <row r="150" spans="1:13" hidden="1" x14ac:dyDescent="0.25">
      <c r="A150" s="117">
        <v>3121</v>
      </c>
      <c r="B150" s="118"/>
      <c r="C150" s="119"/>
      <c r="D150" s="26" t="s">
        <v>36</v>
      </c>
      <c r="E150" s="23">
        <v>2230</v>
      </c>
      <c r="F150" s="59">
        <v>5400</v>
      </c>
      <c r="G150" s="59">
        <v>4800</v>
      </c>
      <c r="H150" s="59">
        <v>4800</v>
      </c>
      <c r="I150" s="23"/>
      <c r="M150" s="24"/>
    </row>
    <row r="151" spans="1:13" s="24" customFormat="1" hidden="1" x14ac:dyDescent="0.25">
      <c r="A151" s="126">
        <v>313</v>
      </c>
      <c r="B151" s="127"/>
      <c r="C151" s="128"/>
      <c r="D151" s="25" t="s">
        <v>37</v>
      </c>
      <c r="E151" s="22">
        <f t="shared" ref="E151:I151" si="66">E152</f>
        <v>6845</v>
      </c>
      <c r="F151" s="85">
        <f>F152</f>
        <v>9200</v>
      </c>
      <c r="G151" s="85">
        <f>G152</f>
        <v>8745.3799999999992</v>
      </c>
      <c r="H151" s="85">
        <f>H152</f>
        <v>8745.3799999999992</v>
      </c>
      <c r="I151" s="22">
        <f t="shared" si="66"/>
        <v>0</v>
      </c>
      <c r="M151"/>
    </row>
    <row r="152" spans="1:13" ht="25.5" hidden="1" x14ac:dyDescent="0.25">
      <c r="A152" s="117">
        <v>3132</v>
      </c>
      <c r="B152" s="118"/>
      <c r="C152" s="119"/>
      <c r="D152" s="26" t="s">
        <v>38</v>
      </c>
      <c r="E152" s="23">
        <v>6845</v>
      </c>
      <c r="F152" s="59">
        <v>9200</v>
      </c>
      <c r="G152" s="59">
        <v>8745.3799999999992</v>
      </c>
      <c r="H152" s="59">
        <v>8745.3799999999992</v>
      </c>
      <c r="I152" s="23"/>
      <c r="M152" s="24"/>
    </row>
    <row r="153" spans="1:13" s="24" customFormat="1" x14ac:dyDescent="0.25">
      <c r="A153" s="126">
        <v>32</v>
      </c>
      <c r="B153" s="127"/>
      <c r="C153" s="128"/>
      <c r="D153" s="25" t="s">
        <v>106</v>
      </c>
      <c r="E153" s="22">
        <f t="shared" ref="E153:I153" si="67">E154</f>
        <v>1592</v>
      </c>
      <c r="F153" s="85">
        <f>F154</f>
        <v>3031</v>
      </c>
      <c r="G153" s="85">
        <f>G154</f>
        <v>2785.92</v>
      </c>
      <c r="H153" s="85">
        <f>H154</f>
        <v>2785.92</v>
      </c>
      <c r="I153" s="22">
        <f t="shared" si="67"/>
        <v>0</v>
      </c>
      <c r="M153"/>
    </row>
    <row r="154" spans="1:13" s="24" customFormat="1" hidden="1" x14ac:dyDescent="0.25">
      <c r="A154" s="126">
        <v>321</v>
      </c>
      <c r="B154" s="127"/>
      <c r="C154" s="128"/>
      <c r="D154" s="25" t="s">
        <v>39</v>
      </c>
      <c r="E154" s="22">
        <f t="shared" ref="E154:I154" si="68">E155+E156</f>
        <v>1592</v>
      </c>
      <c r="F154" s="85">
        <f>F155+F156</f>
        <v>3031</v>
      </c>
      <c r="G154" s="85">
        <f>G155+G156</f>
        <v>2785.92</v>
      </c>
      <c r="H154" s="85">
        <f>H155+H156</f>
        <v>2785.92</v>
      </c>
      <c r="I154" s="22">
        <f t="shared" si="68"/>
        <v>0</v>
      </c>
    </row>
    <row r="155" spans="1:13" hidden="1" x14ac:dyDescent="0.25">
      <c r="A155" s="117">
        <v>3211</v>
      </c>
      <c r="B155" s="118"/>
      <c r="C155" s="119"/>
      <c r="D155" s="26" t="s">
        <v>48</v>
      </c>
      <c r="E155" s="23">
        <v>509</v>
      </c>
      <c r="F155" s="59">
        <v>531</v>
      </c>
      <c r="G155" s="59">
        <v>398.25</v>
      </c>
      <c r="H155" s="59">
        <v>398.25</v>
      </c>
      <c r="I155" s="23">
        <v>0</v>
      </c>
      <c r="M155" s="24"/>
    </row>
    <row r="156" spans="1:13" ht="25.5" hidden="1" x14ac:dyDescent="0.25">
      <c r="A156" s="117">
        <v>3212</v>
      </c>
      <c r="B156" s="118"/>
      <c r="C156" s="119"/>
      <c r="D156" s="26" t="s">
        <v>107</v>
      </c>
      <c r="E156" s="23">
        <v>1083</v>
      </c>
      <c r="F156" s="59">
        <v>2500</v>
      </c>
      <c r="G156" s="59">
        <v>2387.67</v>
      </c>
      <c r="H156" s="59">
        <v>2387.67</v>
      </c>
      <c r="I156" s="23"/>
    </row>
    <row r="157" spans="1:13" x14ac:dyDescent="0.25">
      <c r="A157" s="131" t="s">
        <v>176</v>
      </c>
      <c r="B157" s="132"/>
      <c r="C157" s="133"/>
      <c r="D157" s="27" t="s">
        <v>175</v>
      </c>
      <c r="E157" s="50">
        <f t="shared" ref="E157:I158" si="69">E158</f>
        <v>22802</v>
      </c>
      <c r="F157" s="83">
        <f t="shared" ref="F157:H158" si="70">F158</f>
        <v>36500</v>
      </c>
      <c r="G157" s="83">
        <f t="shared" si="70"/>
        <v>37906.810000000005</v>
      </c>
      <c r="H157" s="83">
        <f t="shared" si="70"/>
        <v>37906.810000000005</v>
      </c>
      <c r="I157" s="50">
        <f t="shared" si="69"/>
        <v>0</v>
      </c>
    </row>
    <row r="158" spans="1:13" x14ac:dyDescent="0.25">
      <c r="A158" s="120" t="s">
        <v>77</v>
      </c>
      <c r="B158" s="121"/>
      <c r="C158" s="122"/>
      <c r="D158" s="28" t="s">
        <v>78</v>
      </c>
      <c r="E158" s="51">
        <f t="shared" si="69"/>
        <v>22802</v>
      </c>
      <c r="F158" s="84">
        <f t="shared" si="70"/>
        <v>36500</v>
      </c>
      <c r="G158" s="84">
        <f t="shared" si="70"/>
        <v>37906.810000000005</v>
      </c>
      <c r="H158" s="84">
        <f t="shared" si="70"/>
        <v>37906.810000000005</v>
      </c>
      <c r="I158" s="51">
        <f t="shared" si="69"/>
        <v>0</v>
      </c>
    </row>
    <row r="159" spans="1:13" x14ac:dyDescent="0.25">
      <c r="A159" s="123">
        <v>3</v>
      </c>
      <c r="B159" s="124"/>
      <c r="C159" s="125"/>
      <c r="D159" s="25" t="s">
        <v>13</v>
      </c>
      <c r="E159" s="22">
        <f t="shared" ref="E159:I159" si="71">E160+E167</f>
        <v>22802</v>
      </c>
      <c r="F159" s="85">
        <f>F160+F167</f>
        <v>36500</v>
      </c>
      <c r="G159" s="85">
        <f>G160+G167</f>
        <v>37906.810000000005</v>
      </c>
      <c r="H159" s="85">
        <f>H160+H167</f>
        <v>37906.810000000005</v>
      </c>
      <c r="I159" s="22">
        <f t="shared" si="71"/>
        <v>0</v>
      </c>
    </row>
    <row r="160" spans="1:13" x14ac:dyDescent="0.25">
      <c r="A160" s="126">
        <v>31</v>
      </c>
      <c r="B160" s="127"/>
      <c r="C160" s="128"/>
      <c r="D160" s="25" t="s">
        <v>14</v>
      </c>
      <c r="E160" s="22">
        <f t="shared" ref="E160:I160" si="72">E161+E163+E165</f>
        <v>21741</v>
      </c>
      <c r="F160" s="85">
        <f>F161+F163+F165</f>
        <v>35005</v>
      </c>
      <c r="G160" s="85">
        <f>G161+G163+G165</f>
        <v>36445.4</v>
      </c>
      <c r="H160" s="85">
        <f>H161+H163+H165</f>
        <v>36445.4</v>
      </c>
      <c r="I160" s="22">
        <f t="shared" si="72"/>
        <v>0</v>
      </c>
    </row>
    <row r="161" spans="1:13" hidden="1" x14ac:dyDescent="0.25">
      <c r="A161" s="126">
        <v>311</v>
      </c>
      <c r="B161" s="127"/>
      <c r="C161" s="128"/>
      <c r="D161" s="25" t="s">
        <v>105</v>
      </c>
      <c r="E161" s="22">
        <f t="shared" ref="E161:I161" si="73">E162</f>
        <v>17830</v>
      </c>
      <c r="F161" s="85">
        <f>F162</f>
        <v>25605</v>
      </c>
      <c r="G161" s="85">
        <f>G162</f>
        <v>25790.02</v>
      </c>
      <c r="H161" s="85">
        <f>H162</f>
        <v>25790.02</v>
      </c>
      <c r="I161" s="22">
        <f t="shared" si="73"/>
        <v>0</v>
      </c>
    </row>
    <row r="162" spans="1:13" hidden="1" x14ac:dyDescent="0.25">
      <c r="A162" s="117">
        <v>3111</v>
      </c>
      <c r="B162" s="118"/>
      <c r="C162" s="119"/>
      <c r="D162" s="26" t="s">
        <v>35</v>
      </c>
      <c r="E162" s="23">
        <v>17830</v>
      </c>
      <c r="F162" s="59">
        <v>25605</v>
      </c>
      <c r="G162" s="59">
        <v>25790.02</v>
      </c>
      <c r="H162" s="23">
        <v>25790.02</v>
      </c>
      <c r="I162" s="23"/>
    </row>
    <row r="163" spans="1:13" hidden="1" x14ac:dyDescent="0.25">
      <c r="A163" s="126">
        <v>312</v>
      </c>
      <c r="B163" s="127"/>
      <c r="C163" s="128"/>
      <c r="D163" s="25" t="s">
        <v>36</v>
      </c>
      <c r="E163" s="22">
        <f t="shared" ref="E163:I163" si="74">E164</f>
        <v>955</v>
      </c>
      <c r="F163" s="85">
        <f>F164</f>
        <v>5100</v>
      </c>
      <c r="G163" s="85">
        <f>G164</f>
        <v>6400</v>
      </c>
      <c r="H163" s="85">
        <f>H164</f>
        <v>6400</v>
      </c>
      <c r="I163" s="22">
        <f t="shared" si="74"/>
        <v>0</v>
      </c>
    </row>
    <row r="164" spans="1:13" hidden="1" x14ac:dyDescent="0.25">
      <c r="A164" s="117">
        <v>3121</v>
      </c>
      <c r="B164" s="118"/>
      <c r="C164" s="119"/>
      <c r="D164" s="26" t="s">
        <v>36</v>
      </c>
      <c r="E164" s="23">
        <v>955</v>
      </c>
      <c r="F164" s="59">
        <v>5100</v>
      </c>
      <c r="G164" s="59">
        <v>6400</v>
      </c>
      <c r="H164" s="23">
        <v>6400</v>
      </c>
      <c r="I164" s="23"/>
    </row>
    <row r="165" spans="1:13" hidden="1" x14ac:dyDescent="0.25">
      <c r="A165" s="126">
        <v>313</v>
      </c>
      <c r="B165" s="127"/>
      <c r="C165" s="128"/>
      <c r="D165" s="25" t="s">
        <v>37</v>
      </c>
      <c r="E165" s="22">
        <f t="shared" ref="E165:I165" si="75">E166</f>
        <v>2956</v>
      </c>
      <c r="F165" s="85">
        <f>F166</f>
        <v>4300</v>
      </c>
      <c r="G165" s="85">
        <f>G166</f>
        <v>4255.38</v>
      </c>
      <c r="H165" s="85">
        <f>H166</f>
        <v>4255.38</v>
      </c>
      <c r="I165" s="22">
        <f t="shared" si="75"/>
        <v>0</v>
      </c>
    </row>
    <row r="166" spans="1:13" ht="25.5" hidden="1" x14ac:dyDescent="0.25">
      <c r="A166" s="117">
        <v>3132</v>
      </c>
      <c r="B166" s="118"/>
      <c r="C166" s="119"/>
      <c r="D166" s="26" t="s">
        <v>38</v>
      </c>
      <c r="E166" s="23">
        <v>2956</v>
      </c>
      <c r="F166" s="59">
        <v>4300</v>
      </c>
      <c r="G166" s="59">
        <v>4255.38</v>
      </c>
      <c r="H166" s="23">
        <v>4255.38</v>
      </c>
      <c r="I166" s="23"/>
    </row>
    <row r="167" spans="1:13" x14ac:dyDescent="0.25">
      <c r="A167" s="126">
        <v>32</v>
      </c>
      <c r="B167" s="127"/>
      <c r="C167" s="128"/>
      <c r="D167" s="25" t="s">
        <v>106</v>
      </c>
      <c r="E167" s="22">
        <f t="shared" ref="E167:I167" si="76">E168</f>
        <v>1061</v>
      </c>
      <c r="F167" s="85">
        <f>F168</f>
        <v>1495</v>
      </c>
      <c r="G167" s="85">
        <f>G168</f>
        <v>1461.41</v>
      </c>
      <c r="H167" s="85">
        <f>H168</f>
        <v>1461.41</v>
      </c>
      <c r="I167" s="22">
        <f t="shared" si="76"/>
        <v>0</v>
      </c>
    </row>
    <row r="168" spans="1:13" hidden="1" x14ac:dyDescent="0.25">
      <c r="A168" s="126">
        <v>321</v>
      </c>
      <c r="B168" s="127"/>
      <c r="C168" s="128"/>
      <c r="D168" s="25" t="s">
        <v>39</v>
      </c>
      <c r="E168" s="22">
        <f t="shared" ref="E168:I168" si="77">E169+E170</f>
        <v>1061</v>
      </c>
      <c r="F168" s="85">
        <f>F169+F170</f>
        <v>1495</v>
      </c>
      <c r="G168" s="85">
        <f>G169+G170</f>
        <v>1461.41</v>
      </c>
      <c r="H168" s="85">
        <f>H169+H170</f>
        <v>1461.41</v>
      </c>
      <c r="I168" s="22">
        <f t="shared" si="77"/>
        <v>0</v>
      </c>
    </row>
    <row r="169" spans="1:13" hidden="1" x14ac:dyDescent="0.25">
      <c r="A169" s="117">
        <v>3211</v>
      </c>
      <c r="B169" s="118"/>
      <c r="C169" s="119"/>
      <c r="D169" s="26" t="s">
        <v>48</v>
      </c>
      <c r="E169" s="23">
        <v>339</v>
      </c>
      <c r="F169" s="59">
        <v>395</v>
      </c>
      <c r="G169" s="59">
        <v>353.52</v>
      </c>
      <c r="H169" s="23">
        <v>353.52</v>
      </c>
      <c r="I169" s="23"/>
    </row>
    <row r="170" spans="1:13" ht="25.5" hidden="1" x14ac:dyDescent="0.25">
      <c r="A170" s="117">
        <v>3212</v>
      </c>
      <c r="B170" s="118"/>
      <c r="C170" s="119"/>
      <c r="D170" s="26" t="s">
        <v>107</v>
      </c>
      <c r="E170" s="23">
        <v>722</v>
      </c>
      <c r="F170" s="59">
        <v>1100</v>
      </c>
      <c r="G170" s="59">
        <v>1107.8900000000001</v>
      </c>
      <c r="H170" s="23">
        <v>1107.8900000000001</v>
      </c>
      <c r="I170" s="23"/>
    </row>
    <row r="171" spans="1:13" hidden="1" x14ac:dyDescent="0.25">
      <c r="A171" s="38"/>
      <c r="B171" s="39"/>
      <c r="C171" s="40"/>
      <c r="D171" s="26"/>
      <c r="E171" s="23"/>
      <c r="F171" s="59"/>
      <c r="G171" s="59"/>
      <c r="H171" s="23"/>
      <c r="I171" s="23"/>
    </row>
    <row r="172" spans="1:13" s="24" customFormat="1" ht="25.5" x14ac:dyDescent="0.25">
      <c r="A172" s="140" t="s">
        <v>112</v>
      </c>
      <c r="B172" s="141"/>
      <c r="C172" s="142"/>
      <c r="D172" s="29" t="s">
        <v>113</v>
      </c>
      <c r="E172" s="49">
        <f t="shared" ref="E172:I177" si="78">E173</f>
        <v>0</v>
      </c>
      <c r="F172" s="86">
        <f t="shared" ref="F172:H177" si="79">F173</f>
        <v>2475</v>
      </c>
      <c r="G172" s="86">
        <f t="shared" si="79"/>
        <v>2475</v>
      </c>
      <c r="H172" s="86">
        <f t="shared" si="79"/>
        <v>2475</v>
      </c>
      <c r="I172" s="49">
        <f t="shared" si="78"/>
        <v>0</v>
      </c>
      <c r="M172"/>
    </row>
    <row r="173" spans="1:13" s="24" customFormat="1" ht="38.25" x14ac:dyDescent="0.25">
      <c r="A173" s="131" t="s">
        <v>76</v>
      </c>
      <c r="B173" s="132"/>
      <c r="C173" s="133"/>
      <c r="D173" s="27" t="s">
        <v>184</v>
      </c>
      <c r="E173" s="50">
        <f t="shared" si="78"/>
        <v>0</v>
      </c>
      <c r="F173" s="83">
        <f t="shared" si="79"/>
        <v>2475</v>
      </c>
      <c r="G173" s="83">
        <f t="shared" si="79"/>
        <v>2475</v>
      </c>
      <c r="H173" s="83">
        <f t="shared" si="79"/>
        <v>2475</v>
      </c>
      <c r="I173" s="50">
        <f t="shared" si="78"/>
        <v>0</v>
      </c>
    </row>
    <row r="174" spans="1:13" s="24" customFormat="1" x14ac:dyDescent="0.25">
      <c r="A174" s="120" t="s">
        <v>77</v>
      </c>
      <c r="B174" s="121"/>
      <c r="C174" s="122"/>
      <c r="D174" s="28" t="s">
        <v>78</v>
      </c>
      <c r="E174" s="51">
        <f t="shared" si="78"/>
        <v>0</v>
      </c>
      <c r="F174" s="84">
        <f t="shared" si="79"/>
        <v>2475</v>
      </c>
      <c r="G174" s="84">
        <f t="shared" si="79"/>
        <v>2475</v>
      </c>
      <c r="H174" s="84">
        <f t="shared" si="79"/>
        <v>2475</v>
      </c>
      <c r="I174" s="51">
        <f t="shared" si="78"/>
        <v>0</v>
      </c>
    </row>
    <row r="175" spans="1:13" s="24" customFormat="1" x14ac:dyDescent="0.25">
      <c r="A175" s="123">
        <v>3</v>
      </c>
      <c r="B175" s="124"/>
      <c r="C175" s="125"/>
      <c r="D175" s="25" t="s">
        <v>13</v>
      </c>
      <c r="E175" s="22">
        <f t="shared" si="78"/>
        <v>0</v>
      </c>
      <c r="F175" s="85">
        <f t="shared" si="79"/>
        <v>2475</v>
      </c>
      <c r="G175" s="85">
        <f t="shared" si="79"/>
        <v>2475</v>
      </c>
      <c r="H175" s="85">
        <f t="shared" si="79"/>
        <v>2475</v>
      </c>
      <c r="I175" s="22">
        <f t="shared" si="78"/>
        <v>0</v>
      </c>
    </row>
    <row r="176" spans="1:13" s="24" customFormat="1" x14ac:dyDescent="0.25">
      <c r="A176" s="126">
        <v>32</v>
      </c>
      <c r="B176" s="127"/>
      <c r="C176" s="128"/>
      <c r="D176" s="25" t="s">
        <v>20</v>
      </c>
      <c r="E176" s="22">
        <f t="shared" si="78"/>
        <v>0</v>
      </c>
      <c r="F176" s="85">
        <f t="shared" si="79"/>
        <v>2475</v>
      </c>
      <c r="G176" s="85">
        <f t="shared" si="79"/>
        <v>2475</v>
      </c>
      <c r="H176" s="85">
        <f t="shared" si="79"/>
        <v>2475</v>
      </c>
      <c r="I176" s="22">
        <f t="shared" si="78"/>
        <v>0</v>
      </c>
    </row>
    <row r="177" spans="1:13" s="24" customFormat="1" hidden="1" x14ac:dyDescent="0.25">
      <c r="A177" s="126">
        <v>323</v>
      </c>
      <c r="B177" s="127"/>
      <c r="C177" s="128"/>
      <c r="D177" s="25" t="s">
        <v>52</v>
      </c>
      <c r="E177" s="22">
        <f t="shared" si="78"/>
        <v>0</v>
      </c>
      <c r="F177" s="85">
        <f t="shared" si="79"/>
        <v>2475</v>
      </c>
      <c r="G177" s="85">
        <f t="shared" si="79"/>
        <v>2475</v>
      </c>
      <c r="H177" s="85">
        <f t="shared" si="79"/>
        <v>2475</v>
      </c>
      <c r="I177" s="22">
        <f t="shared" si="78"/>
        <v>0</v>
      </c>
    </row>
    <row r="178" spans="1:13" ht="25.5" hidden="1" x14ac:dyDescent="0.25">
      <c r="A178" s="117">
        <v>3232</v>
      </c>
      <c r="B178" s="118"/>
      <c r="C178" s="119"/>
      <c r="D178" s="26" t="s">
        <v>89</v>
      </c>
      <c r="E178" s="23"/>
      <c r="F178" s="59">
        <v>2475</v>
      </c>
      <c r="G178" s="59">
        <v>2475</v>
      </c>
      <c r="H178" s="59">
        <v>2475</v>
      </c>
      <c r="I178" s="23"/>
      <c r="M178" s="24"/>
    </row>
    <row r="179" spans="1:13" s="24" customFormat="1" ht="25.5" x14ac:dyDescent="0.25">
      <c r="A179" s="140" t="s">
        <v>74</v>
      </c>
      <c r="B179" s="141"/>
      <c r="C179" s="142"/>
      <c r="D179" s="29" t="s">
        <v>114</v>
      </c>
      <c r="E179" s="49">
        <f t="shared" ref="E179:I184" si="80">E180</f>
        <v>7299.75</v>
      </c>
      <c r="F179" s="49">
        <f t="shared" ref="F179:H184" si="81">F180</f>
        <v>7299.75</v>
      </c>
      <c r="G179" s="49">
        <f t="shared" si="81"/>
        <v>264</v>
      </c>
      <c r="H179" s="49">
        <f t="shared" si="81"/>
        <v>264</v>
      </c>
      <c r="I179" s="49">
        <f t="shared" si="80"/>
        <v>0</v>
      </c>
      <c r="M179"/>
    </row>
    <row r="180" spans="1:13" s="24" customFormat="1" ht="38.25" x14ac:dyDescent="0.25">
      <c r="A180" s="131" t="s">
        <v>115</v>
      </c>
      <c r="B180" s="132"/>
      <c r="C180" s="133"/>
      <c r="D180" s="27" t="s">
        <v>116</v>
      </c>
      <c r="E180" s="50">
        <f t="shared" si="80"/>
        <v>7299.75</v>
      </c>
      <c r="F180" s="50">
        <f t="shared" si="81"/>
        <v>7299.75</v>
      </c>
      <c r="G180" s="50">
        <f t="shared" si="81"/>
        <v>264</v>
      </c>
      <c r="H180" s="50">
        <f t="shared" si="81"/>
        <v>264</v>
      </c>
      <c r="I180" s="50">
        <f t="shared" si="80"/>
        <v>0</v>
      </c>
    </row>
    <row r="181" spans="1:13" s="24" customFormat="1" x14ac:dyDescent="0.25">
      <c r="A181" s="120" t="s">
        <v>77</v>
      </c>
      <c r="B181" s="121"/>
      <c r="C181" s="122"/>
      <c r="D181" s="28" t="s">
        <v>78</v>
      </c>
      <c r="E181" s="51">
        <f t="shared" si="80"/>
        <v>7299.75</v>
      </c>
      <c r="F181" s="51">
        <f t="shared" si="81"/>
        <v>7299.75</v>
      </c>
      <c r="G181" s="51">
        <f t="shared" si="81"/>
        <v>264</v>
      </c>
      <c r="H181" s="51">
        <f t="shared" si="81"/>
        <v>264</v>
      </c>
      <c r="I181" s="51">
        <f t="shared" si="80"/>
        <v>0</v>
      </c>
    </row>
    <row r="182" spans="1:13" s="24" customFormat="1" x14ac:dyDescent="0.25">
      <c r="A182" s="123">
        <v>3</v>
      </c>
      <c r="B182" s="124"/>
      <c r="C182" s="125"/>
      <c r="D182" s="25" t="s">
        <v>13</v>
      </c>
      <c r="E182" s="22">
        <f t="shared" si="80"/>
        <v>7299.75</v>
      </c>
      <c r="F182" s="22">
        <f t="shared" si="81"/>
        <v>7299.75</v>
      </c>
      <c r="G182" s="22">
        <f t="shared" si="81"/>
        <v>264</v>
      </c>
      <c r="H182" s="22">
        <f t="shared" si="81"/>
        <v>264</v>
      </c>
      <c r="I182" s="22">
        <f t="shared" si="80"/>
        <v>0</v>
      </c>
    </row>
    <row r="183" spans="1:13" s="24" customFormat="1" ht="38.25" x14ac:dyDescent="0.25">
      <c r="A183" s="126">
        <v>37</v>
      </c>
      <c r="B183" s="127"/>
      <c r="C183" s="128"/>
      <c r="D183" s="25" t="s">
        <v>85</v>
      </c>
      <c r="E183" s="22">
        <f t="shared" si="80"/>
        <v>7299.75</v>
      </c>
      <c r="F183" s="22">
        <f t="shared" si="81"/>
        <v>7299.75</v>
      </c>
      <c r="G183" s="22">
        <f t="shared" si="81"/>
        <v>264</v>
      </c>
      <c r="H183" s="22">
        <f t="shared" si="81"/>
        <v>264</v>
      </c>
      <c r="I183" s="22">
        <f t="shared" si="80"/>
        <v>0</v>
      </c>
    </row>
    <row r="184" spans="1:13" s="24" customFormat="1" ht="25.5" hidden="1" x14ac:dyDescent="0.25">
      <c r="A184" s="126">
        <v>372</v>
      </c>
      <c r="B184" s="127"/>
      <c r="C184" s="128"/>
      <c r="D184" s="25" t="s">
        <v>56</v>
      </c>
      <c r="E184" s="22">
        <f t="shared" si="80"/>
        <v>7299.75</v>
      </c>
      <c r="F184" s="22">
        <f t="shared" si="81"/>
        <v>7299.75</v>
      </c>
      <c r="G184" s="22">
        <f t="shared" si="81"/>
        <v>264</v>
      </c>
      <c r="H184" s="22">
        <f t="shared" si="81"/>
        <v>264</v>
      </c>
      <c r="I184" s="22">
        <f t="shared" si="80"/>
        <v>0</v>
      </c>
    </row>
    <row r="185" spans="1:13" ht="25.5" hidden="1" x14ac:dyDescent="0.25">
      <c r="A185" s="117">
        <v>3723</v>
      </c>
      <c r="B185" s="118"/>
      <c r="C185" s="119"/>
      <c r="D185" s="26" t="s">
        <v>165</v>
      </c>
      <c r="E185" s="23">
        <v>7299.75</v>
      </c>
      <c r="F185" s="23">
        <f>E185</f>
        <v>7299.75</v>
      </c>
      <c r="G185" s="23">
        <v>264</v>
      </c>
      <c r="H185" s="23">
        <v>264</v>
      </c>
      <c r="I185" s="23"/>
      <c r="M185" s="24"/>
    </row>
    <row r="186" spans="1:13" s="24" customFormat="1" ht="25.5" customHeight="1" x14ac:dyDescent="0.25">
      <c r="A186" s="140" t="s">
        <v>74</v>
      </c>
      <c r="B186" s="141"/>
      <c r="C186" s="142"/>
      <c r="D186" s="29" t="s">
        <v>117</v>
      </c>
      <c r="E186" s="49">
        <f t="shared" ref="E186:I191" si="82">E187</f>
        <v>99542</v>
      </c>
      <c r="F186" s="49">
        <f t="shared" ref="F186:H191" si="83">F187</f>
        <v>99542</v>
      </c>
      <c r="G186" s="49">
        <f t="shared" si="83"/>
        <v>22033.99</v>
      </c>
      <c r="H186" s="49">
        <f t="shared" si="83"/>
        <v>22033.99</v>
      </c>
      <c r="I186" s="49">
        <f t="shared" si="82"/>
        <v>0</v>
      </c>
      <c r="M186"/>
    </row>
    <row r="187" spans="1:13" s="24" customFormat="1" ht="51" customHeight="1" x14ac:dyDescent="0.25">
      <c r="A187" s="131" t="s">
        <v>196</v>
      </c>
      <c r="B187" s="132"/>
      <c r="C187" s="133"/>
      <c r="D187" s="27" t="s">
        <v>197</v>
      </c>
      <c r="E187" s="50">
        <f t="shared" si="82"/>
        <v>99542</v>
      </c>
      <c r="F187" s="50">
        <f t="shared" si="83"/>
        <v>99542</v>
      </c>
      <c r="G187" s="50">
        <f t="shared" si="83"/>
        <v>22033.99</v>
      </c>
      <c r="H187" s="50">
        <f t="shared" si="83"/>
        <v>22033.99</v>
      </c>
      <c r="I187" s="50">
        <f t="shared" si="82"/>
        <v>0</v>
      </c>
    </row>
    <row r="188" spans="1:13" s="24" customFormat="1" ht="15" customHeight="1" x14ac:dyDescent="0.25">
      <c r="A188" s="120" t="s">
        <v>77</v>
      </c>
      <c r="B188" s="121"/>
      <c r="C188" s="122"/>
      <c r="D188" s="28" t="s">
        <v>78</v>
      </c>
      <c r="E188" s="51">
        <f t="shared" si="82"/>
        <v>99542</v>
      </c>
      <c r="F188" s="51">
        <f t="shared" si="83"/>
        <v>99542</v>
      </c>
      <c r="G188" s="51">
        <f t="shared" si="83"/>
        <v>22033.99</v>
      </c>
      <c r="H188" s="51">
        <f t="shared" si="83"/>
        <v>22033.99</v>
      </c>
      <c r="I188" s="51">
        <f t="shared" si="82"/>
        <v>0</v>
      </c>
    </row>
    <row r="189" spans="1:13" s="24" customFormat="1" ht="25.5" x14ac:dyDescent="0.25">
      <c r="A189" s="123">
        <v>4</v>
      </c>
      <c r="B189" s="124"/>
      <c r="C189" s="125"/>
      <c r="D189" s="25" t="s">
        <v>15</v>
      </c>
      <c r="E189" s="22">
        <f t="shared" si="82"/>
        <v>99542</v>
      </c>
      <c r="F189" s="22">
        <f t="shared" si="83"/>
        <v>99542</v>
      </c>
      <c r="G189" s="22">
        <f t="shared" si="83"/>
        <v>22033.99</v>
      </c>
      <c r="H189" s="22">
        <f t="shared" si="83"/>
        <v>22033.99</v>
      </c>
      <c r="I189" s="22">
        <f t="shared" si="82"/>
        <v>0</v>
      </c>
    </row>
    <row r="190" spans="1:13" s="24" customFormat="1" ht="25.5" x14ac:dyDescent="0.25">
      <c r="A190" s="126">
        <v>42</v>
      </c>
      <c r="B190" s="127"/>
      <c r="C190" s="128"/>
      <c r="D190" s="25" t="s">
        <v>28</v>
      </c>
      <c r="E190" s="22">
        <f t="shared" si="82"/>
        <v>99542</v>
      </c>
      <c r="F190" s="22">
        <f t="shared" si="83"/>
        <v>99542</v>
      </c>
      <c r="G190" s="22">
        <f t="shared" si="83"/>
        <v>22033.99</v>
      </c>
      <c r="H190" s="22">
        <f t="shared" si="83"/>
        <v>22033.99</v>
      </c>
      <c r="I190" s="22">
        <f t="shared" si="82"/>
        <v>0</v>
      </c>
    </row>
    <row r="191" spans="1:13" s="24" customFormat="1" hidden="1" x14ac:dyDescent="0.25">
      <c r="A191" s="126">
        <v>421</v>
      </c>
      <c r="B191" s="127"/>
      <c r="C191" s="128"/>
      <c r="D191" s="25" t="s">
        <v>118</v>
      </c>
      <c r="E191" s="22">
        <f t="shared" si="82"/>
        <v>99542</v>
      </c>
      <c r="F191" s="22">
        <f t="shared" si="83"/>
        <v>99542</v>
      </c>
      <c r="G191" s="22">
        <f t="shared" si="83"/>
        <v>22033.99</v>
      </c>
      <c r="H191" s="22">
        <f t="shared" si="83"/>
        <v>22033.99</v>
      </c>
      <c r="I191" s="22">
        <f t="shared" si="82"/>
        <v>0</v>
      </c>
    </row>
    <row r="192" spans="1:13" hidden="1" x14ac:dyDescent="0.25">
      <c r="A192" s="117">
        <v>4212</v>
      </c>
      <c r="B192" s="118"/>
      <c r="C192" s="119"/>
      <c r="D192" s="26" t="s">
        <v>119</v>
      </c>
      <c r="E192" s="23">
        <v>99542</v>
      </c>
      <c r="F192" s="23">
        <f>E192</f>
        <v>99542</v>
      </c>
      <c r="G192" s="87">
        <v>22033.99</v>
      </c>
      <c r="H192" s="23">
        <v>22033.99</v>
      </c>
      <c r="I192" s="23"/>
      <c r="M192" s="24"/>
    </row>
    <row r="193" spans="1:13" s="24" customFormat="1" x14ac:dyDescent="0.25">
      <c r="A193" s="140" t="s">
        <v>120</v>
      </c>
      <c r="B193" s="141"/>
      <c r="C193" s="142"/>
      <c r="D193" s="29" t="s">
        <v>121</v>
      </c>
      <c r="E193" s="49">
        <f>E194+E208</f>
        <v>122104.88</v>
      </c>
      <c r="F193" s="86">
        <f>F194+F208+F202</f>
        <v>165285.58000000002</v>
      </c>
      <c r="G193" s="86">
        <f>G194+G208+G202</f>
        <v>135496.41</v>
      </c>
      <c r="H193" s="86">
        <f>H194+H208+H202</f>
        <v>135496.41</v>
      </c>
      <c r="I193" s="49">
        <f>I194+I208+I202</f>
        <v>0</v>
      </c>
      <c r="M193"/>
    </row>
    <row r="194" spans="1:13" s="24" customFormat="1" x14ac:dyDescent="0.25">
      <c r="A194" s="131" t="s">
        <v>122</v>
      </c>
      <c r="B194" s="132"/>
      <c r="C194" s="133"/>
      <c r="D194" s="27" t="s">
        <v>123</v>
      </c>
      <c r="E194" s="50">
        <f t="shared" ref="E194:I215" si="84">E195</f>
        <v>22562.880000000001</v>
      </c>
      <c r="F194" s="83">
        <f t="shared" ref="F194:H197" si="85">F195</f>
        <v>55743.58</v>
      </c>
      <c r="G194" s="83">
        <f t="shared" si="85"/>
        <v>31178</v>
      </c>
      <c r="H194" s="83">
        <f t="shared" si="85"/>
        <v>31178</v>
      </c>
      <c r="I194" s="50">
        <f t="shared" si="84"/>
        <v>0</v>
      </c>
    </row>
    <row r="195" spans="1:13" s="24" customFormat="1" x14ac:dyDescent="0.25">
      <c r="A195" s="120" t="s">
        <v>77</v>
      </c>
      <c r="B195" s="121"/>
      <c r="C195" s="122"/>
      <c r="D195" s="28" t="s">
        <v>78</v>
      </c>
      <c r="E195" s="51">
        <f t="shared" si="84"/>
        <v>22562.880000000001</v>
      </c>
      <c r="F195" s="84">
        <f t="shared" si="85"/>
        <v>55743.58</v>
      </c>
      <c r="G195" s="84">
        <f t="shared" si="85"/>
        <v>31178</v>
      </c>
      <c r="H195" s="84">
        <f t="shared" si="85"/>
        <v>31178</v>
      </c>
      <c r="I195" s="51">
        <f t="shared" si="84"/>
        <v>0</v>
      </c>
    </row>
    <row r="196" spans="1:13" s="24" customFormat="1" ht="25.5" x14ac:dyDescent="0.25">
      <c r="A196" s="123">
        <v>4</v>
      </c>
      <c r="B196" s="124"/>
      <c r="C196" s="125"/>
      <c r="D196" s="25" t="s">
        <v>15</v>
      </c>
      <c r="E196" s="22">
        <f t="shared" si="84"/>
        <v>22562.880000000001</v>
      </c>
      <c r="F196" s="85">
        <f t="shared" si="85"/>
        <v>55743.58</v>
      </c>
      <c r="G196" s="85">
        <f t="shared" si="85"/>
        <v>31178</v>
      </c>
      <c r="H196" s="85">
        <f t="shared" si="85"/>
        <v>31178</v>
      </c>
      <c r="I196" s="22">
        <f t="shared" si="84"/>
        <v>0</v>
      </c>
    </row>
    <row r="197" spans="1:13" s="24" customFormat="1" ht="25.5" x14ac:dyDescent="0.25">
      <c r="A197" s="126">
        <v>42</v>
      </c>
      <c r="B197" s="127"/>
      <c r="C197" s="128"/>
      <c r="D197" s="25" t="s">
        <v>28</v>
      </c>
      <c r="E197" s="22">
        <f t="shared" si="84"/>
        <v>22562.880000000001</v>
      </c>
      <c r="F197" s="85">
        <f t="shared" si="85"/>
        <v>55743.58</v>
      </c>
      <c r="G197" s="85">
        <f t="shared" si="85"/>
        <v>31178</v>
      </c>
      <c r="H197" s="85">
        <f t="shared" si="85"/>
        <v>31178</v>
      </c>
      <c r="I197" s="22">
        <f t="shared" si="84"/>
        <v>0</v>
      </c>
    </row>
    <row r="198" spans="1:13" s="24" customFormat="1" hidden="1" x14ac:dyDescent="0.25">
      <c r="A198" s="126">
        <v>422</v>
      </c>
      <c r="B198" s="127"/>
      <c r="C198" s="128"/>
      <c r="D198" s="25" t="s">
        <v>54</v>
      </c>
      <c r="E198" s="22">
        <f t="shared" ref="E198:I198" si="86">E199+E200</f>
        <v>22562.880000000001</v>
      </c>
      <c r="F198" s="85">
        <f>F199+F200</f>
        <v>55743.58</v>
      </c>
      <c r="G198" s="85">
        <f>G199+G200+G201</f>
        <v>31178</v>
      </c>
      <c r="H198" s="85">
        <f>H199+H200+H201</f>
        <v>31178</v>
      </c>
      <c r="I198" s="22">
        <f t="shared" si="86"/>
        <v>0</v>
      </c>
    </row>
    <row r="199" spans="1:13" hidden="1" x14ac:dyDescent="0.25">
      <c r="A199" s="117">
        <v>4221</v>
      </c>
      <c r="B199" s="118"/>
      <c r="C199" s="119"/>
      <c r="D199" s="26" t="s">
        <v>55</v>
      </c>
      <c r="E199" s="23">
        <v>9290.6</v>
      </c>
      <c r="F199" s="59">
        <f>E199</f>
        <v>9290.6</v>
      </c>
      <c r="G199" s="23"/>
      <c r="H199" s="23"/>
      <c r="I199" s="23"/>
      <c r="M199" s="24"/>
    </row>
    <row r="200" spans="1:13" ht="25.5" hidden="1" x14ac:dyDescent="0.25">
      <c r="A200" s="117">
        <v>4227</v>
      </c>
      <c r="B200" s="118"/>
      <c r="C200" s="119"/>
      <c r="D200" s="26" t="s">
        <v>155</v>
      </c>
      <c r="E200" s="23">
        <v>13272.28</v>
      </c>
      <c r="F200" s="59">
        <v>46452.98</v>
      </c>
      <c r="G200" s="59">
        <v>30378</v>
      </c>
      <c r="H200" s="23">
        <v>30378</v>
      </c>
      <c r="I200" s="23"/>
    </row>
    <row r="201" spans="1:13" hidden="1" x14ac:dyDescent="0.25">
      <c r="A201" s="117">
        <v>4241</v>
      </c>
      <c r="B201" s="118"/>
      <c r="C201" s="119"/>
      <c r="D201" s="26" t="s">
        <v>157</v>
      </c>
      <c r="E201" s="23"/>
      <c r="F201" s="59"/>
      <c r="G201" s="63">
        <v>800</v>
      </c>
      <c r="H201" s="63">
        <v>800</v>
      </c>
      <c r="I201" s="23"/>
    </row>
    <row r="202" spans="1:13" ht="15" customHeight="1" x14ac:dyDescent="0.25">
      <c r="A202" s="131" t="s">
        <v>92</v>
      </c>
      <c r="B202" s="132"/>
      <c r="C202" s="133"/>
      <c r="D202" s="27" t="s">
        <v>185</v>
      </c>
      <c r="E202" s="50">
        <f t="shared" si="84"/>
        <v>0</v>
      </c>
      <c r="F202" s="83">
        <f t="shared" ref="F202:H206" si="87">F203</f>
        <v>10000</v>
      </c>
      <c r="G202" s="83">
        <f t="shared" si="87"/>
        <v>5694.36</v>
      </c>
      <c r="H202" s="83">
        <f t="shared" si="87"/>
        <v>5694.36</v>
      </c>
      <c r="I202" s="50">
        <f t="shared" si="84"/>
        <v>0</v>
      </c>
    </row>
    <row r="203" spans="1:13" ht="15" customHeight="1" x14ac:dyDescent="0.25">
      <c r="A203" s="120" t="s">
        <v>77</v>
      </c>
      <c r="B203" s="121"/>
      <c r="C203" s="122"/>
      <c r="D203" s="28" t="s">
        <v>78</v>
      </c>
      <c r="E203" s="51">
        <f t="shared" si="84"/>
        <v>0</v>
      </c>
      <c r="F203" s="84">
        <f t="shared" si="87"/>
        <v>10000</v>
      </c>
      <c r="G203" s="84">
        <f t="shared" si="87"/>
        <v>5694.36</v>
      </c>
      <c r="H203" s="84">
        <f t="shared" si="87"/>
        <v>5694.36</v>
      </c>
      <c r="I203" s="51">
        <f t="shared" si="84"/>
        <v>0</v>
      </c>
    </row>
    <row r="204" spans="1:13" ht="25.5" x14ac:dyDescent="0.25">
      <c r="A204" s="123">
        <v>4</v>
      </c>
      <c r="B204" s="124"/>
      <c r="C204" s="125"/>
      <c r="D204" s="25" t="s">
        <v>15</v>
      </c>
      <c r="E204" s="22">
        <f t="shared" si="84"/>
        <v>0</v>
      </c>
      <c r="F204" s="85">
        <f t="shared" si="87"/>
        <v>10000</v>
      </c>
      <c r="G204" s="85">
        <f t="shared" si="87"/>
        <v>5694.36</v>
      </c>
      <c r="H204" s="85">
        <f t="shared" si="87"/>
        <v>5694.36</v>
      </c>
      <c r="I204" s="22">
        <f t="shared" si="84"/>
        <v>0</v>
      </c>
    </row>
    <row r="205" spans="1:13" ht="25.5" x14ac:dyDescent="0.25">
      <c r="A205" s="126">
        <v>45</v>
      </c>
      <c r="B205" s="127"/>
      <c r="C205" s="128"/>
      <c r="D205" s="25" t="s">
        <v>69</v>
      </c>
      <c r="E205" s="22">
        <f t="shared" si="84"/>
        <v>0</v>
      </c>
      <c r="F205" s="85">
        <f t="shared" si="87"/>
        <v>10000</v>
      </c>
      <c r="G205" s="85">
        <f t="shared" si="87"/>
        <v>5694.36</v>
      </c>
      <c r="H205" s="85">
        <f t="shared" si="87"/>
        <v>5694.36</v>
      </c>
      <c r="I205" s="22">
        <f t="shared" si="84"/>
        <v>0</v>
      </c>
    </row>
    <row r="206" spans="1:13" ht="25.5" hidden="1" x14ac:dyDescent="0.25">
      <c r="A206" s="126">
        <v>451</v>
      </c>
      <c r="B206" s="127"/>
      <c r="C206" s="128"/>
      <c r="D206" s="25" t="s">
        <v>70</v>
      </c>
      <c r="E206" s="22">
        <v>0</v>
      </c>
      <c r="F206" s="85">
        <f t="shared" si="87"/>
        <v>10000</v>
      </c>
      <c r="G206" s="85">
        <f t="shared" si="87"/>
        <v>5694.36</v>
      </c>
      <c r="H206" s="85">
        <f t="shared" si="87"/>
        <v>5694.36</v>
      </c>
      <c r="I206" s="22">
        <f>I207</f>
        <v>0</v>
      </c>
    </row>
    <row r="207" spans="1:13" ht="25.5" hidden="1" x14ac:dyDescent="0.25">
      <c r="A207" s="117">
        <v>4511</v>
      </c>
      <c r="B207" s="118"/>
      <c r="C207" s="119"/>
      <c r="D207" s="26" t="s">
        <v>70</v>
      </c>
      <c r="E207" s="23"/>
      <c r="F207" s="59">
        <v>10000</v>
      </c>
      <c r="G207" s="59">
        <v>5694.36</v>
      </c>
      <c r="H207" s="23">
        <v>5694.36</v>
      </c>
      <c r="I207" s="23"/>
    </row>
    <row r="208" spans="1:13" s="24" customFormat="1" ht="25.5" x14ac:dyDescent="0.25">
      <c r="A208" s="131" t="s">
        <v>168</v>
      </c>
      <c r="B208" s="145"/>
      <c r="C208" s="146"/>
      <c r="D208" s="27" t="s">
        <v>188</v>
      </c>
      <c r="E208" s="50">
        <f>E209</f>
        <v>99542</v>
      </c>
      <c r="F208" s="83">
        <f>F209</f>
        <v>99542</v>
      </c>
      <c r="G208" s="83">
        <f>G209</f>
        <v>98624.05</v>
      </c>
      <c r="H208" s="83">
        <f>H209</f>
        <v>98624.05</v>
      </c>
      <c r="I208" s="50">
        <f t="shared" ref="I208" si="88">I209</f>
        <v>0</v>
      </c>
      <c r="M208"/>
    </row>
    <row r="209" spans="1:13" s="24" customFormat="1" x14ac:dyDescent="0.25">
      <c r="A209" s="120" t="s">
        <v>77</v>
      </c>
      <c r="B209" s="121"/>
      <c r="C209" s="122"/>
      <c r="D209" s="28" t="s">
        <v>78</v>
      </c>
      <c r="E209" s="51">
        <f t="shared" si="84"/>
        <v>99542</v>
      </c>
      <c r="F209" s="84">
        <f>F210</f>
        <v>99542</v>
      </c>
      <c r="G209" s="84">
        <f>G210</f>
        <v>98624.05</v>
      </c>
      <c r="H209" s="84">
        <f>H210</f>
        <v>98624.05</v>
      </c>
      <c r="I209" s="51">
        <f t="shared" si="84"/>
        <v>0</v>
      </c>
    </row>
    <row r="210" spans="1:13" s="24" customFormat="1" ht="25.5" x14ac:dyDescent="0.25">
      <c r="A210" s="123">
        <v>4</v>
      </c>
      <c r="B210" s="124"/>
      <c r="C210" s="125"/>
      <c r="D210" s="25" t="s">
        <v>15</v>
      </c>
      <c r="E210" s="22">
        <f>E214</f>
        <v>99542</v>
      </c>
      <c r="F210" s="85">
        <f>F214</f>
        <v>99542</v>
      </c>
      <c r="G210" s="85">
        <f>G214</f>
        <v>98624.05</v>
      </c>
      <c r="H210" s="85">
        <f>H214</f>
        <v>98624.05</v>
      </c>
      <c r="I210" s="22">
        <f>I211+I214</f>
        <v>0</v>
      </c>
    </row>
    <row r="211" spans="1:13" s="24" customFormat="1" ht="25.5" x14ac:dyDescent="0.25">
      <c r="A211" s="123">
        <v>42</v>
      </c>
      <c r="B211" s="124"/>
      <c r="C211" s="125"/>
      <c r="D211" s="25" t="s">
        <v>173</v>
      </c>
      <c r="E211" s="22"/>
      <c r="F211" s="64"/>
      <c r="G211" s="64"/>
      <c r="H211" s="22"/>
      <c r="I211" s="22"/>
    </row>
    <row r="212" spans="1:13" s="24" customFormat="1" hidden="1" x14ac:dyDescent="0.25">
      <c r="A212" s="123">
        <v>421</v>
      </c>
      <c r="B212" s="124"/>
      <c r="C212" s="125"/>
      <c r="D212" s="25" t="s">
        <v>68</v>
      </c>
      <c r="E212" s="22"/>
      <c r="F212" s="64"/>
      <c r="G212" s="64"/>
      <c r="H212" s="22"/>
      <c r="I212" s="22"/>
    </row>
    <row r="213" spans="1:13" s="24" customFormat="1" ht="25.5" hidden="1" x14ac:dyDescent="0.25">
      <c r="A213" s="147">
        <v>4212</v>
      </c>
      <c r="B213" s="148"/>
      <c r="C213" s="149"/>
      <c r="D213" s="26" t="s">
        <v>172</v>
      </c>
      <c r="E213" s="23"/>
      <c r="F213" s="63"/>
      <c r="G213" s="63"/>
      <c r="H213" s="23"/>
      <c r="I213" s="23"/>
      <c r="L213" s="60"/>
    </row>
    <row r="214" spans="1:13" s="24" customFormat="1" ht="25.5" x14ac:dyDescent="0.25">
      <c r="A214" s="126">
        <v>45</v>
      </c>
      <c r="B214" s="127"/>
      <c r="C214" s="128"/>
      <c r="D214" s="25" t="s">
        <v>69</v>
      </c>
      <c r="E214" s="22">
        <f t="shared" si="84"/>
        <v>99542</v>
      </c>
      <c r="F214" s="85">
        <f t="shared" ref="F214:H215" si="89">F215</f>
        <v>99542</v>
      </c>
      <c r="G214" s="85">
        <f t="shared" si="89"/>
        <v>98624.05</v>
      </c>
      <c r="H214" s="85">
        <f t="shared" si="89"/>
        <v>98624.05</v>
      </c>
      <c r="I214" s="22">
        <f t="shared" si="84"/>
        <v>0</v>
      </c>
    </row>
    <row r="215" spans="1:13" s="24" customFormat="1" ht="25.5" hidden="1" x14ac:dyDescent="0.25">
      <c r="A215" s="126">
        <v>451</v>
      </c>
      <c r="B215" s="127"/>
      <c r="C215" s="128"/>
      <c r="D215" s="25" t="s">
        <v>70</v>
      </c>
      <c r="E215" s="22">
        <f t="shared" si="84"/>
        <v>99542</v>
      </c>
      <c r="F215" s="85">
        <f t="shared" si="89"/>
        <v>99542</v>
      </c>
      <c r="G215" s="85">
        <f t="shared" si="89"/>
        <v>98624.05</v>
      </c>
      <c r="H215" s="85">
        <f t="shared" si="89"/>
        <v>98624.05</v>
      </c>
      <c r="I215" s="22">
        <f t="shared" si="84"/>
        <v>0</v>
      </c>
    </row>
    <row r="216" spans="1:13" ht="25.5" hidden="1" x14ac:dyDescent="0.25">
      <c r="A216" s="117">
        <v>4511</v>
      </c>
      <c r="B216" s="118"/>
      <c r="C216" s="119"/>
      <c r="D216" s="26" t="s">
        <v>70</v>
      </c>
      <c r="E216" s="23">
        <v>99542</v>
      </c>
      <c r="F216" s="59">
        <v>99542</v>
      </c>
      <c r="G216" s="59">
        <v>98624.05</v>
      </c>
      <c r="H216" s="59">
        <v>98624.05</v>
      </c>
      <c r="I216" s="23">
        <f>F216-E216</f>
        <v>0</v>
      </c>
      <c r="M216" s="24"/>
    </row>
    <row r="217" spans="1:13" s="24" customFormat="1" ht="25.5" x14ac:dyDescent="0.25">
      <c r="A217" s="140" t="s">
        <v>74</v>
      </c>
      <c r="B217" s="141"/>
      <c r="C217" s="142"/>
      <c r="D217" s="29" t="s">
        <v>124</v>
      </c>
      <c r="E217" s="49">
        <f>E218+E331+E362+E390+E401+E439+E563+E569+E612+E625+E631+E690+E703+E714+E500</f>
        <v>2072837</v>
      </c>
      <c r="F217" s="49">
        <f>F218+F331+F362+F390+F401+F439+F563+F569+F612+F625+F631+F690+F703+F714+F500+F378</f>
        <v>2376074.29</v>
      </c>
      <c r="G217" s="49">
        <f>G218+G331+G362+G390+G401+G439+G563+G569+G612+G625+G631+G690+G703+G714+G500+G378</f>
        <v>2156841.6600000006</v>
      </c>
      <c r="H217" s="49">
        <f>H218+H331+H362+H390+H401+H439+H563+H569+H612+H625+H631+H690+H703+H714+H500+H378</f>
        <v>2177015.6400000006</v>
      </c>
      <c r="I217" s="49">
        <v>0</v>
      </c>
      <c r="M217"/>
    </row>
    <row r="218" spans="1:13" s="24" customFormat="1" x14ac:dyDescent="0.25">
      <c r="A218" s="131" t="s">
        <v>76</v>
      </c>
      <c r="B218" s="132"/>
      <c r="C218" s="133"/>
      <c r="D218" s="27" t="s">
        <v>12</v>
      </c>
      <c r="E218" s="50">
        <f>E219+E241+E265+E281+E286+E311+E321</f>
        <v>25199</v>
      </c>
      <c r="F218" s="50">
        <f>F219+F241+F265+F281+F286+F311+F321</f>
        <v>21990.66</v>
      </c>
      <c r="G218" s="50">
        <f>G219+G241+G265+G281+G286+G311+G321</f>
        <v>25132.36</v>
      </c>
      <c r="H218" s="50">
        <f>H219+H241+H265+H281+H286+H311+H321</f>
        <v>26491.379999999997</v>
      </c>
      <c r="I218" s="50">
        <f>I219+I241+I265+I281+I286+I311+I321</f>
        <v>0</v>
      </c>
    </row>
    <row r="219" spans="1:13" s="24" customFormat="1" x14ac:dyDescent="0.25">
      <c r="A219" s="120" t="s">
        <v>125</v>
      </c>
      <c r="B219" s="121"/>
      <c r="C219" s="122"/>
      <c r="D219" s="28" t="s">
        <v>126</v>
      </c>
      <c r="E219" s="51">
        <f t="shared" ref="E219:I219" si="90">E220</f>
        <v>951</v>
      </c>
      <c r="F219" s="51">
        <f>F220</f>
        <v>830</v>
      </c>
      <c r="G219" s="51">
        <f>G220</f>
        <v>984.66</v>
      </c>
      <c r="H219" s="51">
        <f>H220</f>
        <v>1077.07</v>
      </c>
      <c r="I219" s="51">
        <f t="shared" si="90"/>
        <v>0</v>
      </c>
    </row>
    <row r="220" spans="1:13" s="24" customFormat="1" x14ac:dyDescent="0.25">
      <c r="A220" s="123">
        <v>3</v>
      </c>
      <c r="B220" s="124"/>
      <c r="C220" s="125"/>
      <c r="D220" s="25" t="s">
        <v>13</v>
      </c>
      <c r="E220" s="22">
        <f>E221+E237</f>
        <v>951</v>
      </c>
      <c r="F220" s="22">
        <f>F221+F237</f>
        <v>830</v>
      </c>
      <c r="G220" s="22">
        <f>G221+G237</f>
        <v>984.66</v>
      </c>
      <c r="H220" s="22">
        <f>H221+H237</f>
        <v>1077.07</v>
      </c>
      <c r="I220" s="22">
        <f>I221+I237</f>
        <v>0</v>
      </c>
    </row>
    <row r="221" spans="1:13" s="24" customFormat="1" x14ac:dyDescent="0.25">
      <c r="A221" s="126">
        <v>32</v>
      </c>
      <c r="B221" s="127"/>
      <c r="C221" s="128"/>
      <c r="D221" s="25" t="s">
        <v>20</v>
      </c>
      <c r="E221" s="22">
        <f t="shared" ref="E221:I221" si="91">E222+E226+E231+E234</f>
        <v>876</v>
      </c>
      <c r="F221" s="22">
        <f>F222+F226+F231+F234</f>
        <v>755</v>
      </c>
      <c r="G221" s="22">
        <f>G222+G226+G231+G234</f>
        <v>982.53</v>
      </c>
      <c r="H221" s="22">
        <f>H222+H226+H231+H234</f>
        <v>1072.07</v>
      </c>
      <c r="I221" s="22">
        <f t="shared" si="91"/>
        <v>0</v>
      </c>
    </row>
    <row r="222" spans="1:13" s="24" customFormat="1" hidden="1" x14ac:dyDescent="0.25">
      <c r="A222" s="126">
        <v>321</v>
      </c>
      <c r="B222" s="127"/>
      <c r="C222" s="128"/>
      <c r="D222" s="25" t="s">
        <v>39</v>
      </c>
      <c r="E222" s="22">
        <f>E223+E224+E225</f>
        <v>300</v>
      </c>
      <c r="F222" s="22">
        <f>F223+F224+F225</f>
        <v>300</v>
      </c>
      <c r="G222" s="22">
        <f>G223+G224+G225</f>
        <v>798.52</v>
      </c>
      <c r="H222" s="22">
        <f>H223+H224+H225</f>
        <v>800</v>
      </c>
      <c r="I222" s="22">
        <f>I223+I224+I225</f>
        <v>0</v>
      </c>
    </row>
    <row r="223" spans="1:13" hidden="1" x14ac:dyDescent="0.25">
      <c r="A223" s="117">
        <v>3211</v>
      </c>
      <c r="B223" s="118"/>
      <c r="C223" s="119"/>
      <c r="D223" s="26" t="s">
        <v>48</v>
      </c>
      <c r="E223" s="23">
        <v>150</v>
      </c>
      <c r="F223" s="23">
        <f>E223</f>
        <v>150</v>
      </c>
      <c r="G223" s="23">
        <v>798.52</v>
      </c>
      <c r="H223" s="23">
        <v>800</v>
      </c>
      <c r="I223" s="23"/>
      <c r="M223" s="24"/>
    </row>
    <row r="224" spans="1:13" hidden="1" x14ac:dyDescent="0.25">
      <c r="A224" s="117">
        <v>3213</v>
      </c>
      <c r="B224" s="118"/>
      <c r="C224" s="119"/>
      <c r="D224" s="26" t="s">
        <v>49</v>
      </c>
      <c r="E224" s="23">
        <v>100</v>
      </c>
      <c r="F224" s="23">
        <f>E224</f>
        <v>100</v>
      </c>
      <c r="G224" s="23"/>
      <c r="H224" s="23"/>
      <c r="I224" s="23"/>
    </row>
    <row r="225" spans="1:13" hidden="1" x14ac:dyDescent="0.25">
      <c r="A225" s="117">
        <v>3214</v>
      </c>
      <c r="B225" s="118"/>
      <c r="C225" s="119"/>
      <c r="D225" s="26" t="s">
        <v>50</v>
      </c>
      <c r="E225" s="23">
        <v>50</v>
      </c>
      <c r="F225" s="23">
        <f>E225</f>
        <v>50</v>
      </c>
      <c r="G225" s="23"/>
      <c r="H225" s="23"/>
      <c r="I225" s="23"/>
    </row>
    <row r="226" spans="1:13" s="24" customFormat="1" hidden="1" x14ac:dyDescent="0.25">
      <c r="A226" s="126">
        <v>322</v>
      </c>
      <c r="B226" s="127"/>
      <c r="C226" s="128"/>
      <c r="D226" s="25" t="s">
        <v>40</v>
      </c>
      <c r="E226" s="22">
        <f>E227+E228+E229+E230</f>
        <v>476</v>
      </c>
      <c r="F226" s="22">
        <f>SUM(F227:F230)</f>
        <v>355</v>
      </c>
      <c r="G226" s="22">
        <f>SUM(G227:G230)</f>
        <v>184.01</v>
      </c>
      <c r="H226" s="22">
        <f>SUM(H227:H230)</f>
        <v>205</v>
      </c>
      <c r="I226" s="22">
        <f>SUM(I227:I230)</f>
        <v>0</v>
      </c>
      <c r="M226"/>
    </row>
    <row r="227" spans="1:13" s="24" customFormat="1" ht="25.5" hidden="1" x14ac:dyDescent="0.25">
      <c r="A227" s="117">
        <v>3221</v>
      </c>
      <c r="B227" s="118"/>
      <c r="C227" s="119"/>
      <c r="D227" s="26" t="s">
        <v>80</v>
      </c>
      <c r="E227" s="23">
        <v>150</v>
      </c>
      <c r="F227" s="23">
        <f>E227</f>
        <v>150</v>
      </c>
      <c r="G227" s="23"/>
      <c r="H227" s="23"/>
      <c r="I227" s="23"/>
    </row>
    <row r="228" spans="1:13" s="24" customFormat="1" hidden="1" x14ac:dyDescent="0.25">
      <c r="A228" s="117">
        <v>3222</v>
      </c>
      <c r="B228" s="118"/>
      <c r="C228" s="119"/>
      <c r="D228" s="26" t="s">
        <v>51</v>
      </c>
      <c r="E228" s="23">
        <v>50</v>
      </c>
      <c r="F228" s="23">
        <f>E228</f>
        <v>50</v>
      </c>
      <c r="G228" s="23"/>
      <c r="H228" s="23"/>
      <c r="I228" s="23"/>
    </row>
    <row r="229" spans="1:13" hidden="1" x14ac:dyDescent="0.25">
      <c r="A229" s="117">
        <v>3223</v>
      </c>
      <c r="B229" s="118"/>
      <c r="C229" s="119"/>
      <c r="D229" s="26" t="s">
        <v>59</v>
      </c>
      <c r="E229" s="23">
        <v>226</v>
      </c>
      <c r="F229" s="59">
        <v>105</v>
      </c>
      <c r="G229" s="59">
        <v>184.01</v>
      </c>
      <c r="H229" s="23">
        <v>185</v>
      </c>
      <c r="I229" s="23"/>
      <c r="M229" s="24"/>
    </row>
    <row r="230" spans="1:13" hidden="1" x14ac:dyDescent="0.25">
      <c r="A230" s="117">
        <v>3225</v>
      </c>
      <c r="B230" s="118"/>
      <c r="C230" s="119"/>
      <c r="D230" s="26" t="s">
        <v>81</v>
      </c>
      <c r="E230" s="23">
        <v>50</v>
      </c>
      <c r="F230" s="23">
        <f>E230</f>
        <v>50</v>
      </c>
      <c r="G230" s="23"/>
      <c r="H230" s="23">
        <v>20</v>
      </c>
      <c r="I230" s="23"/>
    </row>
    <row r="231" spans="1:13" s="24" customFormat="1" hidden="1" x14ac:dyDescent="0.25">
      <c r="A231" s="126">
        <v>323</v>
      </c>
      <c r="B231" s="127"/>
      <c r="C231" s="128"/>
      <c r="D231" s="25" t="s">
        <v>52</v>
      </c>
      <c r="E231" s="22">
        <f t="shared" ref="E231:I231" si="92">E232+E233</f>
        <v>0</v>
      </c>
      <c r="F231" s="22">
        <f>F232+F233</f>
        <v>0</v>
      </c>
      <c r="G231" s="22"/>
      <c r="H231" s="22"/>
      <c r="I231" s="22">
        <f t="shared" si="92"/>
        <v>0</v>
      </c>
      <c r="M231"/>
    </row>
    <row r="232" spans="1:13" hidden="1" x14ac:dyDescent="0.25">
      <c r="A232" s="117">
        <v>3231</v>
      </c>
      <c r="B232" s="118"/>
      <c r="C232" s="119"/>
      <c r="D232" s="26" t="s">
        <v>83</v>
      </c>
      <c r="E232" s="23"/>
      <c r="F232" s="23"/>
      <c r="G232" s="23"/>
      <c r="H232" s="23"/>
      <c r="I232" s="23"/>
      <c r="M232" s="24"/>
    </row>
    <row r="233" spans="1:13" hidden="1" x14ac:dyDescent="0.25">
      <c r="A233" s="117">
        <v>3239</v>
      </c>
      <c r="B233" s="118"/>
      <c r="C233" s="119"/>
      <c r="D233" s="26" t="s">
        <v>65</v>
      </c>
      <c r="E233" s="23"/>
      <c r="F233" s="23"/>
      <c r="G233" s="23"/>
      <c r="H233" s="23"/>
      <c r="I233" s="23"/>
    </row>
    <row r="234" spans="1:13" s="24" customFormat="1" ht="25.5" hidden="1" x14ac:dyDescent="0.25">
      <c r="A234" s="126">
        <v>329</v>
      </c>
      <c r="B234" s="127"/>
      <c r="C234" s="128"/>
      <c r="D234" s="25" t="s">
        <v>43</v>
      </c>
      <c r="E234" s="22">
        <f t="shared" ref="E234:I234" si="93">E235+E236</f>
        <v>100</v>
      </c>
      <c r="F234" s="22">
        <f>F235+F236</f>
        <v>100</v>
      </c>
      <c r="G234" s="22"/>
      <c r="H234" s="22">
        <f>H235+H236</f>
        <v>67.069999999999993</v>
      </c>
      <c r="I234" s="22">
        <f t="shared" si="93"/>
        <v>0</v>
      </c>
      <c r="M234"/>
    </row>
    <row r="235" spans="1:13" hidden="1" x14ac:dyDescent="0.25">
      <c r="A235" s="117">
        <v>3293</v>
      </c>
      <c r="B235" s="118"/>
      <c r="C235" s="119"/>
      <c r="D235" s="26" t="s">
        <v>71</v>
      </c>
      <c r="E235" s="23"/>
      <c r="F235" s="23">
        <f>I235</f>
        <v>0</v>
      </c>
      <c r="G235" s="23"/>
      <c r="H235" s="23"/>
      <c r="I235" s="23">
        <f>E235</f>
        <v>0</v>
      </c>
      <c r="M235" s="24"/>
    </row>
    <row r="236" spans="1:13" ht="25.5" hidden="1" x14ac:dyDescent="0.25">
      <c r="A236" s="117">
        <v>3299</v>
      </c>
      <c r="B236" s="118"/>
      <c r="C236" s="119"/>
      <c r="D236" s="26" t="s">
        <v>43</v>
      </c>
      <c r="E236" s="23">
        <v>100</v>
      </c>
      <c r="F236" s="23">
        <f>E236</f>
        <v>100</v>
      </c>
      <c r="G236" s="23"/>
      <c r="H236" s="23">
        <v>67.069999999999993</v>
      </c>
      <c r="I236" s="23"/>
    </row>
    <row r="237" spans="1:13" x14ac:dyDescent="0.25">
      <c r="A237" s="126">
        <v>34</v>
      </c>
      <c r="B237" s="127"/>
      <c r="C237" s="128"/>
      <c r="D237" s="25" t="s">
        <v>45</v>
      </c>
      <c r="E237" s="22">
        <f t="shared" ref="E237:I237" si="94">SUM(E238)</f>
        <v>75</v>
      </c>
      <c r="F237" s="22">
        <f>SUM(F238)</f>
        <v>75</v>
      </c>
      <c r="G237" s="22">
        <f>SUM(G238)</f>
        <v>2.13</v>
      </c>
      <c r="H237" s="22">
        <f t="shared" si="94"/>
        <v>5</v>
      </c>
      <c r="I237" s="22">
        <f t="shared" si="94"/>
        <v>0</v>
      </c>
    </row>
    <row r="238" spans="1:13" hidden="1" x14ac:dyDescent="0.25">
      <c r="A238" s="126">
        <v>343</v>
      </c>
      <c r="B238" s="127"/>
      <c r="C238" s="128"/>
      <c r="D238" s="25" t="s">
        <v>46</v>
      </c>
      <c r="E238" s="22">
        <f t="shared" ref="E238:I238" si="95">E239+E240</f>
        <v>75</v>
      </c>
      <c r="F238" s="22">
        <f>F239+F240</f>
        <v>75</v>
      </c>
      <c r="G238" s="22">
        <f>G239+G240</f>
        <v>2.13</v>
      </c>
      <c r="H238" s="22">
        <f t="shared" si="95"/>
        <v>5</v>
      </c>
      <c r="I238" s="22">
        <f t="shared" si="95"/>
        <v>0</v>
      </c>
    </row>
    <row r="239" spans="1:13" ht="25.5" hidden="1" x14ac:dyDescent="0.25">
      <c r="A239" s="117">
        <v>3431</v>
      </c>
      <c r="B239" s="118"/>
      <c r="C239" s="119"/>
      <c r="D239" s="26" t="s">
        <v>67</v>
      </c>
      <c r="E239" s="52">
        <v>50</v>
      </c>
      <c r="F239" s="53">
        <f>E239</f>
        <v>50</v>
      </c>
      <c r="G239" s="53"/>
      <c r="H239" s="52"/>
      <c r="I239" s="52"/>
    </row>
    <row r="240" spans="1:13" hidden="1" x14ac:dyDescent="0.25">
      <c r="A240" s="117">
        <v>3433</v>
      </c>
      <c r="B240" s="118"/>
      <c r="C240" s="119"/>
      <c r="D240" s="26" t="s">
        <v>47</v>
      </c>
      <c r="E240" s="23">
        <v>25</v>
      </c>
      <c r="F240" s="23">
        <f>E240</f>
        <v>25</v>
      </c>
      <c r="G240" s="23">
        <v>2.13</v>
      </c>
      <c r="H240" s="23">
        <v>5</v>
      </c>
      <c r="I240" s="23"/>
    </row>
    <row r="241" spans="1:13" s="24" customFormat="1" ht="25.5" x14ac:dyDescent="0.25">
      <c r="A241" s="120" t="s">
        <v>127</v>
      </c>
      <c r="B241" s="121"/>
      <c r="C241" s="122"/>
      <c r="D241" s="28" t="s">
        <v>128</v>
      </c>
      <c r="E241" s="51">
        <f t="shared" ref="E241:I242" si="96">E242</f>
        <v>0</v>
      </c>
      <c r="F241" s="84">
        <f t="shared" ref="F241:H242" si="97">F242</f>
        <v>440</v>
      </c>
      <c r="G241" s="84">
        <f t="shared" si="97"/>
        <v>727.7</v>
      </c>
      <c r="H241" s="84">
        <f t="shared" si="97"/>
        <v>887.15</v>
      </c>
      <c r="I241" s="51">
        <f t="shared" ref="I241" si="98">I242</f>
        <v>0</v>
      </c>
      <c r="M241"/>
    </row>
    <row r="242" spans="1:13" s="24" customFormat="1" x14ac:dyDescent="0.25">
      <c r="A242" s="123">
        <v>3</v>
      </c>
      <c r="B242" s="124"/>
      <c r="C242" s="125"/>
      <c r="D242" s="25" t="s">
        <v>13</v>
      </c>
      <c r="E242" s="22">
        <f t="shared" si="96"/>
        <v>0</v>
      </c>
      <c r="F242" s="85">
        <f t="shared" si="97"/>
        <v>440</v>
      </c>
      <c r="G242" s="85">
        <f t="shared" si="97"/>
        <v>727.7</v>
      </c>
      <c r="H242" s="85">
        <f t="shared" si="97"/>
        <v>887.15</v>
      </c>
      <c r="I242" s="22">
        <f t="shared" si="96"/>
        <v>0</v>
      </c>
    </row>
    <row r="243" spans="1:13" s="24" customFormat="1" x14ac:dyDescent="0.25">
      <c r="A243" s="126">
        <v>32</v>
      </c>
      <c r="B243" s="127"/>
      <c r="C243" s="128"/>
      <c r="D243" s="25" t="s">
        <v>20</v>
      </c>
      <c r="E243" s="22">
        <f>E253</f>
        <v>0</v>
      </c>
      <c r="F243" s="85">
        <f t="shared" ref="F243:H243" si="99">F244+F248+F253+F255</f>
        <v>440</v>
      </c>
      <c r="G243" s="85">
        <f t="shared" si="99"/>
        <v>727.7</v>
      </c>
      <c r="H243" s="85">
        <f t="shared" si="99"/>
        <v>887.15</v>
      </c>
      <c r="I243" s="22">
        <v>0</v>
      </c>
    </row>
    <row r="244" spans="1:13" s="24" customFormat="1" hidden="1" x14ac:dyDescent="0.25">
      <c r="A244" s="126">
        <v>321</v>
      </c>
      <c r="B244" s="127"/>
      <c r="C244" s="128"/>
      <c r="D244" s="25" t="s">
        <v>39</v>
      </c>
      <c r="E244" s="22">
        <f>SUM(E245:E247)</f>
        <v>0</v>
      </c>
      <c r="F244" s="85">
        <f>SUM(F245:F247)</f>
        <v>0</v>
      </c>
      <c r="G244" s="85">
        <f>SUM(G245:G247)</f>
        <v>373.27</v>
      </c>
      <c r="H244" s="85">
        <f>SUM(H245:H247)</f>
        <v>375</v>
      </c>
      <c r="I244" s="22">
        <f>SUM(I245:I247)</f>
        <v>0</v>
      </c>
    </row>
    <row r="245" spans="1:13" s="24" customFormat="1" hidden="1" x14ac:dyDescent="0.25">
      <c r="A245" s="117">
        <v>3211</v>
      </c>
      <c r="B245" s="118"/>
      <c r="C245" s="119"/>
      <c r="D245" s="26" t="s">
        <v>48</v>
      </c>
      <c r="E245" s="23"/>
      <c r="F245" s="59"/>
      <c r="G245" s="59">
        <v>163.27000000000001</v>
      </c>
      <c r="H245" s="23">
        <v>165</v>
      </c>
      <c r="I245" s="23"/>
    </row>
    <row r="246" spans="1:13" s="24" customFormat="1" hidden="1" x14ac:dyDescent="0.25">
      <c r="A246" s="117">
        <v>3213</v>
      </c>
      <c r="B246" s="118"/>
      <c r="C246" s="119"/>
      <c r="D246" s="26" t="s">
        <v>49</v>
      </c>
      <c r="E246" s="23"/>
      <c r="F246" s="59"/>
      <c r="G246" s="59">
        <v>210</v>
      </c>
      <c r="H246" s="23">
        <v>210</v>
      </c>
      <c r="I246" s="23"/>
    </row>
    <row r="247" spans="1:13" s="24" customFormat="1" hidden="1" x14ac:dyDescent="0.25">
      <c r="A247" s="117">
        <v>3214</v>
      </c>
      <c r="B247" s="118"/>
      <c r="C247" s="119"/>
      <c r="D247" s="26" t="s">
        <v>50</v>
      </c>
      <c r="E247" s="23"/>
      <c r="F247" s="59"/>
      <c r="G247" s="63"/>
      <c r="H247" s="23"/>
      <c r="I247" s="23"/>
    </row>
    <row r="248" spans="1:13" s="24" customFormat="1" hidden="1" x14ac:dyDescent="0.25">
      <c r="A248" s="126">
        <v>322</v>
      </c>
      <c r="B248" s="127"/>
      <c r="C248" s="128"/>
      <c r="D248" s="25" t="s">
        <v>40</v>
      </c>
      <c r="E248" s="22">
        <f>E250+E251</f>
        <v>0</v>
      </c>
      <c r="F248" s="85">
        <f>F250+F251</f>
        <v>440</v>
      </c>
      <c r="G248" s="85">
        <f t="shared" ref="G248:H248" si="100">G250+G251</f>
        <v>124.43</v>
      </c>
      <c r="H248" s="85">
        <f t="shared" si="100"/>
        <v>282.14999999999998</v>
      </c>
      <c r="I248" s="22">
        <f>I250+I251</f>
        <v>0</v>
      </c>
    </row>
    <row r="249" spans="1:13" s="24" customFormat="1" ht="25.5" hidden="1" x14ac:dyDescent="0.25">
      <c r="A249" s="117">
        <v>3221</v>
      </c>
      <c r="B249" s="118"/>
      <c r="C249" s="119"/>
      <c r="D249" s="26" t="s">
        <v>80</v>
      </c>
      <c r="E249" s="23"/>
      <c r="F249" s="59"/>
      <c r="G249" s="63"/>
      <c r="H249" s="23"/>
      <c r="I249" s="23"/>
    </row>
    <row r="250" spans="1:13" s="24" customFormat="1" hidden="1" x14ac:dyDescent="0.25">
      <c r="A250" s="117">
        <v>3223</v>
      </c>
      <c r="B250" s="118"/>
      <c r="C250" s="119"/>
      <c r="D250" s="26" t="s">
        <v>59</v>
      </c>
      <c r="E250" s="23"/>
      <c r="F250" s="59"/>
      <c r="G250" s="63"/>
      <c r="H250" s="23"/>
      <c r="I250" s="23"/>
    </row>
    <row r="251" spans="1:13" s="24" customFormat="1" hidden="1" x14ac:dyDescent="0.25">
      <c r="A251" s="117">
        <v>3225</v>
      </c>
      <c r="B251" s="118"/>
      <c r="C251" s="119"/>
      <c r="D251" s="26" t="s">
        <v>81</v>
      </c>
      <c r="E251" s="23"/>
      <c r="F251" s="59">
        <v>440</v>
      </c>
      <c r="G251" s="59">
        <v>124.43</v>
      </c>
      <c r="H251" s="59">
        <v>282.14999999999998</v>
      </c>
      <c r="I251" s="23">
        <v>0</v>
      </c>
    </row>
    <row r="252" spans="1:13" s="24" customFormat="1" ht="25.5" hidden="1" x14ac:dyDescent="0.25">
      <c r="A252" s="38">
        <v>3227</v>
      </c>
      <c r="B252" s="39"/>
      <c r="C252" s="40"/>
      <c r="D252" s="26" t="s">
        <v>169</v>
      </c>
      <c r="E252" s="23"/>
      <c r="F252" s="59"/>
      <c r="G252" s="63"/>
      <c r="H252" s="23"/>
      <c r="I252" s="23"/>
    </row>
    <row r="253" spans="1:13" s="24" customFormat="1" hidden="1" x14ac:dyDescent="0.25">
      <c r="A253" s="126">
        <v>323</v>
      </c>
      <c r="B253" s="127"/>
      <c r="C253" s="128"/>
      <c r="D253" s="25" t="s">
        <v>52</v>
      </c>
      <c r="E253" s="22">
        <f>E264</f>
        <v>0</v>
      </c>
      <c r="F253" s="85">
        <f>F264</f>
        <v>0</v>
      </c>
      <c r="G253" s="64"/>
      <c r="H253" s="22"/>
      <c r="I253" s="22">
        <f>I264</f>
        <v>0</v>
      </c>
    </row>
    <row r="254" spans="1:13" s="24" customFormat="1" hidden="1" x14ac:dyDescent="0.25">
      <c r="A254" s="117">
        <v>3234</v>
      </c>
      <c r="B254" s="129"/>
      <c r="C254" s="130"/>
      <c r="D254" s="26" t="s">
        <v>60</v>
      </c>
      <c r="E254" s="23"/>
      <c r="F254" s="59"/>
      <c r="G254" s="63"/>
      <c r="H254" s="23"/>
      <c r="I254" s="23"/>
    </row>
    <row r="255" spans="1:13" s="24" customFormat="1" ht="25.5" hidden="1" x14ac:dyDescent="0.25">
      <c r="A255" s="126">
        <v>329</v>
      </c>
      <c r="B255" s="127"/>
      <c r="C255" s="128"/>
      <c r="D255" s="25" t="s">
        <v>43</v>
      </c>
      <c r="E255" s="22">
        <f t="shared" ref="E255" si="101">E256+E257</f>
        <v>0</v>
      </c>
      <c r="F255" s="85">
        <f>SUM(F256:F260)</f>
        <v>0</v>
      </c>
      <c r="G255" s="85">
        <f>SUM(G256:G260)</f>
        <v>230</v>
      </c>
      <c r="H255" s="85">
        <f>SUM(H256:H260)</f>
        <v>230</v>
      </c>
      <c r="I255" s="22">
        <f t="shared" ref="I255" si="102">SUM(I256:I260)</f>
        <v>0</v>
      </c>
    </row>
    <row r="256" spans="1:13" s="24" customFormat="1" hidden="1" x14ac:dyDescent="0.25">
      <c r="A256" s="117">
        <v>3293</v>
      </c>
      <c r="B256" s="118"/>
      <c r="C256" s="119"/>
      <c r="D256" s="26" t="s">
        <v>71</v>
      </c>
      <c r="E256" s="23"/>
      <c r="F256" s="59"/>
      <c r="G256" s="63"/>
      <c r="H256" s="23"/>
      <c r="I256" s="23"/>
    </row>
    <row r="257" spans="1:13" s="24" customFormat="1" hidden="1" x14ac:dyDescent="0.25">
      <c r="A257" s="117">
        <v>3294</v>
      </c>
      <c r="B257" s="118"/>
      <c r="C257" s="119"/>
      <c r="D257" s="26" t="s">
        <v>66</v>
      </c>
      <c r="E257" s="23"/>
      <c r="F257" s="59"/>
      <c r="G257" s="63"/>
      <c r="H257" s="23"/>
      <c r="I257" s="23"/>
    </row>
    <row r="258" spans="1:13" s="24" customFormat="1" hidden="1" x14ac:dyDescent="0.25">
      <c r="A258" s="117">
        <v>3295</v>
      </c>
      <c r="B258" s="118"/>
      <c r="C258" s="119"/>
      <c r="D258" s="26" t="s">
        <v>42</v>
      </c>
      <c r="E258" s="23"/>
      <c r="F258" s="59"/>
      <c r="G258" s="63"/>
      <c r="H258" s="23"/>
      <c r="I258" s="23"/>
    </row>
    <row r="259" spans="1:13" s="24" customFormat="1" hidden="1" x14ac:dyDescent="0.25">
      <c r="A259" s="117">
        <v>3296</v>
      </c>
      <c r="B259" s="118"/>
      <c r="C259" s="119"/>
      <c r="D259" s="26" t="s">
        <v>44</v>
      </c>
      <c r="E259" s="23"/>
      <c r="F259" s="59"/>
      <c r="G259" s="63"/>
      <c r="H259" s="23"/>
      <c r="I259" s="23"/>
    </row>
    <row r="260" spans="1:13" s="24" customFormat="1" ht="25.5" hidden="1" x14ac:dyDescent="0.25">
      <c r="A260" s="117">
        <v>3299</v>
      </c>
      <c r="B260" s="118"/>
      <c r="C260" s="119"/>
      <c r="D260" s="26" t="s">
        <v>43</v>
      </c>
      <c r="E260" s="23"/>
      <c r="F260" s="59"/>
      <c r="G260" s="59">
        <v>230</v>
      </c>
      <c r="H260" s="59">
        <v>230</v>
      </c>
      <c r="I260" s="23">
        <f>F260</f>
        <v>0</v>
      </c>
    </row>
    <row r="261" spans="1:13" s="24" customFormat="1" x14ac:dyDescent="0.25">
      <c r="A261" s="126">
        <v>34</v>
      </c>
      <c r="B261" s="127"/>
      <c r="C261" s="128"/>
      <c r="D261" s="25" t="s">
        <v>45</v>
      </c>
      <c r="E261" s="22">
        <f t="shared" ref="E261:I261" si="103">SUM(E262)</f>
        <v>0</v>
      </c>
      <c r="F261" s="85">
        <f>SUM(F262)</f>
        <v>0</v>
      </c>
      <c r="G261" s="64"/>
      <c r="H261" s="22"/>
      <c r="I261" s="22">
        <f t="shared" si="103"/>
        <v>0</v>
      </c>
    </row>
    <row r="262" spans="1:13" s="24" customFormat="1" hidden="1" x14ac:dyDescent="0.25">
      <c r="A262" s="126">
        <v>343</v>
      </c>
      <c r="B262" s="127"/>
      <c r="C262" s="128"/>
      <c r="D262" s="25" t="s">
        <v>46</v>
      </c>
      <c r="E262" s="22">
        <f t="shared" ref="E262:I262" si="104">E263</f>
        <v>0</v>
      </c>
      <c r="F262" s="85">
        <f>F263</f>
        <v>0</v>
      </c>
      <c r="G262" s="64"/>
      <c r="H262" s="22"/>
      <c r="I262" s="22">
        <f t="shared" si="104"/>
        <v>0</v>
      </c>
    </row>
    <row r="263" spans="1:13" s="24" customFormat="1" ht="25.5" hidden="1" x14ac:dyDescent="0.25">
      <c r="A263" s="117">
        <v>3431</v>
      </c>
      <c r="B263" s="118"/>
      <c r="C263" s="119"/>
      <c r="D263" s="26" t="s">
        <v>67</v>
      </c>
      <c r="E263" s="52"/>
      <c r="F263" s="68"/>
      <c r="G263" s="68"/>
      <c r="H263" s="52"/>
      <c r="I263" s="52"/>
    </row>
    <row r="264" spans="1:13" hidden="1" x14ac:dyDescent="0.25">
      <c r="A264" s="117">
        <v>3433</v>
      </c>
      <c r="B264" s="118"/>
      <c r="C264" s="119"/>
      <c r="D264" s="26" t="s">
        <v>47</v>
      </c>
      <c r="E264" s="23"/>
      <c r="F264" s="63"/>
      <c r="G264" s="63"/>
      <c r="H264" s="23"/>
      <c r="I264" s="23"/>
      <c r="M264" s="24"/>
    </row>
    <row r="265" spans="1:13" s="24" customFormat="1" ht="25.5" x14ac:dyDescent="0.25">
      <c r="A265" s="120" t="s">
        <v>129</v>
      </c>
      <c r="B265" s="121"/>
      <c r="C265" s="122"/>
      <c r="D265" s="28" t="s">
        <v>130</v>
      </c>
      <c r="E265" s="51">
        <f t="shared" ref="E265:I266" si="105">E266</f>
        <v>9250</v>
      </c>
      <c r="F265" s="51">
        <f t="shared" ref="F265:H266" si="106">F266</f>
        <v>9250</v>
      </c>
      <c r="G265" s="51">
        <f t="shared" si="106"/>
        <v>13865.5</v>
      </c>
      <c r="H265" s="51">
        <f t="shared" si="106"/>
        <v>13870</v>
      </c>
      <c r="I265" s="51">
        <f t="shared" si="105"/>
        <v>0</v>
      </c>
      <c r="M265"/>
    </row>
    <row r="266" spans="1:13" s="24" customFormat="1" x14ac:dyDescent="0.25">
      <c r="A266" s="123">
        <v>3</v>
      </c>
      <c r="B266" s="124"/>
      <c r="C266" s="125"/>
      <c r="D266" s="25" t="s">
        <v>13</v>
      </c>
      <c r="E266" s="22">
        <f t="shared" si="105"/>
        <v>9250</v>
      </c>
      <c r="F266" s="22">
        <f t="shared" si="106"/>
        <v>9250</v>
      </c>
      <c r="G266" s="22">
        <f t="shared" si="106"/>
        <v>13865.5</v>
      </c>
      <c r="H266" s="22">
        <f t="shared" si="106"/>
        <v>13870</v>
      </c>
      <c r="I266" s="22">
        <f t="shared" si="105"/>
        <v>0</v>
      </c>
    </row>
    <row r="267" spans="1:13" s="24" customFormat="1" x14ac:dyDescent="0.25">
      <c r="A267" s="126">
        <v>32</v>
      </c>
      <c r="B267" s="127"/>
      <c r="C267" s="128"/>
      <c r="D267" s="25" t="s">
        <v>20</v>
      </c>
      <c r="E267" s="22">
        <f t="shared" ref="E267:I267" si="107">E268+E270+E273</f>
        <v>9250</v>
      </c>
      <c r="F267" s="22">
        <f>F268+F270+F273</f>
        <v>9250</v>
      </c>
      <c r="G267" s="22">
        <f>G268+G270+G273</f>
        <v>13865.5</v>
      </c>
      <c r="H267" s="22">
        <f>H268+H270+H273</f>
        <v>13870</v>
      </c>
      <c r="I267" s="22">
        <f t="shared" si="107"/>
        <v>0</v>
      </c>
    </row>
    <row r="268" spans="1:13" s="24" customFormat="1" hidden="1" x14ac:dyDescent="0.25">
      <c r="A268" s="126">
        <v>321</v>
      </c>
      <c r="B268" s="127"/>
      <c r="C268" s="128"/>
      <c r="D268" s="25" t="s">
        <v>39</v>
      </c>
      <c r="E268" s="22">
        <f t="shared" ref="E268:I268" si="108">E269</f>
        <v>0</v>
      </c>
      <c r="F268" s="22">
        <f>F269</f>
        <v>0</v>
      </c>
      <c r="G268" s="22"/>
      <c r="H268" s="22"/>
      <c r="I268" s="22">
        <f t="shared" si="108"/>
        <v>0</v>
      </c>
    </row>
    <row r="269" spans="1:13" hidden="1" x14ac:dyDescent="0.25">
      <c r="A269" s="117">
        <v>3211</v>
      </c>
      <c r="B269" s="118"/>
      <c r="C269" s="119"/>
      <c r="D269" s="26" t="s">
        <v>48</v>
      </c>
      <c r="E269" s="23"/>
      <c r="F269" s="23"/>
      <c r="G269" s="23"/>
      <c r="H269" s="23"/>
      <c r="I269" s="23"/>
      <c r="M269" s="24"/>
    </row>
    <row r="270" spans="1:13" s="24" customFormat="1" hidden="1" x14ac:dyDescent="0.25">
      <c r="A270" s="126">
        <v>323</v>
      </c>
      <c r="B270" s="127"/>
      <c r="C270" s="128"/>
      <c r="D270" s="25" t="s">
        <v>52</v>
      </c>
      <c r="E270" s="22">
        <f t="shared" ref="E270:I270" si="109">E271+E272</f>
        <v>6600</v>
      </c>
      <c r="F270" s="22">
        <f>F271+F272</f>
        <v>6600</v>
      </c>
      <c r="G270" s="22">
        <f>G271+G272</f>
        <v>7947.5</v>
      </c>
      <c r="H270" s="22">
        <f>H271+H272</f>
        <v>7950</v>
      </c>
      <c r="I270" s="22">
        <f t="shared" si="109"/>
        <v>0</v>
      </c>
      <c r="M270"/>
    </row>
    <row r="271" spans="1:13" hidden="1" x14ac:dyDescent="0.25">
      <c r="A271" s="117">
        <v>3231</v>
      </c>
      <c r="B271" s="118"/>
      <c r="C271" s="119"/>
      <c r="D271" s="26" t="s">
        <v>83</v>
      </c>
      <c r="E271" s="23">
        <v>6600</v>
      </c>
      <c r="F271" s="23">
        <v>6600</v>
      </c>
      <c r="G271" s="23">
        <v>7947.5</v>
      </c>
      <c r="H271" s="23">
        <v>7950</v>
      </c>
      <c r="I271" s="23"/>
      <c r="M271" s="24"/>
    </row>
    <row r="272" spans="1:13" hidden="1" x14ac:dyDescent="0.25">
      <c r="A272" s="117">
        <v>3239</v>
      </c>
      <c r="B272" s="118"/>
      <c r="C272" s="119"/>
      <c r="D272" s="26" t="s">
        <v>65</v>
      </c>
      <c r="E272" s="23"/>
      <c r="F272" s="23"/>
      <c r="G272" s="23"/>
      <c r="H272" s="23"/>
      <c r="I272" s="23"/>
    </row>
    <row r="273" spans="1:13" s="24" customFormat="1" ht="25.5" hidden="1" x14ac:dyDescent="0.25">
      <c r="A273" s="126">
        <v>329</v>
      </c>
      <c r="B273" s="127"/>
      <c r="C273" s="128"/>
      <c r="D273" s="25" t="s">
        <v>43</v>
      </c>
      <c r="E273" s="22">
        <f t="shared" ref="E273:I273" si="110">E274+E275</f>
        <v>2650</v>
      </c>
      <c r="F273" s="22">
        <f>F274+F275</f>
        <v>2650</v>
      </c>
      <c r="G273" s="22">
        <f>G274+G275</f>
        <v>5918</v>
      </c>
      <c r="H273" s="22">
        <f>H274+H275</f>
        <v>5920</v>
      </c>
      <c r="I273" s="22">
        <f t="shared" si="110"/>
        <v>0</v>
      </c>
      <c r="M273"/>
    </row>
    <row r="274" spans="1:13" hidden="1" x14ac:dyDescent="0.25">
      <c r="A274" s="117">
        <v>3293</v>
      </c>
      <c r="B274" s="118"/>
      <c r="C274" s="119"/>
      <c r="D274" s="26" t="s">
        <v>71</v>
      </c>
      <c r="E274" s="23"/>
      <c r="F274" s="23">
        <f>E274</f>
        <v>0</v>
      </c>
      <c r="G274" s="23"/>
      <c r="H274" s="23"/>
      <c r="I274" s="23">
        <f>E274</f>
        <v>0</v>
      </c>
      <c r="M274" s="24"/>
    </row>
    <row r="275" spans="1:13" ht="25.5" hidden="1" x14ac:dyDescent="0.25">
      <c r="A275" s="117">
        <v>3299</v>
      </c>
      <c r="B275" s="118"/>
      <c r="C275" s="119"/>
      <c r="D275" s="26" t="s">
        <v>43</v>
      </c>
      <c r="E275" s="23">
        <v>2650</v>
      </c>
      <c r="F275" s="23">
        <v>2650</v>
      </c>
      <c r="G275" s="23">
        <v>5918</v>
      </c>
      <c r="H275" s="23">
        <v>5920</v>
      </c>
      <c r="I275" s="23"/>
    </row>
    <row r="276" spans="1:13" ht="25.5" x14ac:dyDescent="0.25">
      <c r="A276" s="120" t="s">
        <v>139</v>
      </c>
      <c r="B276" s="121"/>
      <c r="C276" s="122"/>
      <c r="D276" s="28" t="s">
        <v>174</v>
      </c>
      <c r="E276" s="51">
        <f t="shared" ref="E276:I278" si="111">E277</f>
        <v>0</v>
      </c>
      <c r="F276" s="51">
        <f>F277</f>
        <v>0</v>
      </c>
      <c r="G276" s="51"/>
      <c r="H276" s="51"/>
      <c r="I276" s="51">
        <f t="shared" si="111"/>
        <v>0</v>
      </c>
    </row>
    <row r="277" spans="1:13" x14ac:dyDescent="0.25">
      <c r="A277" s="123">
        <v>3</v>
      </c>
      <c r="B277" s="124"/>
      <c r="C277" s="125"/>
      <c r="D277" s="25" t="s">
        <v>13</v>
      </c>
      <c r="E277" s="22">
        <f t="shared" si="111"/>
        <v>0</v>
      </c>
      <c r="F277" s="22">
        <f>F278</f>
        <v>0</v>
      </c>
      <c r="G277" s="22"/>
      <c r="H277" s="22"/>
      <c r="I277" s="22">
        <f t="shared" si="111"/>
        <v>0</v>
      </c>
    </row>
    <row r="278" spans="1:13" x14ac:dyDescent="0.25">
      <c r="A278" s="126">
        <v>32</v>
      </c>
      <c r="B278" s="127"/>
      <c r="C278" s="128"/>
      <c r="D278" s="25" t="s">
        <v>20</v>
      </c>
      <c r="E278" s="22">
        <f t="shared" si="111"/>
        <v>0</v>
      </c>
      <c r="F278" s="22">
        <f>F279</f>
        <v>0</v>
      </c>
      <c r="G278" s="22"/>
      <c r="H278" s="22"/>
      <c r="I278" s="22">
        <f t="shared" si="111"/>
        <v>0</v>
      </c>
    </row>
    <row r="279" spans="1:13" hidden="1" x14ac:dyDescent="0.25">
      <c r="A279" s="126">
        <v>322</v>
      </c>
      <c r="B279" s="127"/>
      <c r="C279" s="128"/>
      <c r="D279" s="25" t="s">
        <v>40</v>
      </c>
      <c r="E279" s="22">
        <f t="shared" ref="E279:I279" si="112">E280</f>
        <v>0</v>
      </c>
      <c r="F279" s="22">
        <f>F280</f>
        <v>0</v>
      </c>
      <c r="G279" s="22"/>
      <c r="H279" s="22"/>
      <c r="I279" s="22">
        <f t="shared" si="112"/>
        <v>0</v>
      </c>
    </row>
    <row r="280" spans="1:13" ht="24.75" hidden="1" customHeight="1" x14ac:dyDescent="0.25">
      <c r="A280" s="117">
        <v>3221</v>
      </c>
      <c r="B280" s="118"/>
      <c r="C280" s="119"/>
      <c r="D280" s="26" t="s">
        <v>80</v>
      </c>
      <c r="E280" s="23"/>
      <c r="F280" s="23"/>
      <c r="G280" s="23"/>
      <c r="H280" s="23"/>
      <c r="I280" s="23"/>
    </row>
    <row r="281" spans="1:13" s="24" customFormat="1" x14ac:dyDescent="0.25">
      <c r="A281" s="120" t="s">
        <v>131</v>
      </c>
      <c r="B281" s="121"/>
      <c r="C281" s="122"/>
      <c r="D281" s="28" t="s">
        <v>132</v>
      </c>
      <c r="E281" s="51">
        <f t="shared" ref="E281:I284" si="113">E282</f>
        <v>0</v>
      </c>
      <c r="F281" s="51">
        <f>F282</f>
        <v>0</v>
      </c>
      <c r="G281" s="51"/>
      <c r="H281" s="51"/>
      <c r="I281" s="51">
        <f t="shared" si="113"/>
        <v>0</v>
      </c>
      <c r="M281"/>
    </row>
    <row r="282" spans="1:13" s="24" customFormat="1" x14ac:dyDescent="0.25">
      <c r="A282" s="123">
        <v>3</v>
      </c>
      <c r="B282" s="124"/>
      <c r="C282" s="125"/>
      <c r="D282" s="25" t="s">
        <v>13</v>
      </c>
      <c r="E282" s="22">
        <f t="shared" si="113"/>
        <v>0</v>
      </c>
      <c r="F282" s="22">
        <f>F283</f>
        <v>0</v>
      </c>
      <c r="G282" s="22"/>
      <c r="H282" s="22"/>
      <c r="I282" s="22">
        <f t="shared" si="113"/>
        <v>0</v>
      </c>
    </row>
    <row r="283" spans="1:13" s="24" customFormat="1" x14ac:dyDescent="0.25">
      <c r="A283" s="126">
        <v>32</v>
      </c>
      <c r="B283" s="127"/>
      <c r="C283" s="128"/>
      <c r="D283" s="25" t="s">
        <v>20</v>
      </c>
      <c r="E283" s="22">
        <f t="shared" si="113"/>
        <v>0</v>
      </c>
      <c r="F283" s="22">
        <f>F284</f>
        <v>0</v>
      </c>
      <c r="G283" s="22"/>
      <c r="H283" s="22"/>
      <c r="I283" s="22">
        <f t="shared" si="113"/>
        <v>0</v>
      </c>
    </row>
    <row r="284" spans="1:13" s="24" customFormat="1" hidden="1" x14ac:dyDescent="0.25">
      <c r="A284" s="126">
        <v>323</v>
      </c>
      <c r="B284" s="127"/>
      <c r="C284" s="128"/>
      <c r="D284" s="25" t="s">
        <v>52</v>
      </c>
      <c r="E284" s="22">
        <f t="shared" si="113"/>
        <v>0</v>
      </c>
      <c r="F284" s="22">
        <f>F285</f>
        <v>0</v>
      </c>
      <c r="G284" s="22"/>
      <c r="H284" s="22"/>
      <c r="I284" s="22">
        <f t="shared" si="113"/>
        <v>0</v>
      </c>
    </row>
    <row r="285" spans="1:13" hidden="1" x14ac:dyDescent="0.25">
      <c r="A285" s="117">
        <v>3237</v>
      </c>
      <c r="B285" s="118"/>
      <c r="C285" s="119"/>
      <c r="D285" s="26" t="s">
        <v>53</v>
      </c>
      <c r="E285" s="23"/>
      <c r="F285" s="23"/>
      <c r="G285" s="23"/>
      <c r="H285" s="23"/>
      <c r="I285" s="23"/>
      <c r="M285" s="24"/>
    </row>
    <row r="286" spans="1:13" s="24" customFormat="1" x14ac:dyDescent="0.25">
      <c r="A286" s="120" t="s">
        <v>133</v>
      </c>
      <c r="B286" s="121"/>
      <c r="C286" s="122"/>
      <c r="D286" s="28" t="s">
        <v>134</v>
      </c>
      <c r="E286" s="51">
        <f t="shared" ref="E286" si="114">E287</f>
        <v>10900</v>
      </c>
      <c r="F286" s="51">
        <f>F287</f>
        <v>7050</v>
      </c>
      <c r="G286" s="51">
        <f>G287</f>
        <v>7196.41</v>
      </c>
      <c r="H286" s="51">
        <f>H287</f>
        <v>7196.41</v>
      </c>
      <c r="I286" s="51">
        <f>I287</f>
        <v>0</v>
      </c>
      <c r="M286"/>
    </row>
    <row r="287" spans="1:13" s="24" customFormat="1" x14ac:dyDescent="0.25">
      <c r="A287" s="123">
        <v>3</v>
      </c>
      <c r="B287" s="124"/>
      <c r="C287" s="125"/>
      <c r="D287" s="25" t="s">
        <v>13</v>
      </c>
      <c r="E287" s="22">
        <f>E288+E291+E305</f>
        <v>10900</v>
      </c>
      <c r="F287" s="22">
        <f>F288+F291+F305+F308</f>
        <v>7050</v>
      </c>
      <c r="G287" s="22">
        <f>G288+G291+G305+G308+G300</f>
        <v>7196.41</v>
      </c>
      <c r="H287" s="22">
        <f>H288+H291+H305+H308+H300</f>
        <v>7196.41</v>
      </c>
      <c r="I287" s="22">
        <f>I288+I291+I305+I308</f>
        <v>0</v>
      </c>
    </row>
    <row r="288" spans="1:13" s="24" customFormat="1" x14ac:dyDescent="0.25">
      <c r="A288" s="126">
        <v>31</v>
      </c>
      <c r="B288" s="127"/>
      <c r="C288" s="128"/>
      <c r="D288" s="25" t="s">
        <v>14</v>
      </c>
      <c r="E288" s="22">
        <f t="shared" ref="E288:I289" si="115">E289</f>
        <v>0</v>
      </c>
      <c r="F288" s="22">
        <f>F289</f>
        <v>0</v>
      </c>
      <c r="G288" s="22"/>
      <c r="H288" s="22"/>
      <c r="I288" s="22">
        <f t="shared" si="115"/>
        <v>0</v>
      </c>
    </row>
    <row r="289" spans="1:13" s="24" customFormat="1" hidden="1" x14ac:dyDescent="0.25">
      <c r="A289" s="126">
        <v>312</v>
      </c>
      <c r="B289" s="127"/>
      <c r="C289" s="128"/>
      <c r="D289" s="25" t="s">
        <v>105</v>
      </c>
      <c r="E289" s="22">
        <f t="shared" si="115"/>
        <v>0</v>
      </c>
      <c r="F289" s="22">
        <f>F290</f>
        <v>0</v>
      </c>
      <c r="G289" s="22"/>
      <c r="H289" s="22"/>
      <c r="I289" s="22">
        <f t="shared" si="115"/>
        <v>0</v>
      </c>
    </row>
    <row r="290" spans="1:13" hidden="1" x14ac:dyDescent="0.25">
      <c r="A290" s="117">
        <v>3121</v>
      </c>
      <c r="B290" s="118"/>
      <c r="C290" s="119"/>
      <c r="D290" s="26" t="s">
        <v>35</v>
      </c>
      <c r="E290" s="23"/>
      <c r="F290" s="23"/>
      <c r="G290" s="23"/>
      <c r="H290" s="23"/>
      <c r="I290" s="23"/>
      <c r="M290" s="24"/>
    </row>
    <row r="291" spans="1:13" s="24" customFormat="1" x14ac:dyDescent="0.25">
      <c r="A291" s="126">
        <v>32</v>
      </c>
      <c r="B291" s="127"/>
      <c r="C291" s="128"/>
      <c r="D291" s="25" t="s">
        <v>14</v>
      </c>
      <c r="E291" s="22">
        <f t="shared" ref="E291:I291" si="116">E292+E296+E300</f>
        <v>7400</v>
      </c>
      <c r="F291" s="22">
        <f t="shared" si="116"/>
        <v>4600</v>
      </c>
      <c r="G291" s="22"/>
      <c r="H291" s="22"/>
      <c r="I291" s="22">
        <f t="shared" si="116"/>
        <v>0</v>
      </c>
      <c r="M291"/>
    </row>
    <row r="292" spans="1:13" s="24" customFormat="1" hidden="1" x14ac:dyDescent="0.25">
      <c r="A292" s="126">
        <v>321</v>
      </c>
      <c r="B292" s="127"/>
      <c r="C292" s="128"/>
      <c r="D292" s="25" t="s">
        <v>39</v>
      </c>
      <c r="E292" s="22">
        <f t="shared" ref="E292:I292" si="117">E293</f>
        <v>0</v>
      </c>
      <c r="F292" s="22">
        <f>F293</f>
        <v>0</v>
      </c>
      <c r="G292" s="22"/>
      <c r="H292" s="22"/>
      <c r="I292" s="22">
        <f t="shared" si="117"/>
        <v>0</v>
      </c>
    </row>
    <row r="293" spans="1:13" hidden="1" x14ac:dyDescent="0.25">
      <c r="A293" s="117">
        <v>3211</v>
      </c>
      <c r="B293" s="118"/>
      <c r="C293" s="119"/>
      <c r="D293" s="26" t="s">
        <v>48</v>
      </c>
      <c r="E293" s="23"/>
      <c r="F293" s="23"/>
      <c r="G293" s="23"/>
      <c r="H293" s="23"/>
      <c r="I293" s="23"/>
      <c r="M293" s="24"/>
    </row>
    <row r="294" spans="1:13" hidden="1" x14ac:dyDescent="0.25">
      <c r="A294" s="126">
        <v>322</v>
      </c>
      <c r="B294" s="127"/>
      <c r="C294" s="128"/>
      <c r="D294" s="25" t="s">
        <v>40</v>
      </c>
      <c r="E294" s="22"/>
      <c r="F294" s="22"/>
      <c r="G294" s="22"/>
      <c r="H294" s="22"/>
      <c r="I294" s="22"/>
    </row>
    <row r="295" spans="1:13" hidden="1" x14ac:dyDescent="0.25">
      <c r="A295" s="117">
        <v>3225</v>
      </c>
      <c r="B295" s="118"/>
      <c r="C295" s="119"/>
      <c r="D295" s="26" t="s">
        <v>41</v>
      </c>
      <c r="E295" s="23"/>
      <c r="F295" s="23"/>
      <c r="G295" s="23"/>
      <c r="H295" s="23"/>
      <c r="I295" s="23"/>
    </row>
    <row r="296" spans="1:13" s="24" customFormat="1" hidden="1" x14ac:dyDescent="0.25">
      <c r="A296" s="126">
        <v>323</v>
      </c>
      <c r="B296" s="127"/>
      <c r="C296" s="128"/>
      <c r="D296" s="25" t="s">
        <v>52</v>
      </c>
      <c r="E296" s="22">
        <f t="shared" ref="E296:I296" si="118">E297+E298+E299</f>
        <v>0</v>
      </c>
      <c r="F296" s="22">
        <f>F297+F298+F299</f>
        <v>0</v>
      </c>
      <c r="G296" s="22"/>
      <c r="H296" s="22"/>
      <c r="I296" s="22">
        <f t="shared" si="118"/>
        <v>0</v>
      </c>
      <c r="M296"/>
    </row>
    <row r="297" spans="1:13" hidden="1" x14ac:dyDescent="0.25">
      <c r="A297" s="117">
        <v>3236</v>
      </c>
      <c r="B297" s="118"/>
      <c r="C297" s="119"/>
      <c r="D297" s="26" t="s">
        <v>61</v>
      </c>
      <c r="E297" s="23"/>
      <c r="F297" s="23"/>
      <c r="G297" s="23"/>
      <c r="H297" s="23"/>
      <c r="I297" s="23"/>
      <c r="M297" s="24"/>
    </row>
    <row r="298" spans="1:13" hidden="1" x14ac:dyDescent="0.25">
      <c r="A298" s="117">
        <v>3237</v>
      </c>
      <c r="B298" s="118"/>
      <c r="C298" s="119"/>
      <c r="D298" s="26" t="s">
        <v>53</v>
      </c>
      <c r="E298" s="23"/>
      <c r="F298" s="23"/>
      <c r="G298" s="23"/>
      <c r="H298" s="23"/>
      <c r="I298" s="23"/>
    </row>
    <row r="299" spans="1:13" hidden="1" x14ac:dyDescent="0.25">
      <c r="A299" s="117">
        <v>3239</v>
      </c>
      <c r="B299" s="118"/>
      <c r="C299" s="119"/>
      <c r="D299" s="26" t="s">
        <v>65</v>
      </c>
      <c r="E299" s="23"/>
      <c r="F299" s="23"/>
      <c r="G299" s="23"/>
      <c r="H299" s="23"/>
      <c r="I299" s="23"/>
    </row>
    <row r="300" spans="1:13" s="24" customFormat="1" ht="25.5" hidden="1" x14ac:dyDescent="0.25">
      <c r="A300" s="126">
        <v>329</v>
      </c>
      <c r="B300" s="127"/>
      <c r="C300" s="128"/>
      <c r="D300" s="25" t="s">
        <v>43</v>
      </c>
      <c r="E300" s="22">
        <f>SUM(E301:E303)</f>
        <v>7400</v>
      </c>
      <c r="F300" s="22">
        <f>SUM(F301:F303)</f>
        <v>4600</v>
      </c>
      <c r="G300" s="22">
        <f>SUM(G301:G303)</f>
        <v>5444.47</v>
      </c>
      <c r="H300" s="22">
        <f>SUM(H301:H303)</f>
        <v>5444.47</v>
      </c>
      <c r="I300" s="22">
        <f>SUM(I301:I303)</f>
        <v>0</v>
      </c>
      <c r="M300"/>
    </row>
    <row r="301" spans="1:13" s="24" customFormat="1" hidden="1" x14ac:dyDescent="0.25">
      <c r="A301" s="117">
        <v>3295</v>
      </c>
      <c r="B301" s="118"/>
      <c r="C301" s="119"/>
      <c r="D301" s="26" t="s">
        <v>42</v>
      </c>
      <c r="E301" s="23">
        <v>3500</v>
      </c>
      <c r="F301" s="70">
        <v>2000</v>
      </c>
      <c r="G301" s="59">
        <v>535.11</v>
      </c>
      <c r="H301" s="23">
        <v>535.11</v>
      </c>
      <c r="I301" s="23"/>
    </row>
    <row r="302" spans="1:13" s="24" customFormat="1" hidden="1" x14ac:dyDescent="0.25">
      <c r="A302" s="117">
        <v>3296</v>
      </c>
      <c r="B302" s="118"/>
      <c r="C302" s="119"/>
      <c r="D302" s="26" t="s">
        <v>44</v>
      </c>
      <c r="E302" s="23">
        <v>2500</v>
      </c>
      <c r="F302" s="70">
        <v>800</v>
      </c>
      <c r="G302" s="59">
        <v>746.57</v>
      </c>
      <c r="H302" s="23">
        <v>746.57</v>
      </c>
      <c r="I302" s="23"/>
    </row>
    <row r="303" spans="1:13" ht="25.5" hidden="1" x14ac:dyDescent="0.25">
      <c r="A303" s="117">
        <v>3299</v>
      </c>
      <c r="B303" s="118"/>
      <c r="C303" s="119"/>
      <c r="D303" s="26" t="s">
        <v>43</v>
      </c>
      <c r="E303" s="23">
        <v>1400</v>
      </c>
      <c r="F303" s="70">
        <v>1800</v>
      </c>
      <c r="G303" s="59">
        <v>4162.79</v>
      </c>
      <c r="H303" s="59">
        <v>4162.79</v>
      </c>
      <c r="I303" s="23"/>
      <c r="M303" s="24"/>
    </row>
    <row r="304" spans="1:13" x14ac:dyDescent="0.25">
      <c r="A304" s="126">
        <v>34</v>
      </c>
      <c r="B304" s="127"/>
      <c r="C304" s="128"/>
      <c r="D304" s="25" t="s">
        <v>45</v>
      </c>
      <c r="E304" s="23"/>
      <c r="F304" s="70"/>
      <c r="G304" s="66">
        <f>G305</f>
        <v>413.79</v>
      </c>
      <c r="H304" s="66">
        <f>H305</f>
        <v>413.79</v>
      </c>
      <c r="I304" s="23"/>
    </row>
    <row r="305" spans="1:13" hidden="1" x14ac:dyDescent="0.25">
      <c r="A305" s="126">
        <v>343</v>
      </c>
      <c r="B305" s="127"/>
      <c r="C305" s="128"/>
      <c r="D305" s="25" t="s">
        <v>46</v>
      </c>
      <c r="E305" s="22">
        <f>SUM(E306:E307)</f>
        <v>3500</v>
      </c>
      <c r="F305" s="66">
        <f>SUM(F306:F307)</f>
        <v>450</v>
      </c>
      <c r="G305" s="22">
        <f>G307</f>
        <v>413.79</v>
      </c>
      <c r="H305" s="22">
        <f>H307</f>
        <v>413.79</v>
      </c>
      <c r="I305" s="22">
        <f>SUM(I306:I307)</f>
        <v>0</v>
      </c>
    </row>
    <row r="306" spans="1:13" ht="25.5" hidden="1" x14ac:dyDescent="0.25">
      <c r="A306" s="117">
        <v>3431</v>
      </c>
      <c r="B306" s="118"/>
      <c r="C306" s="119"/>
      <c r="D306" s="26" t="s">
        <v>67</v>
      </c>
      <c r="E306" s="23"/>
      <c r="F306" s="70"/>
      <c r="G306" s="23"/>
      <c r="H306" s="23"/>
      <c r="I306" s="23"/>
    </row>
    <row r="307" spans="1:13" hidden="1" x14ac:dyDescent="0.25">
      <c r="A307" s="117">
        <v>3433</v>
      </c>
      <c r="B307" s="118"/>
      <c r="C307" s="119"/>
      <c r="D307" s="26" t="s">
        <v>47</v>
      </c>
      <c r="E307" s="23">
        <v>3500</v>
      </c>
      <c r="F307" s="70">
        <v>450</v>
      </c>
      <c r="G307" s="59">
        <v>413.79</v>
      </c>
      <c r="H307" s="23">
        <v>413.79</v>
      </c>
      <c r="I307" s="23"/>
    </row>
    <row r="308" spans="1:13" x14ac:dyDescent="0.25">
      <c r="A308" s="150">
        <v>38</v>
      </c>
      <c r="B308" s="151"/>
      <c r="C308" s="152"/>
      <c r="D308" s="89" t="s">
        <v>145</v>
      </c>
      <c r="E308" s="62"/>
      <c r="F308" s="66">
        <f t="shared" ref="F308:H309" si="119">F309</f>
        <v>2000</v>
      </c>
      <c r="G308" s="66">
        <f t="shared" si="119"/>
        <v>1338.15</v>
      </c>
      <c r="H308" s="66">
        <f t="shared" si="119"/>
        <v>1338.15</v>
      </c>
      <c r="I308" s="65"/>
    </row>
    <row r="309" spans="1:13" hidden="1" x14ac:dyDescent="0.25">
      <c r="A309" s="150">
        <v>381</v>
      </c>
      <c r="B309" s="151"/>
      <c r="C309" s="152"/>
      <c r="D309" s="89" t="s">
        <v>33</v>
      </c>
      <c r="E309" s="62"/>
      <c r="F309" s="70">
        <f t="shared" si="119"/>
        <v>2000</v>
      </c>
      <c r="G309" s="70">
        <f t="shared" si="119"/>
        <v>1338.15</v>
      </c>
      <c r="H309" s="70">
        <f t="shared" si="119"/>
        <v>1338.15</v>
      </c>
      <c r="I309" s="62"/>
    </row>
    <row r="310" spans="1:13" hidden="1" x14ac:dyDescent="0.25">
      <c r="A310" s="153">
        <v>3812</v>
      </c>
      <c r="B310" s="154"/>
      <c r="C310" s="155"/>
      <c r="D310" s="90" t="s">
        <v>186</v>
      </c>
      <c r="E310" s="62"/>
      <c r="F310" s="70">
        <v>2000</v>
      </c>
      <c r="G310" s="70">
        <v>1338.15</v>
      </c>
      <c r="H310" s="70">
        <v>1338.15</v>
      </c>
      <c r="I310" s="62"/>
    </row>
    <row r="311" spans="1:13" s="24" customFormat="1" x14ac:dyDescent="0.25">
      <c r="A311" s="120" t="s">
        <v>135</v>
      </c>
      <c r="B311" s="121"/>
      <c r="C311" s="122"/>
      <c r="D311" s="28" t="s">
        <v>136</v>
      </c>
      <c r="E311" s="51">
        <f t="shared" ref="E311:I312" si="120">E312</f>
        <v>3517</v>
      </c>
      <c r="F311" s="51">
        <f t="shared" ref="F311:H312" si="121">F312</f>
        <v>3318</v>
      </c>
      <c r="G311" s="51">
        <f t="shared" si="121"/>
        <v>2358.09</v>
      </c>
      <c r="H311" s="51">
        <f t="shared" si="121"/>
        <v>2358.09</v>
      </c>
      <c r="I311" s="51">
        <f t="shared" si="120"/>
        <v>0</v>
      </c>
      <c r="M311"/>
    </row>
    <row r="312" spans="1:13" s="24" customFormat="1" x14ac:dyDescent="0.25">
      <c r="A312" s="123">
        <v>3</v>
      </c>
      <c r="B312" s="124"/>
      <c r="C312" s="125"/>
      <c r="D312" s="25" t="s">
        <v>13</v>
      </c>
      <c r="E312" s="22">
        <f t="shared" si="120"/>
        <v>3517</v>
      </c>
      <c r="F312" s="22">
        <f t="shared" si="121"/>
        <v>3318</v>
      </c>
      <c r="G312" s="22">
        <f t="shared" si="121"/>
        <v>2358.09</v>
      </c>
      <c r="H312" s="22">
        <f t="shared" si="121"/>
        <v>2358.09</v>
      </c>
      <c r="I312" s="22">
        <f t="shared" si="120"/>
        <v>0</v>
      </c>
    </row>
    <row r="313" spans="1:13" s="24" customFormat="1" x14ac:dyDescent="0.25">
      <c r="A313" s="126">
        <v>32</v>
      </c>
      <c r="B313" s="127"/>
      <c r="C313" s="128"/>
      <c r="D313" s="25" t="s">
        <v>20</v>
      </c>
      <c r="E313" s="22">
        <f>E316+E319+E314</f>
        <v>3517</v>
      </c>
      <c r="F313" s="22">
        <f>F316+F319+F314</f>
        <v>3318</v>
      </c>
      <c r="G313" s="22">
        <f>G316+G319+G314</f>
        <v>2358.09</v>
      </c>
      <c r="H313" s="22">
        <f>H316+H319+H314</f>
        <v>2358.09</v>
      </c>
      <c r="I313" s="22">
        <f>I316+I319+I314</f>
        <v>0</v>
      </c>
    </row>
    <row r="314" spans="1:13" s="24" customFormat="1" hidden="1" x14ac:dyDescent="0.25">
      <c r="A314" s="126">
        <v>321</v>
      </c>
      <c r="B314" s="127"/>
      <c r="C314" s="128"/>
      <c r="D314" s="25" t="s">
        <v>39</v>
      </c>
      <c r="E314" s="22">
        <f>E315</f>
        <v>3318</v>
      </c>
      <c r="F314" s="22">
        <f>F315</f>
        <v>3318</v>
      </c>
      <c r="G314" s="22">
        <f>G315</f>
        <v>2358.09</v>
      </c>
      <c r="H314" s="22">
        <f>H315</f>
        <v>2358.09</v>
      </c>
      <c r="I314" s="22">
        <f>I315</f>
        <v>0</v>
      </c>
    </row>
    <row r="315" spans="1:13" s="24" customFormat="1" hidden="1" x14ac:dyDescent="0.25">
      <c r="A315" s="117">
        <v>3211</v>
      </c>
      <c r="B315" s="118"/>
      <c r="C315" s="119"/>
      <c r="D315" s="26" t="s">
        <v>48</v>
      </c>
      <c r="E315" s="23">
        <v>3318</v>
      </c>
      <c r="F315" s="23">
        <v>3318</v>
      </c>
      <c r="G315" s="23">
        <v>2358.09</v>
      </c>
      <c r="H315" s="23">
        <v>2358.09</v>
      </c>
      <c r="I315" s="23"/>
    </row>
    <row r="316" spans="1:13" s="24" customFormat="1" hidden="1" x14ac:dyDescent="0.25">
      <c r="A316" s="126">
        <v>322</v>
      </c>
      <c r="B316" s="127"/>
      <c r="C316" s="128"/>
      <c r="D316" s="25" t="s">
        <v>40</v>
      </c>
      <c r="E316" s="22">
        <f t="shared" ref="E316:I316" si="122">E317+E318</f>
        <v>199</v>
      </c>
      <c r="F316" s="22">
        <f>F317+F318</f>
        <v>0</v>
      </c>
      <c r="G316" s="22"/>
      <c r="H316" s="22"/>
      <c r="I316" s="22">
        <f t="shared" si="122"/>
        <v>0</v>
      </c>
    </row>
    <row r="317" spans="1:13" ht="25.5" hidden="1" x14ac:dyDescent="0.25">
      <c r="A317" s="117">
        <v>3221</v>
      </c>
      <c r="B317" s="118"/>
      <c r="C317" s="119"/>
      <c r="D317" s="26" t="s">
        <v>80</v>
      </c>
      <c r="E317" s="23">
        <v>199</v>
      </c>
      <c r="F317" s="23">
        <v>0</v>
      </c>
      <c r="G317" s="23"/>
      <c r="H317" s="23"/>
      <c r="I317" s="63"/>
      <c r="M317" s="24"/>
    </row>
    <row r="318" spans="1:13" hidden="1" x14ac:dyDescent="0.25">
      <c r="A318" s="117">
        <v>3225</v>
      </c>
      <c r="B318" s="118"/>
      <c r="C318" s="119"/>
      <c r="D318" s="26" t="s">
        <v>81</v>
      </c>
      <c r="E318" s="23"/>
      <c r="F318" s="23"/>
      <c r="G318" s="23"/>
      <c r="H318" s="23"/>
      <c r="I318" s="23"/>
    </row>
    <row r="319" spans="1:13" s="24" customFormat="1" ht="25.5" hidden="1" x14ac:dyDescent="0.25">
      <c r="A319" s="126">
        <v>329</v>
      </c>
      <c r="B319" s="127"/>
      <c r="C319" s="128"/>
      <c r="D319" s="25" t="s">
        <v>43</v>
      </c>
      <c r="E319" s="22">
        <f t="shared" ref="E319:I319" si="123">E320</f>
        <v>0</v>
      </c>
      <c r="F319" s="22">
        <f>F320</f>
        <v>0</v>
      </c>
      <c r="G319" s="22"/>
      <c r="H319" s="22"/>
      <c r="I319" s="22">
        <f t="shared" si="123"/>
        <v>0</v>
      </c>
      <c r="M319"/>
    </row>
    <row r="320" spans="1:13" ht="25.5" hidden="1" x14ac:dyDescent="0.25">
      <c r="A320" s="117">
        <v>3299</v>
      </c>
      <c r="B320" s="118"/>
      <c r="C320" s="119"/>
      <c r="D320" s="26" t="s">
        <v>43</v>
      </c>
      <c r="E320" s="23"/>
      <c r="F320" s="23"/>
      <c r="G320" s="23"/>
      <c r="H320" s="23"/>
      <c r="I320" s="23"/>
      <c r="M320" s="24"/>
    </row>
    <row r="321" spans="1:13" ht="25.5" customHeight="1" x14ac:dyDescent="0.25">
      <c r="A321" s="120" t="s">
        <v>166</v>
      </c>
      <c r="B321" s="121"/>
      <c r="C321" s="122"/>
      <c r="D321" s="28" t="s">
        <v>167</v>
      </c>
      <c r="E321" s="51">
        <f t="shared" ref="E321:I321" si="124">E322</f>
        <v>581</v>
      </c>
      <c r="F321" s="51">
        <f>F322</f>
        <v>1102.6599999999999</v>
      </c>
      <c r="G321" s="51"/>
      <c r="H321" s="51">
        <f t="shared" ref="H321" si="125">H322</f>
        <v>1102.6600000000001</v>
      </c>
      <c r="I321" s="51">
        <f t="shared" si="124"/>
        <v>0</v>
      </c>
    </row>
    <row r="322" spans="1:13" x14ac:dyDescent="0.25">
      <c r="A322" s="123">
        <v>3</v>
      </c>
      <c r="B322" s="124"/>
      <c r="C322" s="125"/>
      <c r="D322" s="25" t="s">
        <v>13</v>
      </c>
      <c r="E322" s="22">
        <f t="shared" ref="E322:I322" si="126">E323</f>
        <v>581</v>
      </c>
      <c r="F322" s="22">
        <f>F323</f>
        <v>1102.6599999999999</v>
      </c>
      <c r="G322" s="22"/>
      <c r="H322" s="22">
        <f t="shared" ref="H322" si="127">H323</f>
        <v>1102.6600000000001</v>
      </c>
      <c r="I322" s="22">
        <f t="shared" si="126"/>
        <v>0</v>
      </c>
    </row>
    <row r="323" spans="1:13" x14ac:dyDescent="0.25">
      <c r="A323" s="126">
        <v>32</v>
      </c>
      <c r="B323" s="127"/>
      <c r="C323" s="128"/>
      <c r="D323" s="25" t="s">
        <v>20</v>
      </c>
      <c r="E323" s="22">
        <f>E324+E327+E329</f>
        <v>581</v>
      </c>
      <c r="F323" s="22">
        <f>F324+F327+F329</f>
        <v>1102.6599999999999</v>
      </c>
      <c r="G323" s="22"/>
      <c r="H323" s="22">
        <f t="shared" ref="H323" si="128">H324+H327+H329</f>
        <v>1102.6600000000001</v>
      </c>
      <c r="I323" s="22">
        <f>I324+I327+I329</f>
        <v>0</v>
      </c>
    </row>
    <row r="324" spans="1:13" hidden="1" x14ac:dyDescent="0.25">
      <c r="A324" s="126">
        <v>321</v>
      </c>
      <c r="B324" s="127"/>
      <c r="C324" s="128"/>
      <c r="D324" s="25" t="s">
        <v>39</v>
      </c>
      <c r="E324" s="22">
        <f>SUM(E325:E326)</f>
        <v>201</v>
      </c>
      <c r="F324" s="22">
        <f>SUM(F325:F326)</f>
        <v>201</v>
      </c>
      <c r="G324" s="22"/>
      <c r="H324" s="22"/>
      <c r="I324" s="22">
        <f>SUM(I325:I326)</f>
        <v>0</v>
      </c>
    </row>
    <row r="325" spans="1:13" hidden="1" x14ac:dyDescent="0.25">
      <c r="A325" s="117">
        <v>3211</v>
      </c>
      <c r="B325" s="118"/>
      <c r="C325" s="119"/>
      <c r="D325" s="26" t="s">
        <v>48</v>
      </c>
      <c r="E325" s="23">
        <v>135</v>
      </c>
      <c r="F325" s="23">
        <v>135</v>
      </c>
      <c r="G325" s="23"/>
      <c r="H325" s="23"/>
      <c r="I325" s="23"/>
    </row>
    <row r="326" spans="1:13" hidden="1" x14ac:dyDescent="0.25">
      <c r="A326" s="38">
        <v>3214</v>
      </c>
      <c r="B326" s="57"/>
      <c r="C326" s="58"/>
      <c r="D326" s="26" t="s">
        <v>50</v>
      </c>
      <c r="E326" s="23">
        <v>66</v>
      </c>
      <c r="F326" s="23">
        <v>66</v>
      </c>
      <c r="G326" s="23"/>
      <c r="H326" s="23"/>
      <c r="I326" s="23"/>
    </row>
    <row r="327" spans="1:13" hidden="1" x14ac:dyDescent="0.25">
      <c r="A327" s="126">
        <v>322</v>
      </c>
      <c r="B327" s="127"/>
      <c r="C327" s="128"/>
      <c r="D327" s="25" t="s">
        <v>40</v>
      </c>
      <c r="E327" s="22">
        <f>E328</f>
        <v>314</v>
      </c>
      <c r="F327" s="22">
        <f>F328</f>
        <v>314</v>
      </c>
      <c r="G327" s="22"/>
      <c r="H327" s="22"/>
      <c r="I327" s="22">
        <f>I328</f>
        <v>0</v>
      </c>
    </row>
    <row r="328" spans="1:13" ht="25.5" hidden="1" x14ac:dyDescent="0.25">
      <c r="A328" s="117">
        <v>3221</v>
      </c>
      <c r="B328" s="118"/>
      <c r="C328" s="119"/>
      <c r="D328" s="26" t="s">
        <v>80</v>
      </c>
      <c r="E328" s="23">
        <v>314</v>
      </c>
      <c r="F328" s="23">
        <v>314</v>
      </c>
      <c r="G328" s="23"/>
      <c r="H328" s="23"/>
      <c r="I328" s="23"/>
    </row>
    <row r="329" spans="1:13" ht="25.5" hidden="1" x14ac:dyDescent="0.25">
      <c r="A329" s="56">
        <v>329</v>
      </c>
      <c r="B329" s="57"/>
      <c r="C329" s="58"/>
      <c r="D329" s="25" t="s">
        <v>43</v>
      </c>
      <c r="E329" s="22">
        <f>E330</f>
        <v>66</v>
      </c>
      <c r="F329" s="22">
        <f>F330</f>
        <v>587.66</v>
      </c>
      <c r="G329" s="22"/>
      <c r="H329" s="22">
        <f t="shared" ref="H329" si="129">H330</f>
        <v>1102.6600000000001</v>
      </c>
      <c r="I329" s="22">
        <f>I330</f>
        <v>0</v>
      </c>
    </row>
    <row r="330" spans="1:13" ht="25.5" hidden="1" x14ac:dyDescent="0.25">
      <c r="A330" s="38">
        <v>3299</v>
      </c>
      <c r="B330" s="39"/>
      <c r="C330" s="40"/>
      <c r="D330" s="26" t="s">
        <v>43</v>
      </c>
      <c r="E330" s="23">
        <v>66</v>
      </c>
      <c r="F330" s="59">
        <v>587.66</v>
      </c>
      <c r="G330" s="63"/>
      <c r="H330" s="23">
        <v>1102.6600000000001</v>
      </c>
      <c r="I330" s="23"/>
    </row>
    <row r="331" spans="1:13" s="24" customFormat="1" ht="25.5" x14ac:dyDescent="0.25">
      <c r="A331" s="131" t="s">
        <v>86</v>
      </c>
      <c r="B331" s="132"/>
      <c r="C331" s="133"/>
      <c r="D331" s="27" t="s">
        <v>137</v>
      </c>
      <c r="E331" s="50">
        <f t="shared" ref="E331" si="130">E332+E342</f>
        <v>1738000</v>
      </c>
      <c r="F331" s="50">
        <f>F332+F342</f>
        <v>1997220</v>
      </c>
      <c r="G331" s="50">
        <f>G332+G342</f>
        <v>1811750.1500000001</v>
      </c>
      <c r="H331" s="50">
        <f>H332+H342</f>
        <v>1811750.1500000001</v>
      </c>
      <c r="I331" s="50">
        <f>I332+I342</f>
        <v>0</v>
      </c>
      <c r="M331"/>
    </row>
    <row r="332" spans="1:13" s="24" customFormat="1" x14ac:dyDescent="0.25">
      <c r="A332" s="120" t="s">
        <v>125</v>
      </c>
      <c r="B332" s="121"/>
      <c r="C332" s="122"/>
      <c r="D332" s="28" t="s">
        <v>126</v>
      </c>
      <c r="E332" s="51">
        <f t="shared" ref="E332:I333" si="131">E333</f>
        <v>0</v>
      </c>
      <c r="F332" s="51">
        <f>F333</f>
        <v>0</v>
      </c>
      <c r="G332" s="51"/>
      <c r="H332" s="51"/>
      <c r="I332" s="51">
        <f t="shared" si="131"/>
        <v>0</v>
      </c>
    </row>
    <row r="333" spans="1:13" s="24" customFormat="1" x14ac:dyDescent="0.25">
      <c r="A333" s="123">
        <v>3</v>
      </c>
      <c r="B333" s="124"/>
      <c r="C333" s="125"/>
      <c r="D333" s="25" t="s">
        <v>13</v>
      </c>
      <c r="E333" s="22">
        <f t="shared" si="131"/>
        <v>0</v>
      </c>
      <c r="F333" s="22">
        <f>F334</f>
        <v>0</v>
      </c>
      <c r="G333" s="22"/>
      <c r="H333" s="22"/>
      <c r="I333" s="22">
        <f t="shared" si="131"/>
        <v>0</v>
      </c>
    </row>
    <row r="334" spans="1:13" s="24" customFormat="1" x14ac:dyDescent="0.25">
      <c r="A334" s="126">
        <v>31</v>
      </c>
      <c r="B334" s="127"/>
      <c r="C334" s="128"/>
      <c r="D334" s="25" t="s">
        <v>14</v>
      </c>
      <c r="E334" s="22">
        <f t="shared" ref="E334:I334" si="132">E335+E337+E339</f>
        <v>0</v>
      </c>
      <c r="F334" s="22">
        <f>F335+F337+F339</f>
        <v>0</v>
      </c>
      <c r="G334" s="22"/>
      <c r="H334" s="22"/>
      <c r="I334" s="22">
        <f t="shared" si="132"/>
        <v>0</v>
      </c>
    </row>
    <row r="335" spans="1:13" s="24" customFormat="1" hidden="1" x14ac:dyDescent="0.25">
      <c r="A335" s="126">
        <v>311</v>
      </c>
      <c r="B335" s="127"/>
      <c r="C335" s="128"/>
      <c r="D335" s="25" t="s">
        <v>105</v>
      </c>
      <c r="E335" s="22">
        <f t="shared" ref="E335:I335" si="133">E336</f>
        <v>0</v>
      </c>
      <c r="F335" s="22">
        <f>F336</f>
        <v>0</v>
      </c>
      <c r="G335" s="22"/>
      <c r="H335" s="22"/>
      <c r="I335" s="22">
        <f t="shared" si="133"/>
        <v>0</v>
      </c>
    </row>
    <row r="336" spans="1:13" hidden="1" x14ac:dyDescent="0.25">
      <c r="A336" s="117">
        <v>3111</v>
      </c>
      <c r="B336" s="118"/>
      <c r="C336" s="119"/>
      <c r="D336" s="26" t="s">
        <v>35</v>
      </c>
      <c r="E336" s="23"/>
      <c r="F336" s="23"/>
      <c r="G336" s="23"/>
      <c r="H336" s="23"/>
      <c r="I336" s="23"/>
      <c r="M336" s="24"/>
    </row>
    <row r="337" spans="1:13" s="24" customFormat="1" hidden="1" x14ac:dyDescent="0.25">
      <c r="A337" s="126">
        <v>312</v>
      </c>
      <c r="B337" s="127"/>
      <c r="C337" s="128"/>
      <c r="D337" s="25" t="s">
        <v>36</v>
      </c>
      <c r="E337" s="22">
        <f t="shared" ref="E337:I337" si="134">E338</f>
        <v>0</v>
      </c>
      <c r="F337" s="22">
        <f>F338</f>
        <v>0</v>
      </c>
      <c r="G337" s="22"/>
      <c r="H337" s="22"/>
      <c r="I337" s="22">
        <f t="shared" si="134"/>
        <v>0</v>
      </c>
      <c r="M337"/>
    </row>
    <row r="338" spans="1:13" hidden="1" x14ac:dyDescent="0.25">
      <c r="A338" s="117">
        <v>3121</v>
      </c>
      <c r="B338" s="118"/>
      <c r="C338" s="119"/>
      <c r="D338" s="26" t="s">
        <v>36</v>
      </c>
      <c r="E338" s="23"/>
      <c r="F338" s="23"/>
      <c r="G338" s="23"/>
      <c r="H338" s="23"/>
      <c r="I338" s="23"/>
      <c r="M338" s="24"/>
    </row>
    <row r="339" spans="1:13" s="24" customFormat="1" hidden="1" x14ac:dyDescent="0.25">
      <c r="A339" s="126">
        <v>313</v>
      </c>
      <c r="B339" s="127"/>
      <c r="C339" s="128"/>
      <c r="D339" s="25" t="s">
        <v>37</v>
      </c>
      <c r="E339" s="22">
        <f t="shared" ref="E339:I339" si="135">E340</f>
        <v>0</v>
      </c>
      <c r="F339" s="22">
        <f>F340</f>
        <v>0</v>
      </c>
      <c r="G339" s="22"/>
      <c r="H339" s="22"/>
      <c r="I339" s="22">
        <f t="shared" si="135"/>
        <v>0</v>
      </c>
      <c r="M339"/>
    </row>
    <row r="340" spans="1:13" ht="25.5" hidden="1" x14ac:dyDescent="0.25">
      <c r="A340" s="117">
        <v>3132</v>
      </c>
      <c r="B340" s="118"/>
      <c r="C340" s="119"/>
      <c r="D340" s="26" t="s">
        <v>38</v>
      </c>
      <c r="E340" s="23"/>
      <c r="F340" s="23"/>
      <c r="G340" s="23"/>
      <c r="H340" s="23"/>
      <c r="I340" s="23"/>
      <c r="M340" s="24"/>
    </row>
    <row r="341" spans="1:13" ht="25.5" hidden="1" x14ac:dyDescent="0.25">
      <c r="A341" s="117">
        <v>3133</v>
      </c>
      <c r="B341" s="118"/>
      <c r="C341" s="119"/>
      <c r="D341" s="26" t="s">
        <v>170</v>
      </c>
      <c r="E341" s="23"/>
      <c r="F341" s="23"/>
      <c r="G341" s="23"/>
      <c r="H341" s="23"/>
      <c r="I341" s="23"/>
    </row>
    <row r="342" spans="1:13" s="24" customFormat="1" x14ac:dyDescent="0.25">
      <c r="A342" s="120" t="s">
        <v>133</v>
      </c>
      <c r="B342" s="121"/>
      <c r="C342" s="122"/>
      <c r="D342" s="28" t="s">
        <v>134</v>
      </c>
      <c r="E342" s="51">
        <f t="shared" ref="E342:I342" si="136">E343</f>
        <v>1738000</v>
      </c>
      <c r="F342" s="51">
        <f>F343</f>
        <v>1997220</v>
      </c>
      <c r="G342" s="51">
        <f>G343</f>
        <v>1811750.1500000001</v>
      </c>
      <c r="H342" s="51">
        <f>H343</f>
        <v>1811750.1500000001</v>
      </c>
      <c r="I342" s="51">
        <f t="shared" si="136"/>
        <v>0</v>
      </c>
      <c r="M342"/>
    </row>
    <row r="343" spans="1:13" s="24" customFormat="1" x14ac:dyDescent="0.25">
      <c r="A343" s="123">
        <v>3</v>
      </c>
      <c r="B343" s="124"/>
      <c r="C343" s="125"/>
      <c r="D343" s="25" t="s">
        <v>13</v>
      </c>
      <c r="E343" s="22">
        <f t="shared" ref="E343:I343" si="137">E344+E351+E359</f>
        <v>1738000</v>
      </c>
      <c r="F343" s="22">
        <f>F344+F351+F359</f>
        <v>1997220</v>
      </c>
      <c r="G343" s="22">
        <f>G344+G351+G359</f>
        <v>1811750.1500000001</v>
      </c>
      <c r="H343" s="22">
        <f>H344+H351+H359</f>
        <v>1811750.1500000001</v>
      </c>
      <c r="I343" s="22">
        <f t="shared" si="137"/>
        <v>0</v>
      </c>
    </row>
    <row r="344" spans="1:13" s="24" customFormat="1" x14ac:dyDescent="0.25">
      <c r="A344" s="126">
        <v>31</v>
      </c>
      <c r="B344" s="127"/>
      <c r="C344" s="128"/>
      <c r="D344" s="25" t="s">
        <v>14</v>
      </c>
      <c r="E344" s="22">
        <f t="shared" ref="E344:I344" si="138">E345+E347+E349</f>
        <v>1680000</v>
      </c>
      <c r="F344" s="22">
        <f>F345+F347+F349</f>
        <v>1939000</v>
      </c>
      <c r="G344" s="22">
        <f>G345+G347+G349</f>
        <v>1759064.9500000002</v>
      </c>
      <c r="H344" s="22">
        <f>H345+H347+H349</f>
        <v>1759064.9500000002</v>
      </c>
      <c r="I344" s="22">
        <f t="shared" si="138"/>
        <v>0</v>
      </c>
    </row>
    <row r="345" spans="1:13" s="24" customFormat="1" hidden="1" x14ac:dyDescent="0.25">
      <c r="A345" s="126">
        <v>311</v>
      </c>
      <c r="B345" s="127"/>
      <c r="C345" s="128"/>
      <c r="D345" s="25" t="s">
        <v>105</v>
      </c>
      <c r="E345" s="22">
        <f t="shared" ref="E345:I345" si="139">E346</f>
        <v>1380000</v>
      </c>
      <c r="F345" s="22">
        <f>F346</f>
        <v>1597000</v>
      </c>
      <c r="G345" s="22">
        <f>G346</f>
        <v>1456606.87</v>
      </c>
      <c r="H345" s="22">
        <f>H346</f>
        <v>1456606.87</v>
      </c>
      <c r="I345" s="22">
        <f t="shared" si="139"/>
        <v>0</v>
      </c>
    </row>
    <row r="346" spans="1:13" hidden="1" x14ac:dyDescent="0.25">
      <c r="A346" s="117">
        <v>3111</v>
      </c>
      <c r="B346" s="118"/>
      <c r="C346" s="119"/>
      <c r="D346" s="26" t="s">
        <v>35</v>
      </c>
      <c r="E346" s="23">
        <v>1380000</v>
      </c>
      <c r="F346" s="59">
        <v>1597000</v>
      </c>
      <c r="G346" s="59">
        <v>1456606.87</v>
      </c>
      <c r="H346" s="23">
        <v>1456606.87</v>
      </c>
      <c r="I346" s="23"/>
      <c r="M346" s="24"/>
    </row>
    <row r="347" spans="1:13" s="24" customFormat="1" hidden="1" x14ac:dyDescent="0.25">
      <c r="A347" s="126">
        <v>312</v>
      </c>
      <c r="B347" s="127"/>
      <c r="C347" s="128"/>
      <c r="D347" s="25" t="s">
        <v>36</v>
      </c>
      <c r="E347" s="22">
        <f t="shared" ref="E347:I347" si="140">E348</f>
        <v>72000</v>
      </c>
      <c r="F347" s="22">
        <f>F348</f>
        <v>72000</v>
      </c>
      <c r="G347" s="22">
        <f>G348</f>
        <v>65895.360000000001</v>
      </c>
      <c r="H347" s="22">
        <f>H348</f>
        <v>65895.360000000001</v>
      </c>
      <c r="I347" s="22">
        <f t="shared" si="140"/>
        <v>0</v>
      </c>
      <c r="M347"/>
    </row>
    <row r="348" spans="1:13" hidden="1" x14ac:dyDescent="0.25">
      <c r="A348" s="117">
        <v>3121</v>
      </c>
      <c r="B348" s="118"/>
      <c r="C348" s="119"/>
      <c r="D348" s="26" t="s">
        <v>36</v>
      </c>
      <c r="E348" s="23">
        <v>72000</v>
      </c>
      <c r="F348" s="23">
        <v>72000</v>
      </c>
      <c r="G348" s="23">
        <v>65895.360000000001</v>
      </c>
      <c r="H348" s="23">
        <v>65895.360000000001</v>
      </c>
      <c r="I348" s="23"/>
      <c r="M348" s="24"/>
    </row>
    <row r="349" spans="1:13" s="24" customFormat="1" hidden="1" x14ac:dyDescent="0.25">
      <c r="A349" s="126">
        <v>313</v>
      </c>
      <c r="B349" s="127"/>
      <c r="C349" s="128"/>
      <c r="D349" s="25" t="s">
        <v>37</v>
      </c>
      <c r="E349" s="22">
        <f t="shared" ref="E349:I349" si="141">E350</f>
        <v>228000</v>
      </c>
      <c r="F349" s="22">
        <f>F350</f>
        <v>270000</v>
      </c>
      <c r="G349" s="22">
        <f>G350</f>
        <v>236562.72</v>
      </c>
      <c r="H349" s="22">
        <f>H350</f>
        <v>236562.72</v>
      </c>
      <c r="I349" s="22">
        <f t="shared" si="141"/>
        <v>0</v>
      </c>
      <c r="M349"/>
    </row>
    <row r="350" spans="1:13" ht="25.5" hidden="1" x14ac:dyDescent="0.25">
      <c r="A350" s="117">
        <v>3132</v>
      </c>
      <c r="B350" s="118"/>
      <c r="C350" s="119"/>
      <c r="D350" s="26" t="s">
        <v>38</v>
      </c>
      <c r="E350" s="23">
        <v>228000</v>
      </c>
      <c r="F350" s="23">
        <v>270000</v>
      </c>
      <c r="G350" s="23">
        <v>236562.72</v>
      </c>
      <c r="H350" s="23">
        <v>236562.72</v>
      </c>
      <c r="I350" s="23"/>
      <c r="M350" s="24"/>
    </row>
    <row r="351" spans="1:13" s="24" customFormat="1" x14ac:dyDescent="0.25">
      <c r="A351" s="126">
        <v>32</v>
      </c>
      <c r="B351" s="127"/>
      <c r="C351" s="128"/>
      <c r="D351" s="25" t="s">
        <v>20</v>
      </c>
      <c r="E351" s="22">
        <f t="shared" ref="E351:I351" si="142">E352+E355</f>
        <v>58000</v>
      </c>
      <c r="F351" s="22">
        <f>F352+F355</f>
        <v>58220</v>
      </c>
      <c r="G351" s="22">
        <f>G352+G355</f>
        <v>52685.2</v>
      </c>
      <c r="H351" s="22">
        <f>H352+H355</f>
        <v>52685.2</v>
      </c>
      <c r="I351" s="22">
        <f t="shared" si="142"/>
        <v>0</v>
      </c>
      <c r="M351"/>
    </row>
    <row r="352" spans="1:13" s="24" customFormat="1" hidden="1" x14ac:dyDescent="0.25">
      <c r="A352" s="126">
        <v>321</v>
      </c>
      <c r="B352" s="127"/>
      <c r="C352" s="128"/>
      <c r="D352" s="25" t="s">
        <v>39</v>
      </c>
      <c r="E352" s="22">
        <f t="shared" ref="E352" si="143">E354</f>
        <v>58000</v>
      </c>
      <c r="F352" s="22">
        <f>F353+F354</f>
        <v>58220</v>
      </c>
      <c r="G352" s="22">
        <f>G353+G354</f>
        <v>52685.2</v>
      </c>
      <c r="H352" s="22">
        <f>H353+H354</f>
        <v>52685.2</v>
      </c>
      <c r="I352" s="22">
        <f>I353</f>
        <v>0</v>
      </c>
    </row>
    <row r="353" spans="1:13" s="24" customFormat="1" hidden="1" x14ac:dyDescent="0.25">
      <c r="A353" s="153">
        <v>3211</v>
      </c>
      <c r="B353" s="154"/>
      <c r="C353" s="155"/>
      <c r="D353" s="90" t="s">
        <v>48</v>
      </c>
      <c r="E353" s="62"/>
      <c r="F353" s="70">
        <v>220</v>
      </c>
      <c r="G353" s="70">
        <v>215.5</v>
      </c>
      <c r="H353" s="70">
        <v>215.5</v>
      </c>
      <c r="I353" s="62"/>
    </row>
    <row r="354" spans="1:13" ht="25.5" hidden="1" x14ac:dyDescent="0.25">
      <c r="A354" s="117">
        <v>3212</v>
      </c>
      <c r="B354" s="118"/>
      <c r="C354" s="119"/>
      <c r="D354" s="26" t="s">
        <v>107</v>
      </c>
      <c r="E354" s="23">
        <v>58000</v>
      </c>
      <c r="F354" s="23">
        <v>58000</v>
      </c>
      <c r="G354" s="23">
        <v>52469.7</v>
      </c>
      <c r="H354" s="23">
        <v>52469.7</v>
      </c>
      <c r="I354" s="23"/>
      <c r="M354" s="24"/>
    </row>
    <row r="355" spans="1:13" s="24" customFormat="1" ht="25.5" hidden="1" x14ac:dyDescent="0.25">
      <c r="A355" s="126">
        <v>329</v>
      </c>
      <c r="B355" s="127"/>
      <c r="C355" s="128"/>
      <c r="D355" s="25" t="s">
        <v>43</v>
      </c>
      <c r="E355" s="22">
        <f t="shared" ref="E355:I355" si="144">E356+E357</f>
        <v>0</v>
      </c>
      <c r="F355" s="22">
        <f>F356+F357</f>
        <v>0</v>
      </c>
      <c r="G355" s="22">
        <f>G356+G357+G358</f>
        <v>0</v>
      </c>
      <c r="H355" s="22">
        <f>H356+H357+H358</f>
        <v>0</v>
      </c>
      <c r="I355" s="22">
        <f t="shared" si="144"/>
        <v>0</v>
      </c>
      <c r="M355"/>
    </row>
    <row r="356" spans="1:13" hidden="1" x14ac:dyDescent="0.25">
      <c r="A356" s="117">
        <v>3295</v>
      </c>
      <c r="B356" s="118"/>
      <c r="C356" s="119"/>
      <c r="D356" s="26" t="s">
        <v>42</v>
      </c>
      <c r="E356" s="23"/>
      <c r="F356" s="23"/>
      <c r="G356" s="23"/>
      <c r="H356" s="23"/>
      <c r="I356" s="23"/>
      <c r="M356" s="24"/>
    </row>
    <row r="357" spans="1:13" hidden="1" x14ac:dyDescent="0.25">
      <c r="A357" s="117">
        <v>3296</v>
      </c>
      <c r="B357" s="118"/>
      <c r="C357" s="119"/>
      <c r="D357" s="26" t="s">
        <v>44</v>
      </c>
      <c r="E357" s="23"/>
      <c r="F357" s="23"/>
      <c r="G357" s="23"/>
      <c r="H357" s="23"/>
      <c r="I357" s="23"/>
    </row>
    <row r="358" spans="1:13" ht="15" hidden="1" customHeight="1" x14ac:dyDescent="0.25">
      <c r="A358" s="117">
        <v>3299</v>
      </c>
      <c r="B358" s="118"/>
      <c r="C358" s="119"/>
      <c r="D358" s="26" t="s">
        <v>43</v>
      </c>
      <c r="E358" s="23"/>
      <c r="F358" s="23"/>
      <c r="G358" s="23"/>
      <c r="H358" s="23"/>
      <c r="I358" s="23"/>
    </row>
    <row r="359" spans="1:13" s="24" customFormat="1" x14ac:dyDescent="0.25">
      <c r="A359" s="126">
        <v>34</v>
      </c>
      <c r="B359" s="127"/>
      <c r="C359" s="128"/>
      <c r="D359" s="25" t="s">
        <v>45</v>
      </c>
      <c r="E359" s="22">
        <f t="shared" ref="E359:I360" si="145">E360</f>
        <v>0</v>
      </c>
      <c r="F359" s="22">
        <f t="shared" ref="F359:H360" si="146">F360</f>
        <v>0</v>
      </c>
      <c r="G359" s="22">
        <f t="shared" si="146"/>
        <v>0</v>
      </c>
      <c r="H359" s="22">
        <f t="shared" si="146"/>
        <v>0</v>
      </c>
      <c r="I359" s="22">
        <f t="shared" si="145"/>
        <v>0</v>
      </c>
      <c r="M359"/>
    </row>
    <row r="360" spans="1:13" s="24" customFormat="1" hidden="1" x14ac:dyDescent="0.25">
      <c r="A360" s="126">
        <v>343</v>
      </c>
      <c r="B360" s="127"/>
      <c r="C360" s="128"/>
      <c r="D360" s="25" t="s">
        <v>46</v>
      </c>
      <c r="E360" s="22">
        <f t="shared" si="145"/>
        <v>0</v>
      </c>
      <c r="F360" s="22">
        <f t="shared" si="146"/>
        <v>0</v>
      </c>
      <c r="G360" s="22">
        <f t="shared" si="146"/>
        <v>0</v>
      </c>
      <c r="H360" s="22">
        <f t="shared" si="146"/>
        <v>0</v>
      </c>
      <c r="I360" s="22">
        <f t="shared" si="145"/>
        <v>0</v>
      </c>
    </row>
    <row r="361" spans="1:13" hidden="1" x14ac:dyDescent="0.25">
      <c r="A361" s="117">
        <v>3433</v>
      </c>
      <c r="B361" s="118"/>
      <c r="C361" s="119"/>
      <c r="D361" s="26" t="s">
        <v>47</v>
      </c>
      <c r="E361" s="23"/>
      <c r="F361" s="23"/>
      <c r="G361" s="23"/>
      <c r="H361" s="23"/>
      <c r="I361" s="23"/>
      <c r="M361" s="24"/>
    </row>
    <row r="362" spans="1:13" s="24" customFormat="1" x14ac:dyDescent="0.25">
      <c r="A362" s="131" t="s">
        <v>122</v>
      </c>
      <c r="B362" s="132"/>
      <c r="C362" s="133"/>
      <c r="D362" s="27" t="s">
        <v>93</v>
      </c>
      <c r="E362" s="50">
        <f t="shared" ref="E362:I364" si="147">E363</f>
        <v>531</v>
      </c>
      <c r="F362" s="50">
        <f t="shared" ref="F362:H364" si="148">F363</f>
        <v>520</v>
      </c>
      <c r="G362" s="50">
        <f t="shared" si="148"/>
        <v>520</v>
      </c>
      <c r="H362" s="50">
        <f t="shared" si="148"/>
        <v>520</v>
      </c>
      <c r="I362" s="50">
        <f t="shared" si="147"/>
        <v>0</v>
      </c>
      <c r="M362"/>
    </row>
    <row r="363" spans="1:13" s="24" customFormat="1" x14ac:dyDescent="0.25">
      <c r="A363" s="120" t="s">
        <v>133</v>
      </c>
      <c r="B363" s="121"/>
      <c r="C363" s="122"/>
      <c r="D363" s="28" t="s">
        <v>134</v>
      </c>
      <c r="E363" s="51">
        <f t="shared" si="147"/>
        <v>531</v>
      </c>
      <c r="F363" s="51">
        <f t="shared" si="148"/>
        <v>520</v>
      </c>
      <c r="G363" s="51">
        <f t="shared" si="148"/>
        <v>520</v>
      </c>
      <c r="H363" s="51">
        <f t="shared" si="148"/>
        <v>520</v>
      </c>
      <c r="I363" s="51">
        <f t="shared" si="147"/>
        <v>0</v>
      </c>
    </row>
    <row r="364" spans="1:13" s="24" customFormat="1" x14ac:dyDescent="0.25">
      <c r="A364" s="123">
        <v>3</v>
      </c>
      <c r="B364" s="124"/>
      <c r="C364" s="125"/>
      <c r="D364" s="25" t="s">
        <v>13</v>
      </c>
      <c r="E364" s="22">
        <f t="shared" si="147"/>
        <v>531</v>
      </c>
      <c r="F364" s="22">
        <f t="shared" si="148"/>
        <v>520</v>
      </c>
      <c r="G364" s="22">
        <f t="shared" si="148"/>
        <v>520</v>
      </c>
      <c r="H364" s="22">
        <f t="shared" si="148"/>
        <v>520</v>
      </c>
      <c r="I364" s="22">
        <f t="shared" si="147"/>
        <v>0</v>
      </c>
    </row>
    <row r="365" spans="1:13" s="24" customFormat="1" x14ac:dyDescent="0.25">
      <c r="A365" s="126">
        <v>32</v>
      </c>
      <c r="B365" s="127"/>
      <c r="C365" s="128"/>
      <c r="D365" s="25" t="s">
        <v>20</v>
      </c>
      <c r="E365" s="22">
        <f>E366+E374+E376+E370</f>
        <v>531</v>
      </c>
      <c r="F365" s="22">
        <f>F366+F374+F376+F370</f>
        <v>520</v>
      </c>
      <c r="G365" s="22">
        <f>G366+G374+G376+G370</f>
        <v>520</v>
      </c>
      <c r="H365" s="22">
        <f>H366+H374+H376+H370</f>
        <v>520</v>
      </c>
      <c r="I365" s="22">
        <f t="shared" ref="I365" si="149">I366+I374+I376+I370</f>
        <v>0</v>
      </c>
    </row>
    <row r="366" spans="1:13" s="24" customFormat="1" hidden="1" x14ac:dyDescent="0.25">
      <c r="A366" s="126">
        <v>321</v>
      </c>
      <c r="B366" s="127"/>
      <c r="C366" s="128"/>
      <c r="D366" s="25" t="s">
        <v>39</v>
      </c>
      <c r="E366" s="22">
        <f>SUM(E367:E369)</f>
        <v>70</v>
      </c>
      <c r="F366" s="22">
        <f>SUM(F367:F369)</f>
        <v>150</v>
      </c>
      <c r="G366" s="22">
        <f>SUM(G367:G369)</f>
        <v>59.34</v>
      </c>
      <c r="H366" s="22">
        <f>SUM(H367:H369)</f>
        <v>59.34</v>
      </c>
      <c r="I366" s="22">
        <f t="shared" ref="I366" si="150">SUM(I367:I369)</f>
        <v>0</v>
      </c>
    </row>
    <row r="367" spans="1:13" hidden="1" x14ac:dyDescent="0.25">
      <c r="A367" s="117">
        <v>3211</v>
      </c>
      <c r="B367" s="118"/>
      <c r="C367" s="119"/>
      <c r="D367" s="26" t="s">
        <v>48</v>
      </c>
      <c r="E367" s="23">
        <v>30</v>
      </c>
      <c r="F367" s="23">
        <v>30</v>
      </c>
      <c r="G367" s="23"/>
      <c r="H367" s="23"/>
      <c r="I367" s="23"/>
      <c r="M367" s="24"/>
    </row>
    <row r="368" spans="1:13" hidden="1" x14ac:dyDescent="0.25">
      <c r="A368" s="117">
        <v>3213</v>
      </c>
      <c r="B368" s="118"/>
      <c r="C368" s="119"/>
      <c r="D368" s="26" t="s">
        <v>49</v>
      </c>
      <c r="E368" s="23">
        <v>20</v>
      </c>
      <c r="F368" s="59">
        <v>100</v>
      </c>
      <c r="G368" s="59">
        <v>59.34</v>
      </c>
      <c r="H368" s="23">
        <v>59.34</v>
      </c>
      <c r="I368" s="63"/>
    </row>
    <row r="369" spans="1:13" hidden="1" x14ac:dyDescent="0.25">
      <c r="A369" s="117">
        <v>3214</v>
      </c>
      <c r="B369" s="118"/>
      <c r="C369" s="119"/>
      <c r="D369" s="26" t="s">
        <v>50</v>
      </c>
      <c r="E369" s="23">
        <v>20</v>
      </c>
      <c r="F369" s="23">
        <v>20</v>
      </c>
      <c r="G369" s="23"/>
      <c r="H369" s="23"/>
      <c r="I369" s="23"/>
    </row>
    <row r="370" spans="1:13" hidden="1" x14ac:dyDescent="0.25">
      <c r="A370" s="126">
        <v>322</v>
      </c>
      <c r="B370" s="127"/>
      <c r="C370" s="128"/>
      <c r="D370" s="25" t="s">
        <v>40</v>
      </c>
      <c r="E370" s="22">
        <f>SUM(E371:E373)</f>
        <v>150</v>
      </c>
      <c r="F370" s="22">
        <f>SUM(F371:F373)</f>
        <v>50</v>
      </c>
      <c r="G370" s="22">
        <f>SUM(G371:G373)</f>
        <v>0</v>
      </c>
      <c r="H370" s="22">
        <f>SUM(H371:H373)</f>
        <v>0</v>
      </c>
      <c r="I370" s="22">
        <f t="shared" ref="I370" si="151">SUM(I371:I373)</f>
        <v>0</v>
      </c>
    </row>
    <row r="371" spans="1:13" ht="25.5" hidden="1" x14ac:dyDescent="0.25">
      <c r="A371" s="117">
        <v>3221</v>
      </c>
      <c r="B371" s="118"/>
      <c r="C371" s="119"/>
      <c r="D371" s="26" t="s">
        <v>80</v>
      </c>
      <c r="E371" s="23">
        <v>150</v>
      </c>
      <c r="F371" s="59">
        <v>50</v>
      </c>
      <c r="G371" s="63"/>
      <c r="H371" s="23"/>
      <c r="I371" s="63"/>
    </row>
    <row r="372" spans="1:13" hidden="1" x14ac:dyDescent="0.25">
      <c r="A372" s="117">
        <v>3222</v>
      </c>
      <c r="B372" s="118"/>
      <c r="C372" s="119"/>
      <c r="D372" s="26" t="s">
        <v>51</v>
      </c>
      <c r="E372" s="23"/>
      <c r="F372" s="23"/>
      <c r="G372" s="23"/>
      <c r="H372" s="23"/>
      <c r="I372" s="23"/>
    </row>
    <row r="373" spans="1:13" hidden="1" x14ac:dyDescent="0.25">
      <c r="A373" s="117">
        <v>3225</v>
      </c>
      <c r="B373" s="118"/>
      <c r="C373" s="119"/>
      <c r="D373" s="26" t="s">
        <v>41</v>
      </c>
      <c r="E373" s="23"/>
      <c r="F373" s="23"/>
      <c r="G373" s="23"/>
      <c r="H373" s="23"/>
      <c r="I373" s="23"/>
    </row>
    <row r="374" spans="1:13" s="24" customFormat="1" hidden="1" x14ac:dyDescent="0.25">
      <c r="A374" s="126">
        <v>323</v>
      </c>
      <c r="B374" s="127"/>
      <c r="C374" s="128"/>
      <c r="D374" s="25" t="s">
        <v>52</v>
      </c>
      <c r="E374" s="22">
        <f t="shared" ref="E374:I374" si="152">E375</f>
        <v>150</v>
      </c>
      <c r="F374" s="22">
        <f>F375</f>
        <v>150</v>
      </c>
      <c r="G374" s="22">
        <f>G375</f>
        <v>404.86</v>
      </c>
      <c r="H374" s="22">
        <f>H375</f>
        <v>404.86</v>
      </c>
      <c r="I374" s="22">
        <f t="shared" si="152"/>
        <v>0</v>
      </c>
      <c r="M374"/>
    </row>
    <row r="375" spans="1:13" hidden="1" x14ac:dyDescent="0.25">
      <c r="A375" s="117">
        <v>3237</v>
      </c>
      <c r="B375" s="118"/>
      <c r="C375" s="119"/>
      <c r="D375" s="26" t="s">
        <v>53</v>
      </c>
      <c r="E375" s="23">
        <v>150</v>
      </c>
      <c r="F375" s="23">
        <v>150</v>
      </c>
      <c r="G375" s="23">
        <v>404.86</v>
      </c>
      <c r="H375" s="23">
        <v>404.86</v>
      </c>
      <c r="I375" s="23"/>
      <c r="M375" s="24"/>
    </row>
    <row r="376" spans="1:13" s="24" customFormat="1" ht="25.5" hidden="1" x14ac:dyDescent="0.25">
      <c r="A376" s="126">
        <v>329</v>
      </c>
      <c r="B376" s="127"/>
      <c r="C376" s="128"/>
      <c r="D376" s="25" t="s">
        <v>43</v>
      </c>
      <c r="E376" s="22">
        <f t="shared" ref="E376:I376" si="153">E377</f>
        <v>161</v>
      </c>
      <c r="F376" s="22">
        <f>F377</f>
        <v>170</v>
      </c>
      <c r="G376" s="22">
        <f>G377</f>
        <v>55.8</v>
      </c>
      <c r="H376" s="22">
        <f t="shared" si="153"/>
        <v>55.8</v>
      </c>
      <c r="I376" s="22">
        <f t="shared" si="153"/>
        <v>0</v>
      </c>
      <c r="M376"/>
    </row>
    <row r="377" spans="1:13" ht="25.5" hidden="1" x14ac:dyDescent="0.25">
      <c r="A377" s="117">
        <v>3299</v>
      </c>
      <c r="B377" s="118"/>
      <c r="C377" s="119"/>
      <c r="D377" s="26" t="s">
        <v>43</v>
      </c>
      <c r="E377" s="23">
        <v>161</v>
      </c>
      <c r="F377" s="59">
        <v>170</v>
      </c>
      <c r="G377" s="59">
        <v>55.8</v>
      </c>
      <c r="H377" s="23">
        <v>55.8</v>
      </c>
      <c r="I377" s="63"/>
      <c r="M377" s="24"/>
    </row>
    <row r="378" spans="1:13" x14ac:dyDescent="0.25">
      <c r="A378" s="164" t="s">
        <v>122</v>
      </c>
      <c r="B378" s="165"/>
      <c r="C378" s="166"/>
      <c r="D378" s="91" t="s">
        <v>93</v>
      </c>
      <c r="E378" s="83">
        <f t="shared" ref="E378:I380" si="154">E379</f>
        <v>0</v>
      </c>
      <c r="F378" s="83">
        <f>F379</f>
        <v>91.93</v>
      </c>
      <c r="G378" s="83">
        <f>G379</f>
        <v>91.93</v>
      </c>
      <c r="H378" s="83">
        <f>H379</f>
        <v>91.93</v>
      </c>
      <c r="I378" s="83">
        <f t="shared" si="154"/>
        <v>91.93</v>
      </c>
      <c r="M378" s="24"/>
    </row>
    <row r="379" spans="1:13" x14ac:dyDescent="0.25">
      <c r="A379" s="167" t="s">
        <v>133</v>
      </c>
      <c r="B379" s="168"/>
      <c r="C379" s="169"/>
      <c r="D379" s="92" t="s">
        <v>183</v>
      </c>
      <c r="E379" s="84">
        <f t="shared" si="154"/>
        <v>0</v>
      </c>
      <c r="F379" s="84">
        <f>F380</f>
        <v>91.93</v>
      </c>
      <c r="G379" s="84">
        <f t="shared" ref="G379:H379" si="155">G380</f>
        <v>91.93</v>
      </c>
      <c r="H379" s="84">
        <f t="shared" si="155"/>
        <v>91.93</v>
      </c>
      <c r="I379" s="84">
        <f t="shared" si="154"/>
        <v>91.93</v>
      </c>
      <c r="M379" s="24"/>
    </row>
    <row r="380" spans="1:13" x14ac:dyDescent="0.25">
      <c r="A380" s="170">
        <v>3</v>
      </c>
      <c r="B380" s="171"/>
      <c r="C380" s="172"/>
      <c r="D380" s="93" t="s">
        <v>13</v>
      </c>
      <c r="E380" s="85">
        <f t="shared" si="154"/>
        <v>0</v>
      </c>
      <c r="F380" s="85">
        <f>F381</f>
        <v>91.93</v>
      </c>
      <c r="G380" s="85">
        <f>G381</f>
        <v>91.93</v>
      </c>
      <c r="H380" s="85">
        <f>H381</f>
        <v>91.93</v>
      </c>
      <c r="I380" s="85">
        <f t="shared" si="154"/>
        <v>91.93</v>
      </c>
      <c r="M380" s="24"/>
    </row>
    <row r="381" spans="1:13" x14ac:dyDescent="0.25">
      <c r="A381" s="173">
        <v>32</v>
      </c>
      <c r="B381" s="174"/>
      <c r="C381" s="175"/>
      <c r="D381" s="93" t="s">
        <v>20</v>
      </c>
      <c r="E381" s="85">
        <f>E382+E386</f>
        <v>0</v>
      </c>
      <c r="F381" s="85">
        <f>F382+F386</f>
        <v>91.93</v>
      </c>
      <c r="G381" s="85">
        <f>G382+G386</f>
        <v>91.93</v>
      </c>
      <c r="H381" s="85">
        <f>H382+H386</f>
        <v>91.93</v>
      </c>
      <c r="I381" s="85">
        <f>F381-E381</f>
        <v>91.93</v>
      </c>
      <c r="M381" s="24"/>
    </row>
    <row r="382" spans="1:13" hidden="1" x14ac:dyDescent="0.25">
      <c r="A382" s="173">
        <v>321</v>
      </c>
      <c r="B382" s="174"/>
      <c r="C382" s="175"/>
      <c r="D382" s="93" t="s">
        <v>39</v>
      </c>
      <c r="E382" s="85">
        <f>SUM(E383:E385)</f>
        <v>0</v>
      </c>
      <c r="F382" s="85">
        <f>SUM(F383:F385)</f>
        <v>62.83</v>
      </c>
      <c r="G382" s="85">
        <f>SUM(G383:G385)</f>
        <v>62.83</v>
      </c>
      <c r="H382" s="85">
        <f>SUM(H383:H385)</f>
        <v>62.83</v>
      </c>
      <c r="I382" s="85">
        <f t="shared" ref="I382" si="156">SUM(I383:I385)</f>
        <v>0</v>
      </c>
      <c r="M382" s="24"/>
    </row>
    <row r="383" spans="1:13" hidden="1" x14ac:dyDescent="0.25">
      <c r="A383" s="156">
        <v>3211</v>
      </c>
      <c r="B383" s="157"/>
      <c r="C383" s="158"/>
      <c r="D383" s="88" t="s">
        <v>48</v>
      </c>
      <c r="E383" s="59"/>
      <c r="F383" s="59">
        <v>41.9</v>
      </c>
      <c r="G383" s="59">
        <v>41.9</v>
      </c>
      <c r="H383" s="59">
        <v>41.9</v>
      </c>
      <c r="I383" s="59"/>
      <c r="M383" s="24"/>
    </row>
    <row r="384" spans="1:13" hidden="1" x14ac:dyDescent="0.25">
      <c r="A384" s="156">
        <v>3213</v>
      </c>
      <c r="B384" s="157"/>
      <c r="C384" s="158"/>
      <c r="D384" s="88" t="s">
        <v>49</v>
      </c>
      <c r="E384" s="59"/>
      <c r="F384" s="59">
        <v>20.93</v>
      </c>
      <c r="G384" s="59">
        <v>20.93</v>
      </c>
      <c r="H384" s="59">
        <v>20.93</v>
      </c>
      <c r="I384" s="59"/>
      <c r="M384" s="24"/>
    </row>
    <row r="385" spans="1:13" hidden="1" x14ac:dyDescent="0.25">
      <c r="A385" s="156">
        <v>3214</v>
      </c>
      <c r="B385" s="157"/>
      <c r="C385" s="158"/>
      <c r="D385" s="88" t="s">
        <v>50</v>
      </c>
      <c r="E385" s="59"/>
      <c r="F385" s="59">
        <f>I385</f>
        <v>0</v>
      </c>
      <c r="G385" s="59"/>
      <c r="H385" s="59"/>
      <c r="I385" s="59"/>
      <c r="M385" s="24"/>
    </row>
    <row r="386" spans="1:13" hidden="1" x14ac:dyDescent="0.25">
      <c r="A386" s="173">
        <v>322</v>
      </c>
      <c r="B386" s="174"/>
      <c r="C386" s="175"/>
      <c r="D386" s="93" t="s">
        <v>40</v>
      </c>
      <c r="E386" s="85">
        <f>SUM(E387:E389)</f>
        <v>0</v>
      </c>
      <c r="F386" s="85">
        <f>SUM(F387:F389)</f>
        <v>29.1</v>
      </c>
      <c r="G386" s="85">
        <f>SUM(G387:G389)</f>
        <v>29.1</v>
      </c>
      <c r="H386" s="85">
        <f>SUM(H387:H389)</f>
        <v>29.1</v>
      </c>
      <c r="I386" s="85">
        <f t="shared" ref="I386" si="157">SUM(I387:I389)</f>
        <v>0</v>
      </c>
      <c r="M386" s="24"/>
    </row>
    <row r="387" spans="1:13" ht="25.5" hidden="1" x14ac:dyDescent="0.25">
      <c r="A387" s="156">
        <v>3221</v>
      </c>
      <c r="B387" s="157"/>
      <c r="C387" s="158"/>
      <c r="D387" s="88" t="s">
        <v>80</v>
      </c>
      <c r="E387" s="59"/>
      <c r="F387" s="59">
        <v>1.23</v>
      </c>
      <c r="G387" s="59">
        <v>1.23</v>
      </c>
      <c r="H387" s="59">
        <v>1.23</v>
      </c>
      <c r="I387" s="59"/>
      <c r="M387" s="24"/>
    </row>
    <row r="388" spans="1:13" hidden="1" x14ac:dyDescent="0.25">
      <c r="A388" s="156">
        <v>3222</v>
      </c>
      <c r="B388" s="157"/>
      <c r="C388" s="158"/>
      <c r="D388" s="88" t="s">
        <v>51</v>
      </c>
      <c r="E388" s="59"/>
      <c r="F388" s="59"/>
      <c r="G388" s="59"/>
      <c r="H388" s="59"/>
      <c r="I388" s="59">
        <f>F388-E388</f>
        <v>0</v>
      </c>
      <c r="M388" s="24"/>
    </row>
    <row r="389" spans="1:13" hidden="1" x14ac:dyDescent="0.25">
      <c r="A389" s="156">
        <v>3225</v>
      </c>
      <c r="B389" s="157"/>
      <c r="C389" s="158"/>
      <c r="D389" s="88" t="s">
        <v>41</v>
      </c>
      <c r="E389" s="59"/>
      <c r="F389" s="59">
        <v>27.87</v>
      </c>
      <c r="G389" s="59">
        <v>27.87</v>
      </c>
      <c r="H389" s="59">
        <v>27.87</v>
      </c>
      <c r="I389" s="59"/>
      <c r="M389" s="24"/>
    </row>
    <row r="390" spans="1:13" s="24" customFormat="1" x14ac:dyDescent="0.25">
      <c r="A390" s="131" t="s">
        <v>92</v>
      </c>
      <c r="B390" s="132"/>
      <c r="C390" s="133"/>
      <c r="D390" s="27" t="s">
        <v>95</v>
      </c>
      <c r="E390" s="50">
        <f t="shared" ref="E390:I392" si="158">E391</f>
        <v>1400</v>
      </c>
      <c r="F390" s="50">
        <f t="shared" ref="F390:H392" si="159">F391</f>
        <v>1200</v>
      </c>
      <c r="G390" s="50">
        <f t="shared" si="159"/>
        <v>230</v>
      </c>
      <c r="H390" s="50">
        <f t="shared" si="159"/>
        <v>230</v>
      </c>
      <c r="I390" s="50">
        <f t="shared" si="158"/>
        <v>0</v>
      </c>
      <c r="M390"/>
    </row>
    <row r="391" spans="1:13" s="24" customFormat="1" x14ac:dyDescent="0.25">
      <c r="A391" s="120" t="s">
        <v>133</v>
      </c>
      <c r="B391" s="121"/>
      <c r="C391" s="122"/>
      <c r="D391" s="28" t="s">
        <v>134</v>
      </c>
      <c r="E391" s="51">
        <f t="shared" si="158"/>
        <v>1400</v>
      </c>
      <c r="F391" s="51">
        <f t="shared" si="159"/>
        <v>1200</v>
      </c>
      <c r="G391" s="51">
        <f t="shared" si="159"/>
        <v>230</v>
      </c>
      <c r="H391" s="51">
        <f t="shared" si="159"/>
        <v>230</v>
      </c>
      <c r="I391" s="51">
        <f t="shared" si="158"/>
        <v>0</v>
      </c>
    </row>
    <row r="392" spans="1:13" s="24" customFormat="1" x14ac:dyDescent="0.25">
      <c r="A392" s="123">
        <v>3</v>
      </c>
      <c r="B392" s="124"/>
      <c r="C392" s="125"/>
      <c r="D392" s="25" t="s">
        <v>13</v>
      </c>
      <c r="E392" s="22">
        <f t="shared" si="158"/>
        <v>1400</v>
      </c>
      <c r="F392" s="22">
        <f t="shared" si="159"/>
        <v>1200</v>
      </c>
      <c r="G392" s="22">
        <f t="shared" si="159"/>
        <v>230</v>
      </c>
      <c r="H392" s="22">
        <f t="shared" si="159"/>
        <v>230</v>
      </c>
      <c r="I392" s="22">
        <f t="shared" si="158"/>
        <v>0</v>
      </c>
    </row>
    <row r="393" spans="1:13" s="24" customFormat="1" x14ac:dyDescent="0.25">
      <c r="A393" s="126">
        <v>32</v>
      </c>
      <c r="B393" s="127"/>
      <c r="C393" s="128"/>
      <c r="D393" s="25" t="s">
        <v>20</v>
      </c>
      <c r="E393" s="22">
        <f>E394+E397+E399</f>
        <v>1400</v>
      </c>
      <c r="F393" s="22">
        <f>F394+F397+F399</f>
        <v>1200</v>
      </c>
      <c r="G393" s="22">
        <f>G394+G397+G399</f>
        <v>230</v>
      </c>
      <c r="H393" s="22">
        <f>H394+H397+H399</f>
        <v>230</v>
      </c>
      <c r="I393" s="22">
        <f t="shared" ref="I393" si="160">I394+I397+I399</f>
        <v>0</v>
      </c>
    </row>
    <row r="394" spans="1:13" s="24" customFormat="1" hidden="1" x14ac:dyDescent="0.25">
      <c r="A394" s="126">
        <v>321</v>
      </c>
      <c r="B394" s="127"/>
      <c r="C394" s="128"/>
      <c r="D394" s="25" t="s">
        <v>39</v>
      </c>
      <c r="E394" s="22">
        <f>E395+E396</f>
        <v>200</v>
      </c>
      <c r="F394" s="22">
        <f>F395+F396</f>
        <v>0</v>
      </c>
      <c r="G394" s="22"/>
      <c r="H394" s="22"/>
      <c r="I394" s="22">
        <f t="shared" ref="I394" si="161">I395+I396</f>
        <v>0</v>
      </c>
    </row>
    <row r="395" spans="1:13" hidden="1" x14ac:dyDescent="0.25">
      <c r="A395" s="117">
        <v>3211</v>
      </c>
      <c r="B395" s="118"/>
      <c r="C395" s="119"/>
      <c r="D395" s="26" t="s">
        <v>48</v>
      </c>
      <c r="E395" s="23">
        <v>150</v>
      </c>
      <c r="F395" s="23"/>
      <c r="G395" s="23"/>
      <c r="H395" s="23"/>
      <c r="I395" s="23"/>
      <c r="M395" s="24"/>
    </row>
    <row r="396" spans="1:13" hidden="1" x14ac:dyDescent="0.25">
      <c r="A396" s="117">
        <v>3214</v>
      </c>
      <c r="B396" s="118"/>
      <c r="C396" s="119"/>
      <c r="D396" s="26" t="s">
        <v>50</v>
      </c>
      <c r="E396" s="23">
        <v>50</v>
      </c>
      <c r="F396" s="23"/>
      <c r="G396" s="23"/>
      <c r="H396" s="23"/>
      <c r="I396" s="23"/>
    </row>
    <row r="397" spans="1:13" s="24" customFormat="1" hidden="1" x14ac:dyDescent="0.25">
      <c r="A397" s="126">
        <v>323</v>
      </c>
      <c r="B397" s="127"/>
      <c r="C397" s="128"/>
      <c r="D397" s="25" t="s">
        <v>52</v>
      </c>
      <c r="E397" s="22">
        <f t="shared" ref="E397:I397" si="162">E398</f>
        <v>0</v>
      </c>
      <c r="F397" s="22">
        <f>F398</f>
        <v>0</v>
      </c>
      <c r="G397" s="22">
        <f>G398</f>
        <v>230</v>
      </c>
      <c r="H397" s="22">
        <f>H398</f>
        <v>230</v>
      </c>
      <c r="I397" s="22">
        <f t="shared" si="162"/>
        <v>0</v>
      </c>
      <c r="M397"/>
    </row>
    <row r="398" spans="1:13" hidden="1" x14ac:dyDescent="0.25">
      <c r="A398" s="117">
        <v>3231</v>
      </c>
      <c r="B398" s="118"/>
      <c r="C398" s="119"/>
      <c r="D398" s="26" t="s">
        <v>83</v>
      </c>
      <c r="E398" s="23"/>
      <c r="F398" s="23"/>
      <c r="G398" s="23">
        <v>230</v>
      </c>
      <c r="H398" s="23">
        <v>230</v>
      </c>
      <c r="I398" s="23"/>
      <c r="M398" s="24"/>
    </row>
    <row r="399" spans="1:13" ht="25.5" hidden="1" x14ac:dyDescent="0.25">
      <c r="A399" s="126">
        <v>329</v>
      </c>
      <c r="B399" s="127"/>
      <c r="C399" s="128"/>
      <c r="D399" s="25" t="s">
        <v>43</v>
      </c>
      <c r="E399" s="22">
        <f>E400</f>
        <v>1200</v>
      </c>
      <c r="F399" s="22">
        <f>F400</f>
        <v>1200</v>
      </c>
      <c r="G399" s="22"/>
      <c r="H399" s="22"/>
      <c r="I399" s="22">
        <f t="shared" ref="I399" si="163">I400</f>
        <v>0</v>
      </c>
    </row>
    <row r="400" spans="1:13" ht="25.5" hidden="1" x14ac:dyDescent="0.25">
      <c r="A400" s="117">
        <v>3299</v>
      </c>
      <c r="B400" s="118"/>
      <c r="C400" s="119"/>
      <c r="D400" s="26" t="s">
        <v>43</v>
      </c>
      <c r="E400" s="23">
        <v>1200</v>
      </c>
      <c r="F400" s="23">
        <v>1200</v>
      </c>
      <c r="G400" s="23"/>
      <c r="H400" s="23"/>
      <c r="I400" s="23"/>
    </row>
    <row r="401" spans="1:13" s="24" customFormat="1" x14ac:dyDescent="0.25">
      <c r="A401" s="131" t="s">
        <v>94</v>
      </c>
      <c r="B401" s="132"/>
      <c r="C401" s="133"/>
      <c r="D401" s="27" t="s">
        <v>138</v>
      </c>
      <c r="E401" s="50">
        <f>E402+E411+E434</f>
        <v>102682</v>
      </c>
      <c r="F401" s="50">
        <f>F402+F411+F434</f>
        <v>143771.10999999999</v>
      </c>
      <c r="G401" s="50">
        <f>G402+G411+G434</f>
        <v>138740.54</v>
      </c>
      <c r="H401" s="50">
        <f>H402+H411+H434</f>
        <v>149352.66</v>
      </c>
      <c r="I401" s="50">
        <f>I402+I411+I434</f>
        <v>5471.11</v>
      </c>
      <c r="M401"/>
    </row>
    <row r="402" spans="1:13" s="24" customFormat="1" ht="25.5" x14ac:dyDescent="0.25">
      <c r="A402" s="120" t="s">
        <v>139</v>
      </c>
      <c r="B402" s="121"/>
      <c r="C402" s="122"/>
      <c r="D402" s="28" t="s">
        <v>140</v>
      </c>
      <c r="E402" s="51">
        <f t="shared" ref="E402:I403" si="164">E403</f>
        <v>0</v>
      </c>
      <c r="F402" s="69">
        <f t="shared" ref="F402:H403" si="165">F403</f>
        <v>5771.11</v>
      </c>
      <c r="G402" s="69">
        <f t="shared" si="165"/>
        <v>5652.79</v>
      </c>
      <c r="H402" s="69">
        <f t="shared" si="165"/>
        <v>5652.79</v>
      </c>
      <c r="I402" s="69">
        <f t="shared" si="164"/>
        <v>5471.11</v>
      </c>
    </row>
    <row r="403" spans="1:13" s="24" customFormat="1" x14ac:dyDescent="0.25">
      <c r="A403" s="123">
        <v>3</v>
      </c>
      <c r="B403" s="124"/>
      <c r="C403" s="125"/>
      <c r="D403" s="25" t="s">
        <v>13</v>
      </c>
      <c r="E403" s="22">
        <f t="shared" si="164"/>
        <v>0</v>
      </c>
      <c r="F403" s="66">
        <f t="shared" si="165"/>
        <v>5771.11</v>
      </c>
      <c r="G403" s="66">
        <f t="shared" si="165"/>
        <v>5652.79</v>
      </c>
      <c r="H403" s="66">
        <f t="shared" si="165"/>
        <v>5652.79</v>
      </c>
      <c r="I403" s="66">
        <f t="shared" si="164"/>
        <v>5471.11</v>
      </c>
    </row>
    <row r="404" spans="1:13" s="24" customFormat="1" x14ac:dyDescent="0.25">
      <c r="A404" s="126">
        <v>32</v>
      </c>
      <c r="B404" s="127"/>
      <c r="C404" s="128"/>
      <c r="D404" s="25" t="s">
        <v>20</v>
      </c>
      <c r="E404" s="22">
        <f>E405</f>
        <v>0</v>
      </c>
      <c r="F404" s="66">
        <f>F405+F409</f>
        <v>5771.11</v>
      </c>
      <c r="G404" s="66">
        <f>G405+G409</f>
        <v>5652.79</v>
      </c>
      <c r="H404" s="66">
        <f>H405+H409</f>
        <v>5652.79</v>
      </c>
      <c r="I404" s="66">
        <f>I405+I409</f>
        <v>5471.11</v>
      </c>
    </row>
    <row r="405" spans="1:13" s="24" customFormat="1" hidden="1" x14ac:dyDescent="0.25">
      <c r="A405" s="126">
        <v>322</v>
      </c>
      <c r="B405" s="127"/>
      <c r="C405" s="128"/>
      <c r="D405" s="25" t="s">
        <v>40</v>
      </c>
      <c r="E405" s="22">
        <f>E407</f>
        <v>0</v>
      </c>
      <c r="F405" s="66">
        <f>F406+F407+F408</f>
        <v>5471.11</v>
      </c>
      <c r="G405" s="66">
        <f>G406+G407+G408</f>
        <v>5318.37</v>
      </c>
      <c r="H405" s="66">
        <f>H406+H407+H408</f>
        <v>5318.37</v>
      </c>
      <c r="I405" s="66">
        <f>I406+I407+I408</f>
        <v>5171.1099999999997</v>
      </c>
    </row>
    <row r="406" spans="1:13" s="24" customFormat="1" ht="25.5" hidden="1" x14ac:dyDescent="0.25">
      <c r="A406" s="159">
        <v>3221</v>
      </c>
      <c r="B406" s="160"/>
      <c r="C406" s="161"/>
      <c r="D406" s="61" t="s">
        <v>80</v>
      </c>
      <c r="E406" s="22"/>
      <c r="F406" s="70">
        <v>5171.1099999999997</v>
      </c>
      <c r="G406" s="70">
        <v>4122.53</v>
      </c>
      <c r="H406" s="70">
        <v>4122.53</v>
      </c>
      <c r="I406" s="66">
        <f>F406-E406</f>
        <v>5171.1099999999997</v>
      </c>
    </row>
    <row r="407" spans="1:13" hidden="1" x14ac:dyDescent="0.25">
      <c r="A407" s="117">
        <v>3222</v>
      </c>
      <c r="B407" s="118"/>
      <c r="C407" s="119"/>
      <c r="D407" s="26" t="s">
        <v>51</v>
      </c>
      <c r="E407" s="23"/>
      <c r="F407" s="70"/>
      <c r="G407" s="70">
        <v>144.75</v>
      </c>
      <c r="H407" s="70">
        <v>144.75</v>
      </c>
      <c r="I407" s="70"/>
      <c r="M407" s="24"/>
    </row>
    <row r="408" spans="1:13" ht="25.5" hidden="1" x14ac:dyDescent="0.25">
      <c r="A408" s="117">
        <v>3227</v>
      </c>
      <c r="B408" s="118"/>
      <c r="C408" s="119"/>
      <c r="D408" s="26" t="s">
        <v>169</v>
      </c>
      <c r="E408" s="23"/>
      <c r="F408" s="70">
        <v>300</v>
      </c>
      <c r="G408" s="70">
        <v>1051.0899999999999</v>
      </c>
      <c r="H408" s="70">
        <v>1051.0899999999999</v>
      </c>
      <c r="I408" s="70"/>
      <c r="M408" s="24"/>
    </row>
    <row r="409" spans="1:13" hidden="1" x14ac:dyDescent="0.25">
      <c r="A409" s="126">
        <v>323</v>
      </c>
      <c r="B409" s="162"/>
      <c r="C409" s="163"/>
      <c r="D409" s="67" t="s">
        <v>52</v>
      </c>
      <c r="E409" s="23"/>
      <c r="F409" s="66">
        <f>F410</f>
        <v>300</v>
      </c>
      <c r="G409" s="66">
        <f>G410</f>
        <v>334.42</v>
      </c>
      <c r="H409" s="66">
        <f>H410</f>
        <v>334.42</v>
      </c>
      <c r="I409" s="66">
        <v>300</v>
      </c>
      <c r="M409" s="24"/>
    </row>
    <row r="410" spans="1:13" hidden="1" x14ac:dyDescent="0.25">
      <c r="A410" s="117">
        <v>3236</v>
      </c>
      <c r="B410" s="129"/>
      <c r="C410" s="130"/>
      <c r="D410" s="61" t="s">
        <v>61</v>
      </c>
      <c r="E410" s="23"/>
      <c r="F410" s="70">
        <v>300</v>
      </c>
      <c r="G410" s="70">
        <v>334.42</v>
      </c>
      <c r="H410" s="70">
        <v>334.42</v>
      </c>
      <c r="I410" s="70"/>
      <c r="M410" s="24"/>
    </row>
    <row r="411" spans="1:13" s="24" customFormat="1" ht="25.5" x14ac:dyDescent="0.25">
      <c r="A411" s="120" t="s">
        <v>129</v>
      </c>
      <c r="B411" s="121"/>
      <c r="C411" s="122"/>
      <c r="D411" s="28" t="s">
        <v>130</v>
      </c>
      <c r="E411" s="51">
        <f t="shared" ref="E411:I411" si="166">E412</f>
        <v>102682</v>
      </c>
      <c r="F411" s="51">
        <f>F412</f>
        <v>3000</v>
      </c>
      <c r="G411" s="51">
        <f>G412</f>
        <v>1699.87</v>
      </c>
      <c r="H411" s="51">
        <f>H412</f>
        <v>1699.87</v>
      </c>
      <c r="I411" s="51">
        <f t="shared" si="166"/>
        <v>0</v>
      </c>
      <c r="M411"/>
    </row>
    <row r="412" spans="1:13" s="24" customFormat="1" x14ac:dyDescent="0.25">
      <c r="A412" s="123">
        <v>3</v>
      </c>
      <c r="B412" s="124"/>
      <c r="C412" s="125"/>
      <c r="D412" s="25" t="s">
        <v>13</v>
      </c>
      <c r="E412" s="22">
        <f>E413+E431</f>
        <v>102682</v>
      </c>
      <c r="F412" s="22">
        <f>F413+F431</f>
        <v>3000</v>
      </c>
      <c r="G412" s="22">
        <f>G413+G431</f>
        <v>1699.87</v>
      </c>
      <c r="H412" s="22">
        <f>H413+H431</f>
        <v>1699.87</v>
      </c>
      <c r="I412" s="22">
        <f>I413+I431</f>
        <v>0</v>
      </c>
    </row>
    <row r="413" spans="1:13" s="24" customFormat="1" x14ac:dyDescent="0.25">
      <c r="A413" s="126">
        <v>32</v>
      </c>
      <c r="B413" s="127"/>
      <c r="C413" s="128"/>
      <c r="D413" s="25" t="s">
        <v>20</v>
      </c>
      <c r="E413" s="22">
        <f>E417+E424+E414+E429</f>
        <v>102482</v>
      </c>
      <c r="F413" s="22">
        <f>F417+F424+F414+F429</f>
        <v>3000</v>
      </c>
      <c r="G413" s="22">
        <f>G417+G424+G414+G429</f>
        <v>1699.87</v>
      </c>
      <c r="H413" s="22">
        <f>H417+H424+H414+H429</f>
        <v>1699.87</v>
      </c>
      <c r="I413" s="22">
        <f>I417+I424+I414+I429</f>
        <v>0</v>
      </c>
    </row>
    <row r="414" spans="1:13" s="24" customFormat="1" hidden="1" x14ac:dyDescent="0.25">
      <c r="A414" s="126">
        <v>321</v>
      </c>
      <c r="B414" s="127"/>
      <c r="C414" s="128"/>
      <c r="D414" s="25" t="s">
        <v>39</v>
      </c>
      <c r="E414" s="22">
        <f>E415+E416</f>
        <v>132</v>
      </c>
      <c r="F414" s="22">
        <f>F415+F416</f>
        <v>0</v>
      </c>
      <c r="G414" s="22"/>
      <c r="H414" s="22"/>
      <c r="I414" s="22">
        <f>I415+I416</f>
        <v>0</v>
      </c>
    </row>
    <row r="415" spans="1:13" s="24" customFormat="1" hidden="1" x14ac:dyDescent="0.25">
      <c r="A415" s="117">
        <v>3211</v>
      </c>
      <c r="B415" s="118"/>
      <c r="C415" s="119"/>
      <c r="D415" s="26" t="s">
        <v>48</v>
      </c>
      <c r="E415" s="23">
        <v>66</v>
      </c>
      <c r="F415" s="23"/>
      <c r="G415" s="23"/>
      <c r="H415" s="23"/>
      <c r="I415" s="23"/>
    </row>
    <row r="416" spans="1:13" s="24" customFormat="1" hidden="1" x14ac:dyDescent="0.25">
      <c r="A416" s="117">
        <v>3213</v>
      </c>
      <c r="B416" s="118"/>
      <c r="C416" s="119"/>
      <c r="D416" s="26" t="s">
        <v>49</v>
      </c>
      <c r="E416" s="23">
        <v>66</v>
      </c>
      <c r="F416" s="23"/>
      <c r="G416" s="23"/>
      <c r="H416" s="23"/>
      <c r="I416" s="23"/>
    </row>
    <row r="417" spans="1:13" s="24" customFormat="1" hidden="1" x14ac:dyDescent="0.25">
      <c r="A417" s="126">
        <v>322</v>
      </c>
      <c r="B417" s="127"/>
      <c r="C417" s="128"/>
      <c r="D417" s="25" t="s">
        <v>40</v>
      </c>
      <c r="E417" s="22">
        <f>E418+E419+E422+E420+E421+E423</f>
        <v>97038</v>
      </c>
      <c r="F417" s="22">
        <f>F418+F419+F422+F420+F421+F423</f>
        <v>2900</v>
      </c>
      <c r="G417" s="22">
        <f>G418+G419+G422+G420+G421+G423</f>
        <v>1635.56</v>
      </c>
      <c r="H417" s="22">
        <f>H418+H419+H422+H420+H421+H423</f>
        <v>1635.56</v>
      </c>
      <c r="I417" s="22">
        <f>I418+I419+I422+I420+I421+I423</f>
        <v>0</v>
      </c>
    </row>
    <row r="418" spans="1:13" ht="25.5" hidden="1" x14ac:dyDescent="0.25">
      <c r="A418" s="117">
        <v>3221</v>
      </c>
      <c r="B418" s="118"/>
      <c r="C418" s="119"/>
      <c r="D418" s="26" t="s">
        <v>80</v>
      </c>
      <c r="E418" s="23">
        <v>3982</v>
      </c>
      <c r="F418" s="23">
        <v>500</v>
      </c>
      <c r="G418" s="23">
        <v>882.58</v>
      </c>
      <c r="H418" s="23">
        <v>882.58</v>
      </c>
      <c r="I418" s="23"/>
      <c r="M418" s="24"/>
    </row>
    <row r="419" spans="1:13" hidden="1" x14ac:dyDescent="0.25">
      <c r="A419" s="117">
        <v>3222</v>
      </c>
      <c r="B419" s="118"/>
      <c r="C419" s="119"/>
      <c r="D419" s="26" t="s">
        <v>51</v>
      </c>
      <c r="E419" s="23">
        <v>85756</v>
      </c>
      <c r="F419" s="23">
        <v>1400</v>
      </c>
      <c r="G419" s="23">
        <v>46.92</v>
      </c>
      <c r="H419" s="23">
        <v>46.92</v>
      </c>
      <c r="I419" s="23"/>
    </row>
    <row r="420" spans="1:13" hidden="1" x14ac:dyDescent="0.25">
      <c r="A420" s="117">
        <v>3223</v>
      </c>
      <c r="B420" s="118"/>
      <c r="C420" s="119"/>
      <c r="D420" s="26" t="s">
        <v>59</v>
      </c>
      <c r="E420" s="23">
        <v>5300</v>
      </c>
      <c r="F420" s="23">
        <v>300</v>
      </c>
      <c r="G420" s="23">
        <v>269.62</v>
      </c>
      <c r="H420" s="23">
        <v>269.62</v>
      </c>
      <c r="I420" s="23"/>
    </row>
    <row r="421" spans="1:13" ht="25.5" hidden="1" x14ac:dyDescent="0.25">
      <c r="A421" s="117">
        <v>3224</v>
      </c>
      <c r="B421" s="118"/>
      <c r="C421" s="119"/>
      <c r="D421" s="26" t="s">
        <v>88</v>
      </c>
      <c r="E421" s="23">
        <v>200</v>
      </c>
      <c r="F421" s="23"/>
      <c r="G421" s="23"/>
      <c r="H421" s="23"/>
      <c r="I421" s="23"/>
    </row>
    <row r="422" spans="1:13" hidden="1" x14ac:dyDescent="0.25">
      <c r="A422" s="117">
        <v>3225</v>
      </c>
      <c r="B422" s="118"/>
      <c r="C422" s="119"/>
      <c r="D422" s="26" t="s">
        <v>81</v>
      </c>
      <c r="E422" s="23">
        <v>1400</v>
      </c>
      <c r="F422" s="23">
        <v>200</v>
      </c>
      <c r="G422" s="23">
        <v>47.41</v>
      </c>
      <c r="H422" s="23">
        <v>47.41</v>
      </c>
      <c r="I422" s="23"/>
    </row>
    <row r="423" spans="1:13" ht="25.5" hidden="1" x14ac:dyDescent="0.25">
      <c r="A423" s="38">
        <v>3227</v>
      </c>
      <c r="B423" s="39"/>
      <c r="C423" s="40"/>
      <c r="D423" s="26" t="s">
        <v>169</v>
      </c>
      <c r="E423" s="23">
        <v>400</v>
      </c>
      <c r="F423" s="23">
        <v>500</v>
      </c>
      <c r="G423" s="23">
        <v>389.03</v>
      </c>
      <c r="H423" s="23">
        <v>389.03</v>
      </c>
      <c r="I423" s="23"/>
    </row>
    <row r="424" spans="1:13" s="24" customFormat="1" hidden="1" x14ac:dyDescent="0.25">
      <c r="A424" s="126">
        <v>323</v>
      </c>
      <c r="B424" s="127"/>
      <c r="C424" s="128"/>
      <c r="D424" s="25" t="s">
        <v>52</v>
      </c>
      <c r="E424" s="22">
        <f>SUM(E425:E428)</f>
        <v>5112</v>
      </c>
      <c r="F424" s="22">
        <f>SUM(F425:F428)</f>
        <v>100</v>
      </c>
      <c r="G424" s="22">
        <f>SUM(G425:G428)</f>
        <v>64.31</v>
      </c>
      <c r="H424" s="22">
        <f>SUM(H425:H428)</f>
        <v>64.31</v>
      </c>
      <c r="I424" s="22">
        <f>SUM(I425:I428)</f>
        <v>0</v>
      </c>
      <c r="M424"/>
    </row>
    <row r="425" spans="1:13" s="24" customFormat="1" hidden="1" x14ac:dyDescent="0.25">
      <c r="A425" s="117">
        <v>3231</v>
      </c>
      <c r="B425" s="118"/>
      <c r="C425" s="119"/>
      <c r="D425" s="26" t="s">
        <v>83</v>
      </c>
      <c r="E425" s="23">
        <v>66</v>
      </c>
      <c r="F425" s="23"/>
      <c r="G425" s="23"/>
      <c r="H425" s="23"/>
      <c r="I425" s="23"/>
    </row>
    <row r="426" spans="1:13" s="24" customFormat="1" ht="25.5" hidden="1" x14ac:dyDescent="0.25">
      <c r="A426" s="117">
        <v>3232</v>
      </c>
      <c r="B426" s="118"/>
      <c r="C426" s="119"/>
      <c r="D426" s="26" t="s">
        <v>89</v>
      </c>
      <c r="E426" s="23">
        <v>400</v>
      </c>
      <c r="F426" s="23"/>
      <c r="G426" s="23"/>
      <c r="H426" s="23"/>
      <c r="I426" s="23"/>
    </row>
    <row r="427" spans="1:13" s="24" customFormat="1" hidden="1" x14ac:dyDescent="0.25">
      <c r="A427" s="117">
        <v>3234</v>
      </c>
      <c r="B427" s="118"/>
      <c r="C427" s="119"/>
      <c r="D427" s="26" t="s">
        <v>60</v>
      </c>
      <c r="E427" s="23">
        <v>3982</v>
      </c>
      <c r="F427" s="23">
        <v>100</v>
      </c>
      <c r="G427" s="23">
        <v>64.31</v>
      </c>
      <c r="H427" s="23">
        <v>64.31</v>
      </c>
      <c r="I427" s="23"/>
    </row>
    <row r="428" spans="1:13" hidden="1" x14ac:dyDescent="0.25">
      <c r="A428" s="117">
        <v>3236</v>
      </c>
      <c r="B428" s="118"/>
      <c r="C428" s="119"/>
      <c r="D428" s="26" t="s">
        <v>61</v>
      </c>
      <c r="E428" s="23">
        <v>664</v>
      </c>
      <c r="F428" s="23"/>
      <c r="G428" s="23"/>
      <c r="H428" s="23"/>
      <c r="I428" s="23"/>
      <c r="M428" s="24"/>
    </row>
    <row r="429" spans="1:13" ht="25.5" hidden="1" x14ac:dyDescent="0.25">
      <c r="A429" s="126">
        <v>329</v>
      </c>
      <c r="B429" s="127"/>
      <c r="C429" s="128"/>
      <c r="D429" s="25" t="s">
        <v>43</v>
      </c>
      <c r="E429" s="22">
        <f>E430</f>
        <v>200</v>
      </c>
      <c r="F429" s="22">
        <f>F430</f>
        <v>0</v>
      </c>
      <c r="G429" s="22"/>
      <c r="H429" s="22"/>
      <c r="I429" s="22">
        <f>I430</f>
        <v>0</v>
      </c>
    </row>
    <row r="430" spans="1:13" ht="25.5" hidden="1" x14ac:dyDescent="0.25">
      <c r="A430" s="117">
        <v>3299</v>
      </c>
      <c r="B430" s="118"/>
      <c r="C430" s="119"/>
      <c r="D430" s="26" t="s">
        <v>43</v>
      </c>
      <c r="E430" s="23">
        <v>200</v>
      </c>
      <c r="F430" s="23"/>
      <c r="G430" s="23"/>
      <c r="H430" s="23"/>
      <c r="I430" s="23"/>
    </row>
    <row r="431" spans="1:13" x14ac:dyDescent="0.25">
      <c r="A431" s="126">
        <v>34</v>
      </c>
      <c r="B431" s="127"/>
      <c r="C431" s="128"/>
      <c r="D431" s="25" t="s">
        <v>45</v>
      </c>
      <c r="E431" s="22">
        <f t="shared" ref="E431:I432" si="167">E432</f>
        <v>200</v>
      </c>
      <c r="F431" s="22">
        <f>F432</f>
        <v>0</v>
      </c>
      <c r="G431" s="22"/>
      <c r="H431" s="22"/>
      <c r="I431" s="22">
        <f t="shared" si="167"/>
        <v>0</v>
      </c>
    </row>
    <row r="432" spans="1:13" x14ac:dyDescent="0.25">
      <c r="A432" s="126">
        <v>343</v>
      </c>
      <c r="B432" s="127"/>
      <c r="C432" s="128"/>
      <c r="D432" s="25" t="s">
        <v>46</v>
      </c>
      <c r="E432" s="22">
        <f t="shared" si="167"/>
        <v>200</v>
      </c>
      <c r="F432" s="22">
        <f>F433</f>
        <v>0</v>
      </c>
      <c r="G432" s="22"/>
      <c r="H432" s="22"/>
      <c r="I432" s="22">
        <f t="shared" si="167"/>
        <v>0</v>
      </c>
    </row>
    <row r="433" spans="1:13" ht="25.5" x14ac:dyDescent="0.25">
      <c r="A433" s="117">
        <v>3431</v>
      </c>
      <c r="B433" s="118"/>
      <c r="C433" s="119"/>
      <c r="D433" s="26" t="s">
        <v>67</v>
      </c>
      <c r="E433" s="23">
        <v>200</v>
      </c>
      <c r="F433" s="23"/>
      <c r="G433" s="23"/>
      <c r="H433" s="23"/>
      <c r="I433" s="23">
        <v>0</v>
      </c>
    </row>
    <row r="434" spans="1:13" s="24" customFormat="1" x14ac:dyDescent="0.25">
      <c r="A434" s="120" t="s">
        <v>133</v>
      </c>
      <c r="B434" s="121"/>
      <c r="C434" s="122"/>
      <c r="D434" s="28" t="s">
        <v>134</v>
      </c>
      <c r="E434" s="51">
        <f t="shared" ref="E434:I437" si="168">E435</f>
        <v>0</v>
      </c>
      <c r="F434" s="84">
        <f t="shared" ref="F434:H437" si="169">F435</f>
        <v>135000</v>
      </c>
      <c r="G434" s="84">
        <f t="shared" si="169"/>
        <v>131387.88</v>
      </c>
      <c r="H434" s="84">
        <f t="shared" si="169"/>
        <v>142000</v>
      </c>
      <c r="I434" s="51">
        <f t="shared" si="168"/>
        <v>0</v>
      </c>
      <c r="M434"/>
    </row>
    <row r="435" spans="1:13" s="24" customFormat="1" x14ac:dyDescent="0.25">
      <c r="A435" s="123">
        <v>3</v>
      </c>
      <c r="B435" s="124"/>
      <c r="C435" s="125"/>
      <c r="D435" s="25" t="s">
        <v>13</v>
      </c>
      <c r="E435" s="22">
        <f t="shared" si="168"/>
        <v>0</v>
      </c>
      <c r="F435" s="85">
        <f t="shared" si="169"/>
        <v>135000</v>
      </c>
      <c r="G435" s="85">
        <f t="shared" si="169"/>
        <v>131387.88</v>
      </c>
      <c r="H435" s="85">
        <f t="shared" si="169"/>
        <v>142000</v>
      </c>
      <c r="I435" s="22">
        <f t="shared" si="168"/>
        <v>0</v>
      </c>
    </row>
    <row r="436" spans="1:13" s="24" customFormat="1" x14ac:dyDescent="0.25">
      <c r="A436" s="126">
        <v>32</v>
      </c>
      <c r="B436" s="127"/>
      <c r="C436" s="128"/>
      <c r="D436" s="25" t="s">
        <v>20</v>
      </c>
      <c r="E436" s="22">
        <f t="shared" si="168"/>
        <v>0</v>
      </c>
      <c r="F436" s="85">
        <f t="shared" si="169"/>
        <v>135000</v>
      </c>
      <c r="G436" s="85">
        <f t="shared" si="169"/>
        <v>131387.88</v>
      </c>
      <c r="H436" s="85">
        <f t="shared" si="169"/>
        <v>142000</v>
      </c>
      <c r="I436" s="22">
        <f t="shared" si="168"/>
        <v>0</v>
      </c>
    </row>
    <row r="437" spans="1:13" s="24" customFormat="1" hidden="1" x14ac:dyDescent="0.25">
      <c r="A437" s="126">
        <v>322</v>
      </c>
      <c r="B437" s="127"/>
      <c r="C437" s="128"/>
      <c r="D437" s="25" t="s">
        <v>40</v>
      </c>
      <c r="E437" s="22">
        <f t="shared" si="168"/>
        <v>0</v>
      </c>
      <c r="F437" s="85">
        <f t="shared" si="169"/>
        <v>135000</v>
      </c>
      <c r="G437" s="85">
        <f t="shared" si="169"/>
        <v>131387.88</v>
      </c>
      <c r="H437" s="85">
        <f t="shared" si="169"/>
        <v>142000</v>
      </c>
      <c r="I437" s="22">
        <f t="shared" si="168"/>
        <v>0</v>
      </c>
    </row>
    <row r="438" spans="1:13" hidden="1" x14ac:dyDescent="0.25">
      <c r="A438" s="117">
        <v>3222</v>
      </c>
      <c r="B438" s="118"/>
      <c r="C438" s="119"/>
      <c r="D438" s="26" t="s">
        <v>187</v>
      </c>
      <c r="E438" s="23"/>
      <c r="F438" s="59">
        <v>135000</v>
      </c>
      <c r="G438" s="59">
        <v>131387.88</v>
      </c>
      <c r="H438" s="59">
        <v>142000</v>
      </c>
      <c r="I438" s="23"/>
      <c r="M438" s="24"/>
    </row>
    <row r="439" spans="1:13" s="24" customFormat="1" x14ac:dyDescent="0.25">
      <c r="A439" s="131" t="s">
        <v>97</v>
      </c>
      <c r="B439" s="132"/>
      <c r="C439" s="133"/>
      <c r="D439" s="27" t="s">
        <v>141</v>
      </c>
      <c r="E439" s="50">
        <f t="shared" ref="E439:I439" si="170">E440+E455+E483</f>
        <v>0</v>
      </c>
      <c r="F439" s="50">
        <f>F440+F455+F483</f>
        <v>0</v>
      </c>
      <c r="G439" s="50"/>
      <c r="H439" s="50"/>
      <c r="I439" s="50">
        <f t="shared" si="170"/>
        <v>0</v>
      </c>
      <c r="M439"/>
    </row>
    <row r="440" spans="1:13" s="24" customFormat="1" x14ac:dyDescent="0.25">
      <c r="A440" s="120" t="s">
        <v>133</v>
      </c>
      <c r="B440" s="121"/>
      <c r="C440" s="122"/>
      <c r="D440" s="28" t="s">
        <v>134</v>
      </c>
      <c r="E440" s="51">
        <f t="shared" ref="E440:I440" si="171">E441+E451</f>
        <v>0</v>
      </c>
      <c r="F440" s="51">
        <f>F441+F451</f>
        <v>0</v>
      </c>
      <c r="G440" s="51"/>
      <c r="H440" s="51"/>
      <c r="I440" s="51">
        <f t="shared" si="171"/>
        <v>0</v>
      </c>
    </row>
    <row r="441" spans="1:13" s="24" customFormat="1" x14ac:dyDescent="0.25">
      <c r="A441" s="123">
        <v>3</v>
      </c>
      <c r="B441" s="124"/>
      <c r="C441" s="125"/>
      <c r="D441" s="25" t="s">
        <v>13</v>
      </c>
      <c r="E441" s="22">
        <f t="shared" ref="E441:I441" si="172">E442</f>
        <v>0</v>
      </c>
      <c r="F441" s="22">
        <f>F442</f>
        <v>0</v>
      </c>
      <c r="G441" s="22"/>
      <c r="H441" s="22"/>
      <c r="I441" s="22">
        <f t="shared" si="172"/>
        <v>0</v>
      </c>
    </row>
    <row r="442" spans="1:13" s="24" customFormat="1" x14ac:dyDescent="0.25">
      <c r="A442" s="126">
        <v>32</v>
      </c>
      <c r="B442" s="127"/>
      <c r="C442" s="128"/>
      <c r="D442" s="25" t="s">
        <v>20</v>
      </c>
      <c r="E442" s="22">
        <f t="shared" ref="E442:I442" si="173">E443+E445+E449</f>
        <v>0</v>
      </c>
      <c r="F442" s="22">
        <f>F443+F445+F449</f>
        <v>0</v>
      </c>
      <c r="G442" s="22"/>
      <c r="H442" s="22"/>
      <c r="I442" s="22">
        <f t="shared" si="173"/>
        <v>0</v>
      </c>
    </row>
    <row r="443" spans="1:13" s="24" customFormat="1" hidden="1" x14ac:dyDescent="0.25">
      <c r="A443" s="126">
        <v>321</v>
      </c>
      <c r="B443" s="127"/>
      <c r="C443" s="128"/>
      <c r="D443" s="25" t="s">
        <v>39</v>
      </c>
      <c r="E443" s="22">
        <f t="shared" ref="E443:I443" si="174">E444</f>
        <v>0</v>
      </c>
      <c r="F443" s="22">
        <f>F444</f>
        <v>0</v>
      </c>
      <c r="G443" s="22"/>
      <c r="H443" s="22"/>
      <c r="I443" s="22">
        <f t="shared" si="174"/>
        <v>0</v>
      </c>
    </row>
    <row r="444" spans="1:13" hidden="1" x14ac:dyDescent="0.25">
      <c r="A444" s="117">
        <v>3211</v>
      </c>
      <c r="B444" s="118"/>
      <c r="C444" s="119"/>
      <c r="D444" s="26" t="s">
        <v>48</v>
      </c>
      <c r="E444" s="23"/>
      <c r="F444" s="23"/>
      <c r="G444" s="23"/>
      <c r="H444" s="23"/>
      <c r="I444" s="23"/>
      <c r="M444" s="24"/>
    </row>
    <row r="445" spans="1:13" s="24" customFormat="1" hidden="1" x14ac:dyDescent="0.25">
      <c r="A445" s="126">
        <v>323</v>
      </c>
      <c r="B445" s="127"/>
      <c r="C445" s="128"/>
      <c r="D445" s="25" t="s">
        <v>52</v>
      </c>
      <c r="E445" s="22">
        <f t="shared" ref="E445:I445" si="175">E446+E447+E448</f>
        <v>0</v>
      </c>
      <c r="F445" s="22">
        <f>F446+F447+F448</f>
        <v>0</v>
      </c>
      <c r="G445" s="22"/>
      <c r="H445" s="22"/>
      <c r="I445" s="22">
        <f t="shared" si="175"/>
        <v>0</v>
      </c>
      <c r="M445"/>
    </row>
    <row r="446" spans="1:13" hidden="1" x14ac:dyDescent="0.25">
      <c r="A446" s="117">
        <v>3231</v>
      </c>
      <c r="B446" s="118"/>
      <c r="C446" s="119"/>
      <c r="D446" s="26" t="s">
        <v>83</v>
      </c>
      <c r="E446" s="23"/>
      <c r="F446" s="23"/>
      <c r="G446" s="23"/>
      <c r="H446" s="23"/>
      <c r="I446" s="23"/>
      <c r="M446" s="24"/>
    </row>
    <row r="447" spans="1:13" hidden="1" x14ac:dyDescent="0.25">
      <c r="A447" s="117">
        <v>3237</v>
      </c>
      <c r="B447" s="118"/>
      <c r="C447" s="119"/>
      <c r="D447" s="26" t="s">
        <v>53</v>
      </c>
      <c r="E447" s="23"/>
      <c r="F447" s="23"/>
      <c r="G447" s="23"/>
      <c r="H447" s="23"/>
      <c r="I447" s="23"/>
    </row>
    <row r="448" spans="1:13" hidden="1" x14ac:dyDescent="0.25">
      <c r="A448" s="117">
        <v>3239</v>
      </c>
      <c r="B448" s="118"/>
      <c r="C448" s="119"/>
      <c r="D448" s="26" t="s">
        <v>65</v>
      </c>
      <c r="E448" s="23"/>
      <c r="F448" s="23"/>
      <c r="G448" s="23"/>
      <c r="H448" s="23"/>
      <c r="I448" s="23"/>
    </row>
    <row r="449" spans="1:13" s="24" customFormat="1" ht="25.5" hidden="1" x14ac:dyDescent="0.25">
      <c r="A449" s="126">
        <v>329</v>
      </c>
      <c r="B449" s="127"/>
      <c r="C449" s="128"/>
      <c r="D449" s="25" t="s">
        <v>43</v>
      </c>
      <c r="E449" s="22">
        <f t="shared" ref="E449:I449" si="176">E450</f>
        <v>0</v>
      </c>
      <c r="F449" s="22">
        <f>F450</f>
        <v>0</v>
      </c>
      <c r="G449" s="22"/>
      <c r="H449" s="22"/>
      <c r="I449" s="22">
        <f t="shared" si="176"/>
        <v>0</v>
      </c>
      <c r="M449"/>
    </row>
    <row r="450" spans="1:13" ht="25.5" hidden="1" x14ac:dyDescent="0.25">
      <c r="A450" s="117">
        <v>3299</v>
      </c>
      <c r="B450" s="118"/>
      <c r="C450" s="119"/>
      <c r="D450" s="26" t="s">
        <v>43</v>
      </c>
      <c r="E450" s="23"/>
      <c r="F450" s="23"/>
      <c r="G450" s="23"/>
      <c r="H450" s="23"/>
      <c r="I450" s="23"/>
      <c r="M450" s="24"/>
    </row>
    <row r="451" spans="1:13" s="24" customFormat="1" ht="25.5" x14ac:dyDescent="0.25">
      <c r="A451" s="123">
        <v>4</v>
      </c>
      <c r="B451" s="124"/>
      <c r="C451" s="125"/>
      <c r="D451" s="25" t="s">
        <v>15</v>
      </c>
      <c r="E451" s="22">
        <f t="shared" ref="E451:I453" si="177">E452</f>
        <v>0</v>
      </c>
      <c r="F451" s="22">
        <f>F452</f>
        <v>0</v>
      </c>
      <c r="G451" s="22"/>
      <c r="H451" s="22"/>
      <c r="I451" s="22">
        <f t="shared" si="177"/>
        <v>0</v>
      </c>
      <c r="M451"/>
    </row>
    <row r="452" spans="1:13" s="24" customFormat="1" ht="25.5" x14ac:dyDescent="0.25">
      <c r="A452" s="126">
        <v>42</v>
      </c>
      <c r="B452" s="127"/>
      <c r="C452" s="128"/>
      <c r="D452" s="25" t="s">
        <v>28</v>
      </c>
      <c r="E452" s="22">
        <f t="shared" si="177"/>
        <v>0</v>
      </c>
      <c r="F452" s="22">
        <f>F453</f>
        <v>0</v>
      </c>
      <c r="G452" s="22"/>
      <c r="H452" s="22"/>
      <c r="I452" s="22">
        <f t="shared" si="177"/>
        <v>0</v>
      </c>
    </row>
    <row r="453" spans="1:13" s="24" customFormat="1" hidden="1" x14ac:dyDescent="0.25">
      <c r="A453" s="126">
        <v>422</v>
      </c>
      <c r="B453" s="127"/>
      <c r="C453" s="128"/>
      <c r="D453" s="25" t="s">
        <v>54</v>
      </c>
      <c r="E453" s="22">
        <f t="shared" si="177"/>
        <v>0</v>
      </c>
      <c r="F453" s="22">
        <f>F454</f>
        <v>0</v>
      </c>
      <c r="G453" s="22"/>
      <c r="H453" s="22"/>
      <c r="I453" s="22">
        <f t="shared" si="177"/>
        <v>0</v>
      </c>
    </row>
    <row r="454" spans="1:13" hidden="1" x14ac:dyDescent="0.25">
      <c r="A454" s="117">
        <v>4226</v>
      </c>
      <c r="B454" s="118"/>
      <c r="C454" s="119"/>
      <c r="D454" s="26" t="s">
        <v>142</v>
      </c>
      <c r="E454" s="23"/>
      <c r="F454" s="23"/>
      <c r="G454" s="23"/>
      <c r="H454" s="23"/>
      <c r="I454" s="23"/>
      <c r="M454" s="24"/>
    </row>
    <row r="455" spans="1:13" s="24" customFormat="1" x14ac:dyDescent="0.25">
      <c r="A455" s="120" t="s">
        <v>135</v>
      </c>
      <c r="B455" s="121"/>
      <c r="C455" s="122"/>
      <c r="D455" s="28" t="s">
        <v>136</v>
      </c>
      <c r="E455" s="51">
        <f t="shared" ref="E455:I455" si="178">E456+E479</f>
        <v>0</v>
      </c>
      <c r="F455" s="51">
        <f>F456+F479</f>
        <v>0</v>
      </c>
      <c r="G455" s="51"/>
      <c r="H455" s="51"/>
      <c r="I455" s="51">
        <f t="shared" si="178"/>
        <v>0</v>
      </c>
      <c r="M455"/>
    </row>
    <row r="456" spans="1:13" s="24" customFormat="1" x14ac:dyDescent="0.25">
      <c r="A456" s="123">
        <v>3</v>
      </c>
      <c r="B456" s="124"/>
      <c r="C456" s="125"/>
      <c r="D456" s="25" t="s">
        <v>13</v>
      </c>
      <c r="E456" s="22">
        <f t="shared" ref="E456:I456" si="179">E457+E464</f>
        <v>0</v>
      </c>
      <c r="F456" s="22">
        <f>F457+F464</f>
        <v>0</v>
      </c>
      <c r="G456" s="22"/>
      <c r="H456" s="22"/>
      <c r="I456" s="22">
        <f t="shared" si="179"/>
        <v>0</v>
      </c>
    </row>
    <row r="457" spans="1:13" s="24" customFormat="1" x14ac:dyDescent="0.25">
      <c r="A457" s="126">
        <v>31</v>
      </c>
      <c r="B457" s="127"/>
      <c r="C457" s="128"/>
      <c r="D457" s="25" t="s">
        <v>14</v>
      </c>
      <c r="E457" s="22">
        <f>E462</f>
        <v>0</v>
      </c>
      <c r="F457" s="22">
        <f>F462</f>
        <v>0</v>
      </c>
      <c r="G457" s="22"/>
      <c r="H457" s="22"/>
      <c r="I457" s="22">
        <f>I462</f>
        <v>0</v>
      </c>
    </row>
    <row r="458" spans="1:13" s="24" customFormat="1" hidden="1" x14ac:dyDescent="0.25">
      <c r="A458" s="126">
        <v>311</v>
      </c>
      <c r="B458" s="127"/>
      <c r="C458" s="128"/>
      <c r="D458" s="25" t="s">
        <v>34</v>
      </c>
      <c r="E458" s="22"/>
      <c r="F458" s="22"/>
      <c r="G458" s="22"/>
      <c r="H458" s="22"/>
      <c r="I458" s="22"/>
    </row>
    <row r="459" spans="1:13" s="24" customFormat="1" hidden="1" x14ac:dyDescent="0.25">
      <c r="A459" s="117">
        <v>3111</v>
      </c>
      <c r="B459" s="118"/>
      <c r="C459" s="119"/>
      <c r="D459" s="26" t="s">
        <v>35</v>
      </c>
      <c r="E459" s="23"/>
      <c r="F459" s="23"/>
      <c r="G459" s="23"/>
      <c r="H459" s="23"/>
      <c r="I459" s="23"/>
    </row>
    <row r="460" spans="1:13" s="24" customFormat="1" hidden="1" x14ac:dyDescent="0.25">
      <c r="A460" s="126">
        <v>313</v>
      </c>
      <c r="B460" s="127"/>
      <c r="C460" s="128"/>
      <c r="D460" s="25" t="s">
        <v>37</v>
      </c>
      <c r="E460" s="22"/>
      <c r="F460" s="22"/>
      <c r="G460" s="22"/>
      <c r="H460" s="22"/>
      <c r="I460" s="22"/>
    </row>
    <row r="461" spans="1:13" s="24" customFormat="1" ht="25.5" hidden="1" x14ac:dyDescent="0.25">
      <c r="A461" s="117">
        <v>3132</v>
      </c>
      <c r="B461" s="118"/>
      <c r="C461" s="119"/>
      <c r="D461" s="26" t="s">
        <v>38</v>
      </c>
      <c r="E461" s="23"/>
      <c r="F461" s="23"/>
      <c r="G461" s="23"/>
      <c r="H461" s="23"/>
      <c r="I461" s="23"/>
    </row>
    <row r="462" spans="1:13" s="24" customFormat="1" hidden="1" x14ac:dyDescent="0.25">
      <c r="A462" s="126">
        <v>312</v>
      </c>
      <c r="B462" s="127"/>
      <c r="C462" s="128"/>
      <c r="D462" s="25" t="s">
        <v>36</v>
      </c>
      <c r="E462" s="22">
        <f t="shared" ref="E462:I462" si="180">E463</f>
        <v>0</v>
      </c>
      <c r="F462" s="22">
        <f>F463</f>
        <v>0</v>
      </c>
      <c r="G462" s="22"/>
      <c r="H462" s="22"/>
      <c r="I462" s="22">
        <f t="shared" si="180"/>
        <v>0</v>
      </c>
    </row>
    <row r="463" spans="1:13" hidden="1" x14ac:dyDescent="0.25">
      <c r="A463" s="117">
        <v>3121</v>
      </c>
      <c r="B463" s="118"/>
      <c r="C463" s="119"/>
      <c r="D463" s="26" t="s">
        <v>36</v>
      </c>
      <c r="E463" s="23"/>
      <c r="F463" s="23"/>
      <c r="G463" s="23"/>
      <c r="H463" s="23"/>
      <c r="I463" s="23"/>
      <c r="M463" s="24"/>
    </row>
    <row r="464" spans="1:13" s="24" customFormat="1" x14ac:dyDescent="0.25">
      <c r="A464" s="126">
        <v>32</v>
      </c>
      <c r="B464" s="127"/>
      <c r="C464" s="128"/>
      <c r="D464" s="25" t="s">
        <v>20</v>
      </c>
      <c r="E464" s="22">
        <f t="shared" ref="E464:I464" si="181">E465+E469+E474+E477</f>
        <v>0</v>
      </c>
      <c r="F464" s="22">
        <f>F465+F469+F474+F477</f>
        <v>0</v>
      </c>
      <c r="G464" s="22"/>
      <c r="H464" s="22"/>
      <c r="I464" s="22">
        <f t="shared" si="181"/>
        <v>0</v>
      </c>
      <c r="M464"/>
    </row>
    <row r="465" spans="1:13" s="24" customFormat="1" hidden="1" x14ac:dyDescent="0.25">
      <c r="A465" s="126">
        <v>321</v>
      </c>
      <c r="B465" s="127"/>
      <c r="C465" s="128"/>
      <c r="D465" s="25" t="s">
        <v>39</v>
      </c>
      <c r="E465" s="22">
        <f t="shared" ref="E465:I465" si="182">E466+E467</f>
        <v>0</v>
      </c>
      <c r="F465" s="22">
        <f>F466+F467</f>
        <v>0</v>
      </c>
      <c r="G465" s="22"/>
      <c r="H465" s="22"/>
      <c r="I465" s="22">
        <f t="shared" si="182"/>
        <v>0</v>
      </c>
    </row>
    <row r="466" spans="1:13" hidden="1" x14ac:dyDescent="0.25">
      <c r="A466" s="117">
        <v>3211</v>
      </c>
      <c r="B466" s="118"/>
      <c r="C466" s="119"/>
      <c r="D466" s="26" t="s">
        <v>48</v>
      </c>
      <c r="E466" s="23"/>
      <c r="F466" s="23"/>
      <c r="G466" s="23"/>
      <c r="H466" s="23"/>
      <c r="I466" s="23"/>
      <c r="M466" s="24"/>
    </row>
    <row r="467" spans="1:13" hidden="1" x14ac:dyDescent="0.25">
      <c r="A467" s="117">
        <v>3213</v>
      </c>
      <c r="B467" s="118"/>
      <c r="C467" s="119"/>
      <c r="D467" s="26" t="s">
        <v>79</v>
      </c>
      <c r="E467" s="23"/>
      <c r="F467" s="23"/>
      <c r="G467" s="23"/>
      <c r="H467" s="23"/>
      <c r="I467" s="23"/>
    </row>
    <row r="468" spans="1:13" hidden="1" x14ac:dyDescent="0.25">
      <c r="A468" s="117">
        <v>3214</v>
      </c>
      <c r="B468" s="118"/>
      <c r="C468" s="119"/>
      <c r="D468" s="26" t="s">
        <v>50</v>
      </c>
      <c r="E468" s="23"/>
      <c r="F468" s="23"/>
      <c r="G468" s="23"/>
      <c r="H468" s="23"/>
      <c r="I468" s="23"/>
    </row>
    <row r="469" spans="1:13" s="24" customFormat="1" hidden="1" x14ac:dyDescent="0.25">
      <c r="A469" s="126">
        <v>322</v>
      </c>
      <c r="B469" s="127"/>
      <c r="C469" s="128"/>
      <c r="D469" s="25" t="s">
        <v>40</v>
      </c>
      <c r="E469" s="22">
        <f t="shared" ref="E469:I469" si="183">E473</f>
        <v>0</v>
      </c>
      <c r="F469" s="22">
        <f>F473</f>
        <v>0</v>
      </c>
      <c r="G469" s="22"/>
      <c r="H469" s="22"/>
      <c r="I469" s="22">
        <f t="shared" si="183"/>
        <v>0</v>
      </c>
      <c r="M469"/>
    </row>
    <row r="470" spans="1:13" s="24" customFormat="1" ht="25.5" hidden="1" x14ac:dyDescent="0.25">
      <c r="A470" s="117">
        <v>3221</v>
      </c>
      <c r="B470" s="118"/>
      <c r="C470" s="119"/>
      <c r="D470" s="26" t="s">
        <v>80</v>
      </c>
      <c r="E470" s="23"/>
      <c r="F470" s="23"/>
      <c r="G470" s="23"/>
      <c r="H470" s="23"/>
      <c r="I470" s="23"/>
    </row>
    <row r="471" spans="1:13" s="24" customFormat="1" hidden="1" x14ac:dyDescent="0.25">
      <c r="A471" s="117">
        <v>3222</v>
      </c>
      <c r="B471" s="118"/>
      <c r="C471" s="119"/>
      <c r="D471" s="26" t="s">
        <v>51</v>
      </c>
      <c r="E471" s="23"/>
      <c r="F471" s="23"/>
      <c r="G471" s="23"/>
      <c r="H471" s="23"/>
      <c r="I471" s="23"/>
    </row>
    <row r="472" spans="1:13" s="24" customFormat="1" hidden="1" x14ac:dyDescent="0.25">
      <c r="A472" s="117">
        <v>3225</v>
      </c>
      <c r="B472" s="118"/>
      <c r="C472" s="119"/>
      <c r="D472" s="26" t="s">
        <v>41</v>
      </c>
      <c r="E472" s="23"/>
      <c r="F472" s="23"/>
      <c r="G472" s="23"/>
      <c r="H472" s="23"/>
      <c r="I472" s="23"/>
    </row>
    <row r="473" spans="1:13" ht="25.5" hidden="1" x14ac:dyDescent="0.25">
      <c r="A473" s="117">
        <v>3227</v>
      </c>
      <c r="B473" s="118"/>
      <c r="C473" s="119"/>
      <c r="D473" s="26" t="s">
        <v>82</v>
      </c>
      <c r="E473" s="23"/>
      <c r="F473" s="23"/>
      <c r="G473" s="23"/>
      <c r="H473" s="23"/>
      <c r="I473" s="23"/>
      <c r="M473" s="24"/>
    </row>
    <row r="474" spans="1:13" s="24" customFormat="1" hidden="1" x14ac:dyDescent="0.25">
      <c r="A474" s="126">
        <v>323</v>
      </c>
      <c r="B474" s="127"/>
      <c r="C474" s="128"/>
      <c r="D474" s="25" t="s">
        <v>52</v>
      </c>
      <c r="E474" s="22">
        <f t="shared" ref="E474:I474" si="184">E475+E476</f>
        <v>0</v>
      </c>
      <c r="F474" s="22">
        <f>F475+F476</f>
        <v>0</v>
      </c>
      <c r="G474" s="22"/>
      <c r="H474" s="22"/>
      <c r="I474" s="22">
        <f t="shared" si="184"/>
        <v>0</v>
      </c>
      <c r="M474"/>
    </row>
    <row r="475" spans="1:13" ht="25.5" hidden="1" x14ac:dyDescent="0.25">
      <c r="A475" s="117">
        <v>3232</v>
      </c>
      <c r="B475" s="118"/>
      <c r="C475" s="119"/>
      <c r="D475" s="26" t="s">
        <v>89</v>
      </c>
      <c r="E475" s="23"/>
      <c r="F475" s="23"/>
      <c r="G475" s="23"/>
      <c r="H475" s="23"/>
      <c r="I475" s="23"/>
      <c r="M475" s="24"/>
    </row>
    <row r="476" spans="1:13" hidden="1" x14ac:dyDescent="0.25">
      <c r="A476" s="117">
        <v>3237</v>
      </c>
      <c r="B476" s="118"/>
      <c r="C476" s="119"/>
      <c r="D476" s="26" t="s">
        <v>53</v>
      </c>
      <c r="E476" s="23"/>
      <c r="F476" s="23"/>
      <c r="G476" s="23"/>
      <c r="H476" s="23"/>
      <c r="I476" s="23"/>
    </row>
    <row r="477" spans="1:13" s="24" customFormat="1" ht="25.5" hidden="1" x14ac:dyDescent="0.25">
      <c r="A477" s="126">
        <v>329</v>
      </c>
      <c r="B477" s="127"/>
      <c r="C477" s="128"/>
      <c r="D477" s="25" t="s">
        <v>43</v>
      </c>
      <c r="E477" s="22">
        <f t="shared" ref="E477:I477" si="185">E478</f>
        <v>0</v>
      </c>
      <c r="F477" s="22">
        <f>F478</f>
        <v>0</v>
      </c>
      <c r="G477" s="22"/>
      <c r="H477" s="22"/>
      <c r="I477" s="22">
        <f t="shared" si="185"/>
        <v>0</v>
      </c>
      <c r="M477"/>
    </row>
    <row r="478" spans="1:13" ht="25.5" hidden="1" x14ac:dyDescent="0.25">
      <c r="A478" s="117">
        <v>3299</v>
      </c>
      <c r="B478" s="118"/>
      <c r="C478" s="119"/>
      <c r="D478" s="26" t="s">
        <v>43</v>
      </c>
      <c r="E478" s="23"/>
      <c r="F478" s="23"/>
      <c r="G478" s="23"/>
      <c r="H478" s="23"/>
      <c r="I478" s="23"/>
      <c r="M478" s="24"/>
    </row>
    <row r="479" spans="1:13" s="24" customFormat="1" ht="25.5" x14ac:dyDescent="0.25">
      <c r="A479" s="123">
        <v>4</v>
      </c>
      <c r="B479" s="124"/>
      <c r="C479" s="125"/>
      <c r="D479" s="25" t="s">
        <v>15</v>
      </c>
      <c r="E479" s="22">
        <f t="shared" ref="E479:I481" si="186">E480</f>
        <v>0</v>
      </c>
      <c r="F479" s="22">
        <f>F480</f>
        <v>0</v>
      </c>
      <c r="G479" s="22"/>
      <c r="H479" s="22"/>
      <c r="I479" s="22">
        <f t="shared" si="186"/>
        <v>0</v>
      </c>
      <c r="M479"/>
    </row>
    <row r="480" spans="1:13" s="24" customFormat="1" ht="25.5" x14ac:dyDescent="0.25">
      <c r="A480" s="126">
        <v>42</v>
      </c>
      <c r="B480" s="127"/>
      <c r="C480" s="128"/>
      <c r="D480" s="25" t="s">
        <v>28</v>
      </c>
      <c r="E480" s="22">
        <f t="shared" si="186"/>
        <v>0</v>
      </c>
      <c r="F480" s="22">
        <f>F481</f>
        <v>0</v>
      </c>
      <c r="G480" s="22"/>
      <c r="H480" s="22"/>
      <c r="I480" s="22">
        <f t="shared" si="186"/>
        <v>0</v>
      </c>
    </row>
    <row r="481" spans="1:13" s="24" customFormat="1" hidden="1" x14ac:dyDescent="0.25">
      <c r="A481" s="126">
        <v>422</v>
      </c>
      <c r="B481" s="127"/>
      <c r="C481" s="128"/>
      <c r="D481" s="25" t="s">
        <v>54</v>
      </c>
      <c r="E481" s="22">
        <f t="shared" si="186"/>
        <v>0</v>
      </c>
      <c r="F481" s="22">
        <f>F482</f>
        <v>0</v>
      </c>
      <c r="G481" s="22"/>
      <c r="H481" s="22"/>
      <c r="I481" s="22">
        <f t="shared" si="186"/>
        <v>0</v>
      </c>
    </row>
    <row r="482" spans="1:13" hidden="1" x14ac:dyDescent="0.25">
      <c r="A482" s="117">
        <v>4226</v>
      </c>
      <c r="B482" s="118"/>
      <c r="C482" s="119"/>
      <c r="D482" s="26" t="s">
        <v>142</v>
      </c>
      <c r="E482" s="23"/>
      <c r="F482" s="23"/>
      <c r="G482" s="23"/>
      <c r="H482" s="23"/>
      <c r="I482" s="23"/>
      <c r="M482" s="24"/>
    </row>
    <row r="483" spans="1:13" s="24" customFormat="1" ht="25.5" x14ac:dyDescent="0.25">
      <c r="A483" s="120" t="s">
        <v>166</v>
      </c>
      <c r="B483" s="121"/>
      <c r="C483" s="122"/>
      <c r="D483" s="28" t="s">
        <v>167</v>
      </c>
      <c r="E483" s="51">
        <f t="shared" ref="E483:I484" si="187">E484</f>
        <v>0</v>
      </c>
      <c r="F483" s="51">
        <f>F484</f>
        <v>0</v>
      </c>
      <c r="G483" s="51"/>
      <c r="H483" s="51"/>
      <c r="I483" s="51">
        <f t="shared" si="187"/>
        <v>0</v>
      </c>
      <c r="M483"/>
    </row>
    <row r="484" spans="1:13" s="24" customFormat="1" x14ac:dyDescent="0.25">
      <c r="A484" s="123">
        <v>3</v>
      </c>
      <c r="B484" s="124"/>
      <c r="C484" s="125"/>
      <c r="D484" s="25" t="s">
        <v>13</v>
      </c>
      <c r="E484" s="22">
        <f>E485</f>
        <v>0</v>
      </c>
      <c r="F484" s="22">
        <f>F485</f>
        <v>0</v>
      </c>
      <c r="G484" s="22"/>
      <c r="H484" s="22"/>
      <c r="I484" s="22">
        <f t="shared" si="187"/>
        <v>0</v>
      </c>
    </row>
    <row r="485" spans="1:13" s="24" customFormat="1" x14ac:dyDescent="0.25">
      <c r="A485" s="126">
        <v>32</v>
      </c>
      <c r="B485" s="127"/>
      <c r="C485" s="128"/>
      <c r="D485" s="25" t="s">
        <v>20</v>
      </c>
      <c r="E485" s="22">
        <f>E486+E488+E492+E494</f>
        <v>0</v>
      </c>
      <c r="F485" s="22"/>
      <c r="G485" s="22"/>
      <c r="H485" s="22"/>
      <c r="I485" s="22"/>
    </row>
    <row r="486" spans="1:13" s="24" customFormat="1" hidden="1" x14ac:dyDescent="0.25">
      <c r="A486" s="126">
        <v>321</v>
      </c>
      <c r="B486" s="127"/>
      <c r="C486" s="128"/>
      <c r="D486" s="25" t="s">
        <v>39</v>
      </c>
      <c r="E486" s="22">
        <f t="shared" ref="E486:I486" si="188">E487</f>
        <v>0</v>
      </c>
      <c r="F486" s="22">
        <f>F487</f>
        <v>0</v>
      </c>
      <c r="G486" s="22"/>
      <c r="H486" s="22"/>
      <c r="I486" s="22">
        <f t="shared" si="188"/>
        <v>0</v>
      </c>
    </row>
    <row r="487" spans="1:13" s="24" customFormat="1" hidden="1" x14ac:dyDescent="0.25">
      <c r="A487" s="117">
        <v>3211</v>
      </c>
      <c r="B487" s="118"/>
      <c r="C487" s="119"/>
      <c r="D487" s="26" t="s">
        <v>48</v>
      </c>
      <c r="E487" s="23"/>
      <c r="F487" s="23"/>
      <c r="G487" s="23"/>
      <c r="H487" s="23"/>
      <c r="I487" s="23"/>
    </row>
    <row r="488" spans="1:13" s="24" customFormat="1" hidden="1" x14ac:dyDescent="0.25">
      <c r="A488" s="126">
        <v>322</v>
      </c>
      <c r="B488" s="127"/>
      <c r="C488" s="128"/>
      <c r="D488" s="25" t="s">
        <v>40</v>
      </c>
      <c r="E488" s="22"/>
      <c r="F488" s="22"/>
      <c r="G488" s="22"/>
      <c r="H488" s="22"/>
      <c r="I488" s="22"/>
    </row>
    <row r="489" spans="1:13" s="24" customFormat="1" ht="25.5" hidden="1" x14ac:dyDescent="0.25">
      <c r="A489" s="117">
        <v>3221</v>
      </c>
      <c r="B489" s="118"/>
      <c r="C489" s="119"/>
      <c r="D489" s="26" t="s">
        <v>80</v>
      </c>
      <c r="E489" s="23"/>
      <c r="F489" s="23"/>
      <c r="G489" s="23"/>
      <c r="H489" s="23"/>
      <c r="I489" s="23"/>
    </row>
    <row r="490" spans="1:13" s="24" customFormat="1" hidden="1" x14ac:dyDescent="0.25">
      <c r="A490" s="117">
        <v>3222</v>
      </c>
      <c r="B490" s="118"/>
      <c r="C490" s="119"/>
      <c r="D490" s="26" t="s">
        <v>51</v>
      </c>
      <c r="E490" s="23"/>
      <c r="F490" s="23"/>
      <c r="G490" s="23"/>
      <c r="H490" s="23"/>
      <c r="I490" s="23"/>
    </row>
    <row r="491" spans="1:13" s="24" customFormat="1" ht="25.5" hidden="1" x14ac:dyDescent="0.25">
      <c r="A491" s="117">
        <v>3227</v>
      </c>
      <c r="B491" s="118"/>
      <c r="C491" s="119"/>
      <c r="D491" s="26" t="s">
        <v>82</v>
      </c>
      <c r="E491" s="23"/>
      <c r="F491" s="23"/>
      <c r="G491" s="23"/>
      <c r="H491" s="23"/>
      <c r="I491" s="23"/>
    </row>
    <row r="492" spans="1:13" s="24" customFormat="1" hidden="1" x14ac:dyDescent="0.25">
      <c r="A492" s="126">
        <v>323</v>
      </c>
      <c r="B492" s="127"/>
      <c r="C492" s="128"/>
      <c r="D492" s="25" t="s">
        <v>52</v>
      </c>
      <c r="E492" s="22"/>
      <c r="F492" s="22"/>
      <c r="G492" s="22"/>
      <c r="H492" s="22"/>
      <c r="I492" s="22"/>
    </row>
    <row r="493" spans="1:13" s="24" customFormat="1" hidden="1" x14ac:dyDescent="0.25">
      <c r="A493" s="38">
        <v>3237</v>
      </c>
      <c r="B493" s="39"/>
      <c r="C493" s="40"/>
      <c r="D493" s="26" t="s">
        <v>53</v>
      </c>
      <c r="E493" s="23"/>
      <c r="F493" s="23"/>
      <c r="G493" s="23"/>
      <c r="H493" s="23"/>
      <c r="I493" s="23"/>
    </row>
    <row r="494" spans="1:13" s="24" customFormat="1" ht="25.5" hidden="1" x14ac:dyDescent="0.25">
      <c r="A494" s="126">
        <v>329</v>
      </c>
      <c r="B494" s="127"/>
      <c r="C494" s="128"/>
      <c r="D494" s="25" t="s">
        <v>43</v>
      </c>
      <c r="E494" s="22">
        <f t="shared" ref="E494:I494" si="189">E495</f>
        <v>0</v>
      </c>
      <c r="F494" s="22">
        <f>F495</f>
        <v>0</v>
      </c>
      <c r="G494" s="22"/>
      <c r="H494" s="22"/>
      <c r="I494" s="22">
        <f t="shared" si="189"/>
        <v>0</v>
      </c>
    </row>
    <row r="495" spans="1:13" ht="25.5" hidden="1" x14ac:dyDescent="0.25">
      <c r="A495" s="117">
        <v>3299</v>
      </c>
      <c r="B495" s="118"/>
      <c r="C495" s="119"/>
      <c r="D495" s="26" t="s">
        <v>43</v>
      </c>
      <c r="E495" s="23"/>
      <c r="F495" s="23"/>
      <c r="G495" s="23"/>
      <c r="H495" s="23"/>
      <c r="I495" s="23"/>
      <c r="M495" s="24"/>
    </row>
    <row r="496" spans="1:13" ht="25.5" x14ac:dyDescent="0.25">
      <c r="A496" s="123">
        <v>4</v>
      </c>
      <c r="B496" s="124"/>
      <c r="C496" s="125"/>
      <c r="D496" s="25" t="s">
        <v>15</v>
      </c>
      <c r="E496" s="22">
        <f t="shared" ref="E496:I498" si="190">E497</f>
        <v>0</v>
      </c>
      <c r="F496" s="22">
        <f>F497</f>
        <v>0</v>
      </c>
      <c r="G496" s="22"/>
      <c r="H496" s="22"/>
      <c r="I496" s="22">
        <f t="shared" si="190"/>
        <v>0</v>
      </c>
    </row>
    <row r="497" spans="1:9" ht="25.5" x14ac:dyDescent="0.25">
      <c r="A497" s="126">
        <v>42</v>
      </c>
      <c r="B497" s="127"/>
      <c r="C497" s="128"/>
      <c r="D497" s="25" t="s">
        <v>28</v>
      </c>
      <c r="E497" s="22">
        <f t="shared" si="190"/>
        <v>0</v>
      </c>
      <c r="F497" s="22">
        <f>F498</f>
        <v>0</v>
      </c>
      <c r="G497" s="22"/>
      <c r="H497" s="22"/>
      <c r="I497" s="22">
        <f t="shared" si="190"/>
        <v>0</v>
      </c>
    </row>
    <row r="498" spans="1:9" hidden="1" x14ac:dyDescent="0.25">
      <c r="A498" s="126">
        <v>422</v>
      </c>
      <c r="B498" s="127"/>
      <c r="C498" s="128"/>
      <c r="D498" s="25" t="s">
        <v>54</v>
      </c>
      <c r="E498" s="22">
        <f t="shared" si="190"/>
        <v>0</v>
      </c>
      <c r="F498" s="22">
        <f>F499</f>
        <v>0</v>
      </c>
      <c r="G498" s="22"/>
      <c r="H498" s="22"/>
      <c r="I498" s="22">
        <f t="shared" si="190"/>
        <v>0</v>
      </c>
    </row>
    <row r="499" spans="1:9" hidden="1" x14ac:dyDescent="0.25">
      <c r="A499" s="117">
        <v>4221</v>
      </c>
      <c r="B499" s="118"/>
      <c r="C499" s="119"/>
      <c r="D499" s="26" t="s">
        <v>55</v>
      </c>
      <c r="E499" s="23"/>
      <c r="F499" s="23"/>
      <c r="G499" s="23"/>
      <c r="H499" s="23"/>
      <c r="I499" s="23"/>
    </row>
    <row r="500" spans="1:9" x14ac:dyDescent="0.25">
      <c r="A500" s="131" t="s">
        <v>177</v>
      </c>
      <c r="B500" s="132"/>
      <c r="C500" s="133"/>
      <c r="D500" s="27" t="s">
        <v>178</v>
      </c>
      <c r="E500" s="50">
        <f t="shared" ref="E500:I500" si="191">E501+E516+E544</f>
        <v>8660</v>
      </c>
      <c r="F500" s="50">
        <f>F501+F516+F544</f>
        <v>8629.380000000001</v>
      </c>
      <c r="G500" s="50">
        <f>G501+G516+G544</f>
        <v>7560.79</v>
      </c>
      <c r="H500" s="50">
        <f>H501+H516+H544</f>
        <v>9396.2200000000012</v>
      </c>
      <c r="I500" s="50">
        <f t="shared" si="191"/>
        <v>64</v>
      </c>
    </row>
    <row r="501" spans="1:9" x14ac:dyDescent="0.25">
      <c r="A501" s="120" t="s">
        <v>133</v>
      </c>
      <c r="B501" s="121"/>
      <c r="C501" s="122"/>
      <c r="D501" s="28" t="s">
        <v>134</v>
      </c>
      <c r="E501" s="51">
        <f t="shared" ref="E501:I501" si="192">E502+E512</f>
        <v>700</v>
      </c>
      <c r="F501" s="51">
        <f>F502+F512</f>
        <v>700</v>
      </c>
      <c r="G501" s="51"/>
      <c r="H501" s="51"/>
      <c r="I501" s="51">
        <f t="shared" si="192"/>
        <v>0</v>
      </c>
    </row>
    <row r="502" spans="1:9" x14ac:dyDescent="0.25">
      <c r="A502" s="123">
        <v>3</v>
      </c>
      <c r="B502" s="124"/>
      <c r="C502" s="125"/>
      <c r="D502" s="25" t="s">
        <v>13</v>
      </c>
      <c r="E502" s="22">
        <f t="shared" ref="E502:I502" si="193">E503</f>
        <v>700</v>
      </c>
      <c r="F502" s="22">
        <f>F503</f>
        <v>700</v>
      </c>
      <c r="G502" s="22"/>
      <c r="H502" s="22"/>
      <c r="I502" s="22">
        <f t="shared" si="193"/>
        <v>0</v>
      </c>
    </row>
    <row r="503" spans="1:9" x14ac:dyDescent="0.25">
      <c r="A503" s="126">
        <v>32</v>
      </c>
      <c r="B503" s="127"/>
      <c r="C503" s="128"/>
      <c r="D503" s="25" t="s">
        <v>20</v>
      </c>
      <c r="E503" s="22">
        <f t="shared" ref="E503:I503" si="194">E504+E506+E510</f>
        <v>700</v>
      </c>
      <c r="F503" s="22">
        <f>F504+F506+F510</f>
        <v>700</v>
      </c>
      <c r="G503" s="22"/>
      <c r="H503" s="22"/>
      <c r="I503" s="22">
        <f t="shared" si="194"/>
        <v>0</v>
      </c>
    </row>
    <row r="504" spans="1:9" hidden="1" x14ac:dyDescent="0.25">
      <c r="A504" s="126">
        <v>321</v>
      </c>
      <c r="B504" s="127"/>
      <c r="C504" s="128"/>
      <c r="D504" s="25" t="s">
        <v>39</v>
      </c>
      <c r="E504" s="22">
        <f t="shared" ref="E504:I504" si="195">E505</f>
        <v>0</v>
      </c>
      <c r="F504" s="22">
        <f>F505</f>
        <v>0</v>
      </c>
      <c r="G504" s="22"/>
      <c r="H504" s="22"/>
      <c r="I504" s="22">
        <f t="shared" si="195"/>
        <v>0</v>
      </c>
    </row>
    <row r="505" spans="1:9" hidden="1" x14ac:dyDescent="0.25">
      <c r="A505" s="117">
        <v>3211</v>
      </c>
      <c r="B505" s="118"/>
      <c r="C505" s="119"/>
      <c r="D505" s="26" t="s">
        <v>48</v>
      </c>
      <c r="E505" s="23"/>
      <c r="F505" s="23"/>
      <c r="G505" s="23"/>
      <c r="H505" s="23"/>
      <c r="I505" s="23"/>
    </row>
    <row r="506" spans="1:9" hidden="1" x14ac:dyDescent="0.25">
      <c r="A506" s="126">
        <v>323</v>
      </c>
      <c r="B506" s="127"/>
      <c r="C506" s="128"/>
      <c r="D506" s="25" t="s">
        <v>52</v>
      </c>
      <c r="E506" s="22">
        <f t="shared" ref="E506:I506" si="196">E507+E508+E509</f>
        <v>0</v>
      </c>
      <c r="F506" s="22">
        <f>F507+F508+F509</f>
        <v>0</v>
      </c>
      <c r="G506" s="22"/>
      <c r="H506" s="22"/>
      <c r="I506" s="22">
        <f t="shared" si="196"/>
        <v>0</v>
      </c>
    </row>
    <row r="507" spans="1:9" hidden="1" x14ac:dyDescent="0.25">
      <c r="A507" s="117">
        <v>3231</v>
      </c>
      <c r="B507" s="118"/>
      <c r="C507" s="119"/>
      <c r="D507" s="26" t="s">
        <v>83</v>
      </c>
      <c r="E507" s="23"/>
      <c r="F507" s="23"/>
      <c r="G507" s="23"/>
      <c r="H507" s="23"/>
      <c r="I507" s="23"/>
    </row>
    <row r="508" spans="1:9" hidden="1" x14ac:dyDescent="0.25">
      <c r="A508" s="117">
        <v>3237</v>
      </c>
      <c r="B508" s="118"/>
      <c r="C508" s="119"/>
      <c r="D508" s="26" t="s">
        <v>53</v>
      </c>
      <c r="E508" s="23"/>
      <c r="F508" s="23"/>
      <c r="G508" s="23"/>
      <c r="H508" s="23"/>
      <c r="I508" s="23"/>
    </row>
    <row r="509" spans="1:9" hidden="1" x14ac:dyDescent="0.25">
      <c r="A509" s="117">
        <v>3239</v>
      </c>
      <c r="B509" s="118"/>
      <c r="C509" s="119"/>
      <c r="D509" s="26" t="s">
        <v>65</v>
      </c>
      <c r="E509" s="23"/>
      <c r="F509" s="23"/>
      <c r="G509" s="23"/>
      <c r="H509" s="23"/>
      <c r="I509" s="23"/>
    </row>
    <row r="510" spans="1:9" ht="25.5" hidden="1" x14ac:dyDescent="0.25">
      <c r="A510" s="126">
        <v>329</v>
      </c>
      <c r="B510" s="127"/>
      <c r="C510" s="128"/>
      <c r="D510" s="25" t="s">
        <v>43</v>
      </c>
      <c r="E510" s="22">
        <f t="shared" ref="E510:I510" si="197">E511</f>
        <v>700</v>
      </c>
      <c r="F510" s="22">
        <f>F511</f>
        <v>700</v>
      </c>
      <c r="G510" s="22"/>
      <c r="H510" s="22"/>
      <c r="I510" s="22">
        <f t="shared" si="197"/>
        <v>0</v>
      </c>
    </row>
    <row r="511" spans="1:9" ht="25.5" hidden="1" x14ac:dyDescent="0.25">
      <c r="A511" s="117">
        <v>3299</v>
      </c>
      <c r="B511" s="118"/>
      <c r="C511" s="119"/>
      <c r="D511" s="26" t="s">
        <v>43</v>
      </c>
      <c r="E511" s="23">
        <v>700</v>
      </c>
      <c r="F511" s="23">
        <v>700</v>
      </c>
      <c r="G511" s="23"/>
      <c r="H511" s="23"/>
      <c r="I511" s="23"/>
    </row>
    <row r="512" spans="1:9" ht="25.5" x14ac:dyDescent="0.25">
      <c r="A512" s="123">
        <v>4</v>
      </c>
      <c r="B512" s="124"/>
      <c r="C512" s="125"/>
      <c r="D512" s="25" t="s">
        <v>15</v>
      </c>
      <c r="E512" s="22">
        <f t="shared" ref="E512:I514" si="198">E513</f>
        <v>0</v>
      </c>
      <c r="F512" s="22">
        <f>F513</f>
        <v>0</v>
      </c>
      <c r="G512" s="22"/>
      <c r="H512" s="22"/>
      <c r="I512" s="22">
        <f t="shared" si="198"/>
        <v>0</v>
      </c>
    </row>
    <row r="513" spans="1:9" ht="25.5" x14ac:dyDescent="0.25">
      <c r="A513" s="126">
        <v>42</v>
      </c>
      <c r="B513" s="127"/>
      <c r="C513" s="128"/>
      <c r="D513" s="25" t="s">
        <v>28</v>
      </c>
      <c r="E513" s="22">
        <f t="shared" si="198"/>
        <v>0</v>
      </c>
      <c r="F513" s="22">
        <f>F514</f>
        <v>0</v>
      </c>
      <c r="G513" s="22"/>
      <c r="H513" s="22"/>
      <c r="I513" s="22">
        <f t="shared" si="198"/>
        <v>0</v>
      </c>
    </row>
    <row r="514" spans="1:9" hidden="1" x14ac:dyDescent="0.25">
      <c r="A514" s="126">
        <v>422</v>
      </c>
      <c r="B514" s="127"/>
      <c r="C514" s="128"/>
      <c r="D514" s="25" t="s">
        <v>54</v>
      </c>
      <c r="E514" s="22">
        <f t="shared" si="198"/>
        <v>0</v>
      </c>
      <c r="F514" s="22">
        <f>F515</f>
        <v>0</v>
      </c>
      <c r="G514" s="22"/>
      <c r="H514" s="22"/>
      <c r="I514" s="22">
        <f t="shared" si="198"/>
        <v>0</v>
      </c>
    </row>
    <row r="515" spans="1:9" hidden="1" x14ac:dyDescent="0.25">
      <c r="A515" s="117">
        <v>4226</v>
      </c>
      <c r="B515" s="118"/>
      <c r="C515" s="119"/>
      <c r="D515" s="26" t="s">
        <v>142</v>
      </c>
      <c r="E515" s="23"/>
      <c r="F515" s="23"/>
      <c r="G515" s="23"/>
      <c r="H515" s="23"/>
      <c r="I515" s="23"/>
    </row>
    <row r="516" spans="1:9" x14ac:dyDescent="0.25">
      <c r="A516" s="120" t="s">
        <v>135</v>
      </c>
      <c r="B516" s="121"/>
      <c r="C516" s="122"/>
      <c r="D516" s="28" t="s">
        <v>136</v>
      </c>
      <c r="E516" s="51">
        <f t="shared" ref="E516:I516" si="199">E517+E540</f>
        <v>5309</v>
      </c>
      <c r="F516" s="51">
        <f>F517+F540</f>
        <v>5700</v>
      </c>
      <c r="G516" s="51">
        <f>G517+G540</f>
        <v>5739.83</v>
      </c>
      <c r="H516" s="51">
        <f>H517+H540</f>
        <v>7166.84</v>
      </c>
      <c r="I516" s="51">
        <f t="shared" si="199"/>
        <v>64</v>
      </c>
    </row>
    <row r="517" spans="1:9" x14ac:dyDescent="0.25">
      <c r="A517" s="123">
        <v>3</v>
      </c>
      <c r="B517" s="124"/>
      <c r="C517" s="125"/>
      <c r="D517" s="25" t="s">
        <v>13</v>
      </c>
      <c r="E517" s="22">
        <f t="shared" ref="E517:I517" si="200">E518+E525</f>
        <v>5309</v>
      </c>
      <c r="F517" s="22">
        <f>F518+F525</f>
        <v>5700</v>
      </c>
      <c r="G517" s="22">
        <f>G518+G525</f>
        <v>5739.83</v>
      </c>
      <c r="H517" s="22">
        <f>H518+H525</f>
        <v>6580</v>
      </c>
      <c r="I517" s="22">
        <f t="shared" si="200"/>
        <v>64</v>
      </c>
    </row>
    <row r="518" spans="1:9" x14ac:dyDescent="0.25">
      <c r="A518" s="126">
        <v>31</v>
      </c>
      <c r="B518" s="127"/>
      <c r="C518" s="128"/>
      <c r="D518" s="25" t="s">
        <v>14</v>
      </c>
      <c r="E518" s="22">
        <f>E523+E519+E521</f>
        <v>545</v>
      </c>
      <c r="F518" s="22">
        <f>F523+F519+F521</f>
        <v>590</v>
      </c>
      <c r="G518" s="22">
        <f>G523+G519+G521</f>
        <v>577.34</v>
      </c>
      <c r="H518" s="22">
        <f>H523+H519+H521</f>
        <v>590</v>
      </c>
      <c r="I518" s="22">
        <f>I523+I519</f>
        <v>0</v>
      </c>
    </row>
    <row r="519" spans="1:9" hidden="1" x14ac:dyDescent="0.25">
      <c r="A519" s="126">
        <v>311</v>
      </c>
      <c r="B519" s="127"/>
      <c r="C519" s="128"/>
      <c r="D519" s="25" t="s">
        <v>34</v>
      </c>
      <c r="E519" s="22">
        <f>E520</f>
        <v>465</v>
      </c>
      <c r="F519" s="22">
        <f>F520</f>
        <v>500</v>
      </c>
      <c r="G519" s="22">
        <f>G520</f>
        <v>495.57</v>
      </c>
      <c r="H519" s="22">
        <f>H520</f>
        <v>500</v>
      </c>
      <c r="I519" s="22">
        <f>SUM(I520:I522)</f>
        <v>0</v>
      </c>
    </row>
    <row r="520" spans="1:9" hidden="1" x14ac:dyDescent="0.25">
      <c r="A520" s="117">
        <v>3111</v>
      </c>
      <c r="B520" s="118"/>
      <c r="C520" s="119"/>
      <c r="D520" s="26" t="s">
        <v>35</v>
      </c>
      <c r="E520" s="23">
        <v>465</v>
      </c>
      <c r="F520" s="23">
        <v>500</v>
      </c>
      <c r="G520" s="23">
        <v>495.57</v>
      </c>
      <c r="H520" s="23">
        <v>500</v>
      </c>
      <c r="I520" s="23"/>
    </row>
    <row r="521" spans="1:9" hidden="1" x14ac:dyDescent="0.25">
      <c r="A521" s="126">
        <v>313</v>
      </c>
      <c r="B521" s="127"/>
      <c r="C521" s="128"/>
      <c r="D521" s="25" t="s">
        <v>37</v>
      </c>
      <c r="E521" s="22">
        <f>E522</f>
        <v>80</v>
      </c>
      <c r="F521" s="22">
        <f t="shared" ref="F521:H521" si="201">F522</f>
        <v>90</v>
      </c>
      <c r="G521" s="22">
        <f t="shared" si="201"/>
        <v>81.77</v>
      </c>
      <c r="H521" s="22">
        <f t="shared" si="201"/>
        <v>90</v>
      </c>
      <c r="I521" s="23"/>
    </row>
    <row r="522" spans="1:9" ht="25.5" hidden="1" x14ac:dyDescent="0.25">
      <c r="A522" s="117">
        <v>3132</v>
      </c>
      <c r="B522" s="118"/>
      <c r="C522" s="119"/>
      <c r="D522" s="26" t="s">
        <v>38</v>
      </c>
      <c r="E522" s="23">
        <v>80</v>
      </c>
      <c r="F522" s="23">
        <v>90</v>
      </c>
      <c r="G522" s="23">
        <v>81.77</v>
      </c>
      <c r="H522" s="23">
        <v>90</v>
      </c>
      <c r="I522" s="23"/>
    </row>
    <row r="523" spans="1:9" hidden="1" x14ac:dyDescent="0.25">
      <c r="A523" s="126">
        <v>312</v>
      </c>
      <c r="B523" s="127"/>
      <c r="C523" s="128"/>
      <c r="D523" s="25" t="s">
        <v>36</v>
      </c>
      <c r="E523" s="22">
        <f t="shared" ref="E523:I523" si="202">E524</f>
        <v>0</v>
      </c>
      <c r="F523" s="22">
        <f>F524</f>
        <v>0</v>
      </c>
      <c r="G523" s="22"/>
      <c r="H523" s="22"/>
      <c r="I523" s="22">
        <f t="shared" si="202"/>
        <v>0</v>
      </c>
    </row>
    <row r="524" spans="1:9" hidden="1" x14ac:dyDescent="0.25">
      <c r="A524" s="117">
        <v>3121</v>
      </c>
      <c r="B524" s="118"/>
      <c r="C524" s="119"/>
      <c r="D524" s="26" t="s">
        <v>36</v>
      </c>
      <c r="E524" s="23"/>
      <c r="F524" s="23"/>
      <c r="G524" s="23"/>
      <c r="H524" s="23"/>
      <c r="I524" s="23"/>
    </row>
    <row r="525" spans="1:9" x14ac:dyDescent="0.25">
      <c r="A525" s="126">
        <v>32</v>
      </c>
      <c r="B525" s="127"/>
      <c r="C525" s="128"/>
      <c r="D525" s="25" t="s">
        <v>20</v>
      </c>
      <c r="E525" s="22">
        <f t="shared" ref="E525:I525" si="203">E526+E530+E535+E538</f>
        <v>4764</v>
      </c>
      <c r="F525" s="22">
        <f>F526+F530+F535+F538</f>
        <v>5110</v>
      </c>
      <c r="G525" s="22">
        <f>G526+G530+G535+G538</f>
        <v>5162.49</v>
      </c>
      <c r="H525" s="22">
        <f>H526+H530+H535+H538</f>
        <v>5990</v>
      </c>
      <c r="I525" s="22">
        <f t="shared" si="203"/>
        <v>64</v>
      </c>
    </row>
    <row r="526" spans="1:9" hidden="1" x14ac:dyDescent="0.25">
      <c r="A526" s="126">
        <v>321</v>
      </c>
      <c r="B526" s="127"/>
      <c r="C526" s="128"/>
      <c r="D526" s="25" t="s">
        <v>39</v>
      </c>
      <c r="E526" s="22">
        <f>E527+E528+E529</f>
        <v>397</v>
      </c>
      <c r="F526" s="22">
        <f>F527+F528+F529</f>
        <v>460</v>
      </c>
      <c r="G526" s="22">
        <f>G527+G528+G529</f>
        <v>572.65</v>
      </c>
      <c r="H526" s="22">
        <f>H527+H528+H529</f>
        <v>590</v>
      </c>
      <c r="I526" s="22">
        <f>I527+I528+I529</f>
        <v>0</v>
      </c>
    </row>
    <row r="527" spans="1:9" hidden="1" x14ac:dyDescent="0.25">
      <c r="A527" s="117">
        <v>3211</v>
      </c>
      <c r="B527" s="118"/>
      <c r="C527" s="119"/>
      <c r="D527" s="26" t="s">
        <v>48</v>
      </c>
      <c r="E527" s="23">
        <v>265</v>
      </c>
      <c r="F527" s="23">
        <v>400</v>
      </c>
      <c r="G527" s="23">
        <v>482.65</v>
      </c>
      <c r="H527" s="23">
        <v>490</v>
      </c>
      <c r="I527" s="23"/>
    </row>
    <row r="528" spans="1:9" hidden="1" x14ac:dyDescent="0.25">
      <c r="A528" s="117">
        <v>3213</v>
      </c>
      <c r="B528" s="118"/>
      <c r="C528" s="119"/>
      <c r="D528" s="26" t="s">
        <v>49</v>
      </c>
      <c r="E528" s="23">
        <v>66</v>
      </c>
      <c r="F528" s="23">
        <v>20</v>
      </c>
      <c r="G528" s="23">
        <v>90</v>
      </c>
      <c r="H528" s="23">
        <v>100</v>
      </c>
      <c r="I528" s="23"/>
    </row>
    <row r="529" spans="1:9" hidden="1" x14ac:dyDescent="0.25">
      <c r="A529" s="117">
        <v>3214</v>
      </c>
      <c r="B529" s="118"/>
      <c r="C529" s="119"/>
      <c r="D529" s="26" t="s">
        <v>50</v>
      </c>
      <c r="E529" s="23">
        <v>66</v>
      </c>
      <c r="F529" s="23">
        <v>40</v>
      </c>
      <c r="G529" s="23"/>
      <c r="H529" s="23"/>
      <c r="I529" s="23"/>
    </row>
    <row r="530" spans="1:9" hidden="1" x14ac:dyDescent="0.25">
      <c r="A530" s="126">
        <v>322</v>
      </c>
      <c r="B530" s="127"/>
      <c r="C530" s="128"/>
      <c r="D530" s="25" t="s">
        <v>40</v>
      </c>
      <c r="E530" s="22">
        <f>SUM(E531:E534)</f>
        <v>651</v>
      </c>
      <c r="F530" s="22">
        <f>SUM(F531:F534)</f>
        <v>450</v>
      </c>
      <c r="G530" s="22">
        <f>SUM(G531:G534)</f>
        <v>377.75</v>
      </c>
      <c r="H530" s="22">
        <f>SUM(H531:H534)</f>
        <v>600</v>
      </c>
      <c r="I530" s="22">
        <f>SUM(I531:I534)</f>
        <v>64</v>
      </c>
    </row>
    <row r="531" spans="1:9" ht="25.5" hidden="1" x14ac:dyDescent="0.25">
      <c r="A531" s="117">
        <v>3221</v>
      </c>
      <c r="B531" s="118"/>
      <c r="C531" s="119"/>
      <c r="D531" s="26" t="s">
        <v>80</v>
      </c>
      <c r="E531" s="23">
        <v>186</v>
      </c>
      <c r="F531" s="23">
        <v>250</v>
      </c>
      <c r="G531" s="23">
        <v>311.73</v>
      </c>
      <c r="H531" s="23">
        <v>500</v>
      </c>
      <c r="I531" s="23">
        <f>F531-E531</f>
        <v>64</v>
      </c>
    </row>
    <row r="532" spans="1:9" hidden="1" x14ac:dyDescent="0.25">
      <c r="A532" s="117">
        <v>3222</v>
      </c>
      <c r="B532" s="118"/>
      <c r="C532" s="119"/>
      <c r="D532" s="26" t="s">
        <v>51</v>
      </c>
      <c r="E532" s="23">
        <v>465</v>
      </c>
      <c r="F532" s="23">
        <v>200</v>
      </c>
      <c r="G532" s="23">
        <v>66.02</v>
      </c>
      <c r="H532" s="23">
        <v>100</v>
      </c>
      <c r="I532" s="23"/>
    </row>
    <row r="533" spans="1:9" hidden="1" x14ac:dyDescent="0.25">
      <c r="A533" s="117">
        <v>3225</v>
      </c>
      <c r="B533" s="118"/>
      <c r="C533" s="119"/>
      <c r="D533" s="26" t="s">
        <v>41</v>
      </c>
      <c r="E533" s="23"/>
      <c r="F533" s="23"/>
      <c r="G533" s="23"/>
      <c r="H533" s="23"/>
      <c r="I533" s="23"/>
    </row>
    <row r="534" spans="1:9" ht="25.5" hidden="1" x14ac:dyDescent="0.25">
      <c r="A534" s="117">
        <v>3227</v>
      </c>
      <c r="B534" s="118"/>
      <c r="C534" s="119"/>
      <c r="D534" s="26" t="s">
        <v>82</v>
      </c>
      <c r="E534" s="23"/>
      <c r="F534" s="23"/>
      <c r="G534" s="23"/>
      <c r="H534" s="23"/>
      <c r="I534" s="23"/>
    </row>
    <row r="535" spans="1:9" hidden="1" x14ac:dyDescent="0.25">
      <c r="A535" s="126">
        <v>323</v>
      </c>
      <c r="B535" s="127"/>
      <c r="C535" s="128"/>
      <c r="D535" s="25" t="s">
        <v>52</v>
      </c>
      <c r="E535" s="22">
        <f t="shared" ref="E535:I535" si="204">E536+E537</f>
        <v>1062</v>
      </c>
      <c r="F535" s="22">
        <f>F536+F537</f>
        <v>1200</v>
      </c>
      <c r="G535" s="22">
        <f>G536+G537</f>
        <v>1280.24</v>
      </c>
      <c r="H535" s="22">
        <f>H536+H537</f>
        <v>1300</v>
      </c>
      <c r="I535" s="22">
        <f t="shared" si="204"/>
        <v>0</v>
      </c>
    </row>
    <row r="536" spans="1:9" ht="25.5" hidden="1" x14ac:dyDescent="0.25">
      <c r="A536" s="117">
        <v>3232</v>
      </c>
      <c r="B536" s="118"/>
      <c r="C536" s="119"/>
      <c r="D536" s="26" t="s">
        <v>89</v>
      </c>
      <c r="E536" s="23"/>
      <c r="F536" s="23"/>
      <c r="G536" s="23"/>
      <c r="H536" s="23"/>
      <c r="I536" s="23"/>
    </row>
    <row r="537" spans="1:9" hidden="1" x14ac:dyDescent="0.25">
      <c r="A537" s="117">
        <v>3237</v>
      </c>
      <c r="B537" s="118"/>
      <c r="C537" s="119"/>
      <c r="D537" s="26" t="s">
        <v>53</v>
      </c>
      <c r="E537" s="23">
        <v>1062</v>
      </c>
      <c r="F537" s="23">
        <v>1200</v>
      </c>
      <c r="G537" s="23">
        <v>1280.24</v>
      </c>
      <c r="H537" s="59">
        <v>1300</v>
      </c>
      <c r="I537" s="23"/>
    </row>
    <row r="538" spans="1:9" ht="25.5" hidden="1" x14ac:dyDescent="0.25">
      <c r="A538" s="126">
        <v>329</v>
      </c>
      <c r="B538" s="127"/>
      <c r="C538" s="128"/>
      <c r="D538" s="25" t="s">
        <v>43</v>
      </c>
      <c r="E538" s="22">
        <f t="shared" ref="E538:I538" si="205">E539</f>
        <v>2654</v>
      </c>
      <c r="F538" s="22">
        <f>F539</f>
        <v>3000</v>
      </c>
      <c r="G538" s="22">
        <f>G539</f>
        <v>2931.85</v>
      </c>
      <c r="H538" s="22">
        <f>H539</f>
        <v>3500</v>
      </c>
      <c r="I538" s="22">
        <f t="shared" si="205"/>
        <v>0</v>
      </c>
    </row>
    <row r="539" spans="1:9" ht="25.5" hidden="1" x14ac:dyDescent="0.25">
      <c r="A539" s="117">
        <v>3299</v>
      </c>
      <c r="B539" s="118"/>
      <c r="C539" s="119"/>
      <c r="D539" s="26" t="s">
        <v>43</v>
      </c>
      <c r="E539" s="23">
        <v>2654</v>
      </c>
      <c r="F539" s="23">
        <v>3000</v>
      </c>
      <c r="G539" s="23">
        <v>2931.85</v>
      </c>
      <c r="H539" s="59">
        <v>3500</v>
      </c>
      <c r="I539" s="23"/>
    </row>
    <row r="540" spans="1:9" ht="25.5" x14ac:dyDescent="0.25">
      <c r="A540" s="123">
        <v>4</v>
      </c>
      <c r="B540" s="124"/>
      <c r="C540" s="125"/>
      <c r="D540" s="25" t="s">
        <v>15</v>
      </c>
      <c r="E540" s="22">
        <f t="shared" ref="E540:I542" si="206">E541</f>
        <v>0</v>
      </c>
      <c r="F540" s="22">
        <f>F541</f>
        <v>0</v>
      </c>
      <c r="G540" s="22"/>
      <c r="H540" s="22">
        <f t="shared" ref="H540" si="207">H541</f>
        <v>586.84</v>
      </c>
      <c r="I540" s="22">
        <f t="shared" si="206"/>
        <v>0</v>
      </c>
    </row>
    <row r="541" spans="1:9" ht="25.5" x14ac:dyDescent="0.25">
      <c r="A541" s="126">
        <v>42</v>
      </c>
      <c r="B541" s="127"/>
      <c r="C541" s="128"/>
      <c r="D541" s="25" t="s">
        <v>28</v>
      </c>
      <c r="E541" s="22">
        <f t="shared" si="206"/>
        <v>0</v>
      </c>
      <c r="F541" s="22">
        <f>F542</f>
        <v>0</v>
      </c>
      <c r="G541" s="22"/>
      <c r="H541" s="22">
        <f t="shared" ref="H541" si="208">H542</f>
        <v>586.84</v>
      </c>
      <c r="I541" s="22">
        <f t="shared" si="206"/>
        <v>0</v>
      </c>
    </row>
    <row r="542" spans="1:9" hidden="1" x14ac:dyDescent="0.25">
      <c r="A542" s="126">
        <v>422</v>
      </c>
      <c r="B542" s="127"/>
      <c r="C542" s="128"/>
      <c r="D542" s="25" t="s">
        <v>54</v>
      </c>
      <c r="E542" s="22">
        <f t="shared" si="206"/>
        <v>0</v>
      </c>
      <c r="F542" s="22">
        <f>F543</f>
        <v>0</v>
      </c>
      <c r="G542" s="22"/>
      <c r="H542" s="22">
        <f t="shared" ref="H542" si="209">H543</f>
        <v>586.84</v>
      </c>
      <c r="I542" s="22">
        <f t="shared" si="206"/>
        <v>0</v>
      </c>
    </row>
    <row r="543" spans="1:9" hidden="1" x14ac:dyDescent="0.25">
      <c r="A543" s="117">
        <v>4226</v>
      </c>
      <c r="B543" s="118"/>
      <c r="C543" s="119"/>
      <c r="D543" s="26" t="s">
        <v>142</v>
      </c>
      <c r="E543" s="23"/>
      <c r="F543" s="23"/>
      <c r="G543" s="23"/>
      <c r="H543" s="23">
        <v>586.84</v>
      </c>
      <c r="I543" s="23"/>
    </row>
    <row r="544" spans="1:9" ht="25.5" x14ac:dyDescent="0.25">
      <c r="A544" s="120" t="s">
        <v>166</v>
      </c>
      <c r="B544" s="121"/>
      <c r="C544" s="122"/>
      <c r="D544" s="28" t="s">
        <v>167</v>
      </c>
      <c r="E544" s="51">
        <f t="shared" ref="E544:I544" si="210">E545+E558</f>
        <v>2651</v>
      </c>
      <c r="F544" s="51">
        <f>F545+F558</f>
        <v>2229.38</v>
      </c>
      <c r="G544" s="51">
        <f>G545+G558</f>
        <v>1820.9599999999998</v>
      </c>
      <c r="H544" s="51">
        <f>H545+H558</f>
        <v>2229.38</v>
      </c>
      <c r="I544" s="51">
        <f t="shared" si="210"/>
        <v>0</v>
      </c>
    </row>
    <row r="545" spans="1:9" x14ac:dyDescent="0.25">
      <c r="A545" s="123">
        <v>3</v>
      </c>
      <c r="B545" s="124"/>
      <c r="C545" s="125"/>
      <c r="D545" s="25" t="s">
        <v>13</v>
      </c>
      <c r="E545" s="22">
        <f t="shared" ref="E545" si="211">E546</f>
        <v>1460</v>
      </c>
      <c r="F545" s="22">
        <f>F546</f>
        <v>2129.38</v>
      </c>
      <c r="G545" s="22">
        <f>G546</f>
        <v>1600.9699999999998</v>
      </c>
      <c r="H545" s="22">
        <f>H546</f>
        <v>1929.38</v>
      </c>
      <c r="I545" s="22">
        <f>I546</f>
        <v>0</v>
      </c>
    </row>
    <row r="546" spans="1:9" x14ac:dyDescent="0.25">
      <c r="A546" s="126">
        <v>32</v>
      </c>
      <c r="B546" s="127"/>
      <c r="C546" s="128"/>
      <c r="D546" s="25" t="s">
        <v>20</v>
      </c>
      <c r="E546" s="22">
        <f>E547+E549+E554+E556</f>
        <v>1460</v>
      </c>
      <c r="F546" s="22">
        <f>F547+F549+F554+F556</f>
        <v>2129.38</v>
      </c>
      <c r="G546" s="22">
        <f>G547+G549+G554+G556</f>
        <v>1600.9699999999998</v>
      </c>
      <c r="H546" s="22">
        <f>H547+H549+H554+H556</f>
        <v>1929.38</v>
      </c>
      <c r="I546" s="22">
        <f>I547+I549+I554+I556</f>
        <v>0</v>
      </c>
    </row>
    <row r="547" spans="1:9" hidden="1" x14ac:dyDescent="0.25">
      <c r="A547" s="126">
        <v>321</v>
      </c>
      <c r="B547" s="127"/>
      <c r="C547" s="128"/>
      <c r="D547" s="25" t="s">
        <v>39</v>
      </c>
      <c r="E547" s="22">
        <f>E548</f>
        <v>133</v>
      </c>
      <c r="F547" s="22">
        <f>F548</f>
        <v>133</v>
      </c>
      <c r="G547" s="22">
        <f>G548</f>
        <v>79.62</v>
      </c>
      <c r="H547" s="22">
        <f>H548</f>
        <v>80</v>
      </c>
      <c r="I547" s="22">
        <f>I548</f>
        <v>0</v>
      </c>
    </row>
    <row r="548" spans="1:9" hidden="1" x14ac:dyDescent="0.25">
      <c r="A548" s="117">
        <v>3211</v>
      </c>
      <c r="B548" s="118"/>
      <c r="C548" s="119"/>
      <c r="D548" s="26" t="s">
        <v>48</v>
      </c>
      <c r="E548" s="23">
        <v>133</v>
      </c>
      <c r="F548" s="23">
        <v>133</v>
      </c>
      <c r="G548" s="23">
        <v>79.62</v>
      </c>
      <c r="H548" s="23">
        <v>80</v>
      </c>
      <c r="I548" s="23"/>
    </row>
    <row r="549" spans="1:9" hidden="1" x14ac:dyDescent="0.25">
      <c r="A549" s="126">
        <v>322</v>
      </c>
      <c r="B549" s="127"/>
      <c r="C549" s="128"/>
      <c r="D549" s="25" t="s">
        <v>40</v>
      </c>
      <c r="E549" s="22">
        <f>E550+E551+E553+E552</f>
        <v>1327</v>
      </c>
      <c r="F549" s="22">
        <f>F550+F551+F553+F552</f>
        <v>1996.38</v>
      </c>
      <c r="G549" s="22">
        <f>G550+G551+G553+G552</f>
        <v>1521.35</v>
      </c>
      <c r="H549" s="22">
        <f>H550+H551+H553+H552</f>
        <v>1700</v>
      </c>
      <c r="I549" s="22">
        <f>I550+I551+I552+I553</f>
        <v>0</v>
      </c>
    </row>
    <row r="550" spans="1:9" ht="25.5" hidden="1" x14ac:dyDescent="0.25">
      <c r="A550" s="117">
        <v>3221</v>
      </c>
      <c r="B550" s="118"/>
      <c r="C550" s="119"/>
      <c r="D550" s="26" t="s">
        <v>80</v>
      </c>
      <c r="E550" s="23">
        <v>265</v>
      </c>
      <c r="F550" s="23">
        <v>106</v>
      </c>
      <c r="G550" s="23"/>
      <c r="H550" s="23"/>
      <c r="I550" s="23"/>
    </row>
    <row r="551" spans="1:9" hidden="1" x14ac:dyDescent="0.25">
      <c r="A551" s="117">
        <v>3222</v>
      </c>
      <c r="B551" s="118"/>
      <c r="C551" s="119"/>
      <c r="D551" s="26" t="s">
        <v>51</v>
      </c>
      <c r="E551" s="23"/>
      <c r="F551" s="23"/>
      <c r="G551" s="23"/>
      <c r="H551" s="23"/>
      <c r="I551" s="23">
        <f>F551-E551</f>
        <v>0</v>
      </c>
    </row>
    <row r="552" spans="1:9" hidden="1" x14ac:dyDescent="0.25">
      <c r="A552" s="117">
        <v>3225</v>
      </c>
      <c r="B552" s="118"/>
      <c r="C552" s="119"/>
      <c r="D552" s="26" t="s">
        <v>41</v>
      </c>
      <c r="E552" s="23">
        <v>531</v>
      </c>
      <c r="F552" s="23">
        <v>1359.38</v>
      </c>
      <c r="G552" s="23">
        <v>1094.78</v>
      </c>
      <c r="H552" s="59">
        <v>1200</v>
      </c>
      <c r="I552" s="23"/>
    </row>
    <row r="553" spans="1:9" ht="25.5" hidden="1" x14ac:dyDescent="0.25">
      <c r="A553" s="117">
        <v>3227</v>
      </c>
      <c r="B553" s="118"/>
      <c r="C553" s="119"/>
      <c r="D553" s="26" t="s">
        <v>82</v>
      </c>
      <c r="E553" s="23">
        <v>531</v>
      </c>
      <c r="F553" s="23">
        <v>531</v>
      </c>
      <c r="G553" s="23">
        <v>426.57</v>
      </c>
      <c r="H553" s="23">
        <v>500</v>
      </c>
      <c r="I553" s="23">
        <f>F553-E553</f>
        <v>0</v>
      </c>
    </row>
    <row r="554" spans="1:9" hidden="1" x14ac:dyDescent="0.25">
      <c r="A554" s="126">
        <v>323</v>
      </c>
      <c r="B554" s="127"/>
      <c r="C554" s="128"/>
      <c r="D554" s="25" t="s">
        <v>52</v>
      </c>
      <c r="E554" s="22"/>
      <c r="F554" s="22"/>
      <c r="G554" s="22"/>
      <c r="H554" s="22"/>
      <c r="I554" s="22"/>
    </row>
    <row r="555" spans="1:9" hidden="1" x14ac:dyDescent="0.25">
      <c r="A555" s="38">
        <v>3237</v>
      </c>
      <c r="B555" s="39"/>
      <c r="C555" s="40"/>
      <c r="D555" s="26" t="s">
        <v>53</v>
      </c>
      <c r="E555" s="23"/>
      <c r="F555" s="23"/>
      <c r="G555" s="23"/>
      <c r="H555" s="23"/>
      <c r="I555" s="23"/>
    </row>
    <row r="556" spans="1:9" ht="25.5" hidden="1" x14ac:dyDescent="0.25">
      <c r="A556" s="126">
        <v>329</v>
      </c>
      <c r="B556" s="127"/>
      <c r="C556" s="128"/>
      <c r="D556" s="25" t="s">
        <v>43</v>
      </c>
      <c r="E556" s="22">
        <f t="shared" ref="E556:I556" si="212">E557</f>
        <v>0</v>
      </c>
      <c r="F556" s="22">
        <f>F557</f>
        <v>0</v>
      </c>
      <c r="G556" s="22"/>
      <c r="H556" s="22">
        <f t="shared" ref="H556" si="213">H557</f>
        <v>149.38</v>
      </c>
      <c r="I556" s="22">
        <f t="shared" si="212"/>
        <v>0</v>
      </c>
    </row>
    <row r="557" spans="1:9" ht="25.5" hidden="1" x14ac:dyDescent="0.25">
      <c r="A557" s="117">
        <v>3299</v>
      </c>
      <c r="B557" s="118"/>
      <c r="C557" s="119"/>
      <c r="D557" s="26" t="s">
        <v>43</v>
      </c>
      <c r="E557" s="23"/>
      <c r="F557" s="23"/>
      <c r="G557" s="23"/>
      <c r="H557" s="23">
        <v>149.38</v>
      </c>
      <c r="I557" s="23"/>
    </row>
    <row r="558" spans="1:9" ht="25.5" x14ac:dyDescent="0.25">
      <c r="A558" s="123">
        <v>4</v>
      </c>
      <c r="B558" s="124"/>
      <c r="C558" s="125"/>
      <c r="D558" s="25" t="s">
        <v>15</v>
      </c>
      <c r="E558" s="22">
        <f t="shared" ref="E558:I559" si="214">E559</f>
        <v>1191</v>
      </c>
      <c r="F558" s="22">
        <f t="shared" ref="F558:H559" si="215">F559</f>
        <v>100</v>
      </c>
      <c r="G558" s="22">
        <f t="shared" si="215"/>
        <v>219.99</v>
      </c>
      <c r="H558" s="22">
        <f t="shared" si="215"/>
        <v>300</v>
      </c>
      <c r="I558" s="22">
        <f t="shared" si="214"/>
        <v>0</v>
      </c>
    </row>
    <row r="559" spans="1:9" ht="25.5" x14ac:dyDescent="0.25">
      <c r="A559" s="126">
        <v>42</v>
      </c>
      <c r="B559" s="127"/>
      <c r="C559" s="128"/>
      <c r="D559" s="25" t="s">
        <v>28</v>
      </c>
      <c r="E559" s="22">
        <f t="shared" si="214"/>
        <v>1191</v>
      </c>
      <c r="F559" s="22">
        <f t="shared" si="215"/>
        <v>100</v>
      </c>
      <c r="G559" s="22">
        <f t="shared" si="215"/>
        <v>219.99</v>
      </c>
      <c r="H559" s="22">
        <f t="shared" si="215"/>
        <v>300</v>
      </c>
      <c r="I559" s="22">
        <f t="shared" si="214"/>
        <v>0</v>
      </c>
    </row>
    <row r="560" spans="1:9" hidden="1" x14ac:dyDescent="0.25">
      <c r="A560" s="126">
        <v>422</v>
      </c>
      <c r="B560" s="127"/>
      <c r="C560" s="128"/>
      <c r="D560" s="25" t="s">
        <v>54</v>
      </c>
      <c r="E560" s="22">
        <f>E561+E562</f>
        <v>1191</v>
      </c>
      <c r="F560" s="22">
        <f>F561+F562</f>
        <v>100</v>
      </c>
      <c r="G560" s="22">
        <f>G561+G562</f>
        <v>219.99</v>
      </c>
      <c r="H560" s="22">
        <f>H561+H562</f>
        <v>300</v>
      </c>
      <c r="I560" s="22">
        <f>I561+I562</f>
        <v>0</v>
      </c>
    </row>
    <row r="561" spans="1:13" hidden="1" x14ac:dyDescent="0.25">
      <c r="A561" s="117">
        <v>4221</v>
      </c>
      <c r="B561" s="118"/>
      <c r="C561" s="119"/>
      <c r="D561" s="26" t="s">
        <v>55</v>
      </c>
      <c r="E561" s="23"/>
      <c r="F561" s="23"/>
      <c r="G561" s="23"/>
      <c r="H561" s="23"/>
      <c r="I561" s="23"/>
    </row>
    <row r="562" spans="1:13" hidden="1" x14ac:dyDescent="0.25">
      <c r="A562" s="117">
        <v>4226</v>
      </c>
      <c r="B562" s="118"/>
      <c r="C562" s="119"/>
      <c r="D562" s="26" t="s">
        <v>142</v>
      </c>
      <c r="E562" s="23">
        <v>1191</v>
      </c>
      <c r="F562" s="23">
        <v>100</v>
      </c>
      <c r="G562" s="23">
        <v>219.99</v>
      </c>
      <c r="H562" s="23">
        <v>300</v>
      </c>
      <c r="I562" s="23"/>
    </row>
    <row r="563" spans="1:13" s="24" customFormat="1" x14ac:dyDescent="0.25">
      <c r="A563" s="131" t="s">
        <v>143</v>
      </c>
      <c r="B563" s="132"/>
      <c r="C563" s="133"/>
      <c r="D563" s="27" t="s">
        <v>98</v>
      </c>
      <c r="E563" s="50">
        <f t="shared" ref="E563:I567" si="216">E564</f>
        <v>0</v>
      </c>
      <c r="F563" s="50">
        <f>F564</f>
        <v>0</v>
      </c>
      <c r="G563" s="50"/>
      <c r="H563" s="50"/>
      <c r="I563" s="50">
        <f t="shared" si="216"/>
        <v>0</v>
      </c>
      <c r="M563"/>
    </row>
    <row r="564" spans="1:13" s="24" customFormat="1" x14ac:dyDescent="0.25">
      <c r="A564" s="120" t="s">
        <v>133</v>
      </c>
      <c r="B564" s="121"/>
      <c r="C564" s="122"/>
      <c r="D564" s="28" t="s">
        <v>134</v>
      </c>
      <c r="E564" s="51">
        <f t="shared" si="216"/>
        <v>0</v>
      </c>
      <c r="F564" s="51">
        <f>F565</f>
        <v>0</v>
      </c>
      <c r="G564" s="51"/>
      <c r="H564" s="51"/>
      <c r="I564" s="51">
        <f t="shared" si="216"/>
        <v>0</v>
      </c>
    </row>
    <row r="565" spans="1:13" s="24" customFormat="1" x14ac:dyDescent="0.25">
      <c r="A565" s="123">
        <v>3</v>
      </c>
      <c r="B565" s="124"/>
      <c r="C565" s="125"/>
      <c r="D565" s="25" t="s">
        <v>13</v>
      </c>
      <c r="E565" s="22">
        <f t="shared" si="216"/>
        <v>0</v>
      </c>
      <c r="F565" s="22">
        <f>F566</f>
        <v>0</v>
      </c>
      <c r="G565" s="22"/>
      <c r="H565" s="22"/>
      <c r="I565" s="22">
        <f t="shared" si="216"/>
        <v>0</v>
      </c>
    </row>
    <row r="566" spans="1:13" s="24" customFormat="1" x14ac:dyDescent="0.25">
      <c r="A566" s="126">
        <v>32</v>
      </c>
      <c r="B566" s="127"/>
      <c r="C566" s="128"/>
      <c r="D566" s="25" t="s">
        <v>20</v>
      </c>
      <c r="E566" s="22">
        <f t="shared" si="216"/>
        <v>0</v>
      </c>
      <c r="F566" s="22">
        <f>F567</f>
        <v>0</v>
      </c>
      <c r="G566" s="22"/>
      <c r="H566" s="22"/>
      <c r="I566" s="22">
        <f t="shared" si="216"/>
        <v>0</v>
      </c>
    </row>
    <row r="567" spans="1:13" s="24" customFormat="1" ht="25.5" hidden="1" x14ac:dyDescent="0.25">
      <c r="A567" s="126">
        <v>329</v>
      </c>
      <c r="B567" s="127"/>
      <c r="C567" s="128"/>
      <c r="D567" s="25" t="s">
        <v>43</v>
      </c>
      <c r="E567" s="22">
        <f t="shared" si="216"/>
        <v>0</v>
      </c>
      <c r="F567" s="22">
        <f>F568</f>
        <v>0</v>
      </c>
      <c r="G567" s="22"/>
      <c r="H567" s="22"/>
      <c r="I567" s="22">
        <f t="shared" si="216"/>
        <v>0</v>
      </c>
    </row>
    <row r="568" spans="1:13" ht="25.5" hidden="1" x14ac:dyDescent="0.25">
      <c r="A568" s="117">
        <v>3299</v>
      </c>
      <c r="B568" s="118"/>
      <c r="C568" s="119"/>
      <c r="D568" s="26" t="s">
        <v>43</v>
      </c>
      <c r="E568" s="23"/>
      <c r="F568" s="23"/>
      <c r="G568" s="23"/>
      <c r="H568" s="23"/>
      <c r="I568" s="23"/>
      <c r="M568" s="24"/>
    </row>
    <row r="569" spans="1:13" s="24" customFormat="1" x14ac:dyDescent="0.25">
      <c r="A569" s="131" t="s">
        <v>99</v>
      </c>
      <c r="B569" s="132"/>
      <c r="C569" s="133"/>
      <c r="D569" s="27" t="s">
        <v>144</v>
      </c>
      <c r="E569" s="50">
        <f>E570+E589+E594+E583</f>
        <v>123306</v>
      </c>
      <c r="F569" s="50">
        <f>F570+F589+F594+F583</f>
        <v>133242</v>
      </c>
      <c r="G569" s="50">
        <f>G570+G589+G594+G583</f>
        <v>112229.6</v>
      </c>
      <c r="H569" s="50">
        <f>H570+H589+H594+H583</f>
        <v>118596.51000000001</v>
      </c>
      <c r="I569" s="50">
        <f>I570+I589+I594+I583</f>
        <v>0</v>
      </c>
      <c r="M569"/>
    </row>
    <row r="570" spans="1:13" s="24" customFormat="1" ht="25.5" x14ac:dyDescent="0.25">
      <c r="A570" s="120" t="s">
        <v>129</v>
      </c>
      <c r="B570" s="121"/>
      <c r="C570" s="122"/>
      <c r="D570" s="28" t="s">
        <v>130</v>
      </c>
      <c r="E570" s="51">
        <f t="shared" ref="E570:I571" si="217">E571</f>
        <v>34342</v>
      </c>
      <c r="F570" s="51">
        <f t="shared" ref="F570:H571" si="218">F571</f>
        <v>34342</v>
      </c>
      <c r="G570" s="51">
        <f t="shared" si="218"/>
        <v>22226.65</v>
      </c>
      <c r="H570" s="51">
        <f t="shared" si="218"/>
        <v>28593.56</v>
      </c>
      <c r="I570" s="51">
        <f t="shared" si="217"/>
        <v>0</v>
      </c>
    </row>
    <row r="571" spans="1:13" s="24" customFormat="1" x14ac:dyDescent="0.25">
      <c r="A571" s="123">
        <v>3</v>
      </c>
      <c r="B571" s="124"/>
      <c r="C571" s="125"/>
      <c r="D571" s="25" t="s">
        <v>13</v>
      </c>
      <c r="E571" s="22">
        <f t="shared" si="217"/>
        <v>34342</v>
      </c>
      <c r="F571" s="22">
        <f t="shared" si="218"/>
        <v>34342</v>
      </c>
      <c r="G571" s="22">
        <f t="shared" si="218"/>
        <v>22226.65</v>
      </c>
      <c r="H571" s="22">
        <f t="shared" si="218"/>
        <v>28593.56</v>
      </c>
      <c r="I571" s="22">
        <f t="shared" si="217"/>
        <v>0</v>
      </c>
    </row>
    <row r="572" spans="1:13" s="24" customFormat="1" x14ac:dyDescent="0.25">
      <c r="A572" s="126">
        <v>32</v>
      </c>
      <c r="B572" s="127"/>
      <c r="C572" s="128"/>
      <c r="D572" s="25" t="s">
        <v>20</v>
      </c>
      <c r="E572" s="22">
        <f>E573+E576+E581</f>
        <v>34342</v>
      </c>
      <c r="F572" s="22">
        <f>F576+F581+F573</f>
        <v>34342</v>
      </c>
      <c r="G572" s="22">
        <f>G576+G581+G573</f>
        <v>22226.65</v>
      </c>
      <c r="H572" s="22">
        <f>H576+H581+H573</f>
        <v>28593.56</v>
      </c>
      <c r="I572" s="22">
        <f>I576+I581+I573</f>
        <v>0</v>
      </c>
    </row>
    <row r="573" spans="1:13" s="24" customFormat="1" hidden="1" x14ac:dyDescent="0.25">
      <c r="A573" s="126">
        <v>321</v>
      </c>
      <c r="B573" s="127"/>
      <c r="C573" s="128"/>
      <c r="D573" s="25" t="s">
        <v>39</v>
      </c>
      <c r="E573" s="22">
        <f>SUM(E574:E575)</f>
        <v>186</v>
      </c>
      <c r="F573" s="22">
        <f>SUM(F574:F575)</f>
        <v>186</v>
      </c>
      <c r="G573" s="22"/>
      <c r="H573" s="22"/>
      <c r="I573" s="22">
        <f>SUM(I574:I575)</f>
        <v>0</v>
      </c>
    </row>
    <row r="574" spans="1:13" hidden="1" x14ac:dyDescent="0.25">
      <c r="A574" s="117">
        <v>3211</v>
      </c>
      <c r="B574" s="118"/>
      <c r="C574" s="119"/>
      <c r="D574" s="26" t="s">
        <v>48</v>
      </c>
      <c r="E574" s="23">
        <v>186</v>
      </c>
      <c r="F574" s="23">
        <v>186</v>
      </c>
      <c r="G574" s="23"/>
      <c r="H574" s="23"/>
      <c r="I574" s="23"/>
      <c r="M574" s="24"/>
    </row>
    <row r="575" spans="1:13" hidden="1" x14ac:dyDescent="0.25">
      <c r="A575" s="117">
        <v>3214</v>
      </c>
      <c r="B575" s="118"/>
      <c r="C575" s="119"/>
      <c r="D575" s="26" t="s">
        <v>50</v>
      </c>
      <c r="E575" s="23"/>
      <c r="F575" s="23">
        <f>E575</f>
        <v>0</v>
      </c>
      <c r="G575" s="23"/>
      <c r="H575" s="23"/>
      <c r="I575" s="23">
        <f>E575</f>
        <v>0</v>
      </c>
    </row>
    <row r="576" spans="1:13" s="24" customFormat="1" hidden="1" x14ac:dyDescent="0.25">
      <c r="A576" s="126">
        <v>322</v>
      </c>
      <c r="B576" s="127"/>
      <c r="C576" s="128"/>
      <c r="D576" s="25" t="s">
        <v>40</v>
      </c>
      <c r="E576" s="22">
        <f t="shared" ref="E576:I576" si="219">E577+E578+E579+E580</f>
        <v>34156</v>
      </c>
      <c r="F576" s="22">
        <f>F577+F578+F579+F580</f>
        <v>34156</v>
      </c>
      <c r="G576" s="22">
        <f>G577+G578</f>
        <v>22226.65</v>
      </c>
      <c r="H576" s="22">
        <f>H577+H578</f>
        <v>28593.56</v>
      </c>
      <c r="I576" s="22">
        <f t="shared" si="219"/>
        <v>0</v>
      </c>
      <c r="M576"/>
    </row>
    <row r="577" spans="1:13" ht="25.5" hidden="1" x14ac:dyDescent="0.25">
      <c r="A577" s="117">
        <v>3221</v>
      </c>
      <c r="B577" s="118"/>
      <c r="C577" s="119"/>
      <c r="D577" s="26" t="s">
        <v>80</v>
      </c>
      <c r="E577" s="23">
        <v>265</v>
      </c>
      <c r="F577" s="23">
        <v>265</v>
      </c>
      <c r="G577" s="23">
        <v>2835.75</v>
      </c>
      <c r="H577" s="23">
        <v>3500</v>
      </c>
      <c r="I577" s="23"/>
      <c r="M577" s="24"/>
    </row>
    <row r="578" spans="1:13" hidden="1" x14ac:dyDescent="0.25">
      <c r="A578" s="117">
        <v>3222</v>
      </c>
      <c r="B578" s="118"/>
      <c r="C578" s="119"/>
      <c r="D578" s="26" t="s">
        <v>51</v>
      </c>
      <c r="E578" s="23">
        <v>33758</v>
      </c>
      <c r="F578" s="23">
        <v>33758</v>
      </c>
      <c r="G578" s="23">
        <v>19390.900000000001</v>
      </c>
      <c r="H578" s="23">
        <v>25093.56</v>
      </c>
      <c r="I578" s="23"/>
    </row>
    <row r="579" spans="1:13" hidden="1" x14ac:dyDescent="0.25">
      <c r="A579" s="117">
        <v>3223</v>
      </c>
      <c r="B579" s="118"/>
      <c r="C579" s="119"/>
      <c r="D579" s="26" t="s">
        <v>59</v>
      </c>
      <c r="E579" s="23"/>
      <c r="F579" s="23"/>
      <c r="G579" s="23" t="s">
        <v>193</v>
      </c>
      <c r="H579" s="23"/>
      <c r="I579" s="23"/>
    </row>
    <row r="580" spans="1:13" hidden="1" x14ac:dyDescent="0.25">
      <c r="A580" s="117">
        <v>3225</v>
      </c>
      <c r="B580" s="118"/>
      <c r="C580" s="119"/>
      <c r="D580" s="26" t="s">
        <v>81</v>
      </c>
      <c r="E580" s="23">
        <v>133</v>
      </c>
      <c r="F580" s="23">
        <v>133</v>
      </c>
      <c r="G580" s="23"/>
      <c r="H580" s="23"/>
      <c r="I580" s="23"/>
    </row>
    <row r="581" spans="1:13" s="24" customFormat="1" hidden="1" x14ac:dyDescent="0.25">
      <c r="A581" s="126">
        <v>323</v>
      </c>
      <c r="B581" s="127"/>
      <c r="C581" s="128"/>
      <c r="D581" s="25" t="s">
        <v>52</v>
      </c>
      <c r="E581" s="22">
        <f t="shared" ref="E581:I581" si="220">E582</f>
        <v>0</v>
      </c>
      <c r="F581" s="22">
        <f>F582</f>
        <v>0</v>
      </c>
      <c r="G581" s="22"/>
      <c r="H581" s="22"/>
      <c r="I581" s="22">
        <f t="shared" si="220"/>
        <v>0</v>
      </c>
      <c r="M581"/>
    </row>
    <row r="582" spans="1:13" hidden="1" x14ac:dyDescent="0.25">
      <c r="A582" s="117">
        <v>3236</v>
      </c>
      <c r="B582" s="118"/>
      <c r="C582" s="119"/>
      <c r="D582" s="26" t="s">
        <v>61</v>
      </c>
      <c r="E582" s="23"/>
      <c r="F582" s="23"/>
      <c r="G582" s="23"/>
      <c r="H582" s="23"/>
      <c r="I582" s="23"/>
      <c r="M582" s="24"/>
    </row>
    <row r="583" spans="1:13" ht="25.5" x14ac:dyDescent="0.25">
      <c r="A583" s="120" t="s">
        <v>139</v>
      </c>
      <c r="B583" s="121"/>
      <c r="C583" s="122"/>
      <c r="D583" s="28" t="s">
        <v>174</v>
      </c>
      <c r="E583" s="51">
        <f t="shared" ref="E583:I584" si="221">E584</f>
        <v>797</v>
      </c>
      <c r="F583" s="51">
        <f>F584</f>
        <v>0</v>
      </c>
      <c r="G583" s="51"/>
      <c r="H583" s="51"/>
      <c r="I583" s="51">
        <f t="shared" si="221"/>
        <v>0</v>
      </c>
    </row>
    <row r="584" spans="1:13" x14ac:dyDescent="0.25">
      <c r="A584" s="123">
        <v>3</v>
      </c>
      <c r="B584" s="124"/>
      <c r="C584" s="125"/>
      <c r="D584" s="25" t="s">
        <v>13</v>
      </c>
      <c r="E584" s="22">
        <f t="shared" si="221"/>
        <v>797</v>
      </c>
      <c r="F584" s="22">
        <f>F585</f>
        <v>0</v>
      </c>
      <c r="G584" s="22"/>
      <c r="H584" s="22"/>
      <c r="I584" s="22">
        <f t="shared" si="221"/>
        <v>0</v>
      </c>
    </row>
    <row r="585" spans="1:13" x14ac:dyDescent="0.25">
      <c r="A585" s="126">
        <v>32</v>
      </c>
      <c r="B585" s="127"/>
      <c r="C585" s="128"/>
      <c r="D585" s="25" t="s">
        <v>20</v>
      </c>
      <c r="E585" s="22">
        <f>E586</f>
        <v>797</v>
      </c>
      <c r="F585" s="22">
        <f>F586</f>
        <v>0</v>
      </c>
      <c r="G585" s="22"/>
      <c r="H585" s="22"/>
      <c r="I585" s="22">
        <f>I586</f>
        <v>0</v>
      </c>
    </row>
    <row r="586" spans="1:13" hidden="1" x14ac:dyDescent="0.25">
      <c r="A586" s="126">
        <v>322</v>
      </c>
      <c r="B586" s="127"/>
      <c r="C586" s="128"/>
      <c r="D586" s="25" t="s">
        <v>40</v>
      </c>
      <c r="E586" s="22">
        <f>E587+E588</f>
        <v>797</v>
      </c>
      <c r="F586" s="22">
        <f>F587+F588</f>
        <v>0</v>
      </c>
      <c r="G586" s="22"/>
      <c r="H586" s="22"/>
      <c r="I586" s="22">
        <f>I587+I588</f>
        <v>0</v>
      </c>
    </row>
    <row r="587" spans="1:13" ht="25.5" hidden="1" x14ac:dyDescent="0.25">
      <c r="A587" s="117">
        <v>3221</v>
      </c>
      <c r="B587" s="118"/>
      <c r="C587" s="119"/>
      <c r="D587" s="26" t="s">
        <v>80</v>
      </c>
      <c r="E587" s="23">
        <v>266</v>
      </c>
      <c r="F587" s="23">
        <v>0</v>
      </c>
      <c r="G587" s="23"/>
      <c r="H587" s="23"/>
      <c r="I587" s="23"/>
    </row>
    <row r="588" spans="1:13" hidden="1" x14ac:dyDescent="0.25">
      <c r="A588" s="117">
        <v>3225</v>
      </c>
      <c r="B588" s="118"/>
      <c r="C588" s="119"/>
      <c r="D588" s="26" t="s">
        <v>41</v>
      </c>
      <c r="E588" s="23">
        <v>531</v>
      </c>
      <c r="F588" s="23">
        <v>0</v>
      </c>
      <c r="G588" s="23"/>
      <c r="H588" s="23"/>
      <c r="I588" s="23"/>
    </row>
    <row r="589" spans="1:13" s="24" customFormat="1" x14ac:dyDescent="0.25">
      <c r="A589" s="120" t="s">
        <v>131</v>
      </c>
      <c r="B589" s="121"/>
      <c r="C589" s="122"/>
      <c r="D589" s="28" t="s">
        <v>132</v>
      </c>
      <c r="E589" s="51">
        <f t="shared" ref="E589:I592" si="222">E590</f>
        <v>0</v>
      </c>
      <c r="F589" s="51">
        <f>F590</f>
        <v>0</v>
      </c>
      <c r="G589" s="51"/>
      <c r="H589" s="51"/>
      <c r="I589" s="51">
        <f t="shared" si="222"/>
        <v>0</v>
      </c>
      <c r="M589"/>
    </row>
    <row r="590" spans="1:13" s="24" customFormat="1" x14ac:dyDescent="0.25">
      <c r="A590" s="123">
        <v>3</v>
      </c>
      <c r="B590" s="124"/>
      <c r="C590" s="125"/>
      <c r="D590" s="25" t="s">
        <v>13</v>
      </c>
      <c r="E590" s="22">
        <f t="shared" si="222"/>
        <v>0</v>
      </c>
      <c r="F590" s="22">
        <f>F591</f>
        <v>0</v>
      </c>
      <c r="G590" s="22"/>
      <c r="H590" s="22"/>
      <c r="I590" s="22">
        <f t="shared" si="222"/>
        <v>0</v>
      </c>
    </row>
    <row r="591" spans="1:13" s="24" customFormat="1" x14ac:dyDescent="0.25">
      <c r="A591" s="126">
        <v>31</v>
      </c>
      <c r="B591" s="127"/>
      <c r="C591" s="128"/>
      <c r="D591" s="25" t="s">
        <v>14</v>
      </c>
      <c r="E591" s="22">
        <f t="shared" si="222"/>
        <v>0</v>
      </c>
      <c r="F591" s="22">
        <f>F592</f>
        <v>0</v>
      </c>
      <c r="G591" s="22"/>
      <c r="H591" s="22"/>
      <c r="I591" s="22">
        <f t="shared" si="222"/>
        <v>0</v>
      </c>
    </row>
    <row r="592" spans="1:13" s="24" customFormat="1" hidden="1" x14ac:dyDescent="0.25">
      <c r="A592" s="126">
        <v>311</v>
      </c>
      <c r="B592" s="127"/>
      <c r="C592" s="128"/>
      <c r="D592" s="25" t="s">
        <v>105</v>
      </c>
      <c r="E592" s="22">
        <f t="shared" si="222"/>
        <v>0</v>
      </c>
      <c r="F592" s="22">
        <f>F593</f>
        <v>0</v>
      </c>
      <c r="G592" s="22"/>
      <c r="H592" s="22"/>
      <c r="I592" s="22">
        <f t="shared" si="222"/>
        <v>0</v>
      </c>
    </row>
    <row r="593" spans="1:13" hidden="1" x14ac:dyDescent="0.25">
      <c r="A593" s="117">
        <v>3111</v>
      </c>
      <c r="B593" s="118"/>
      <c r="C593" s="119"/>
      <c r="D593" s="26" t="s">
        <v>35</v>
      </c>
      <c r="E593" s="23"/>
      <c r="F593" s="23"/>
      <c r="G593" s="23"/>
      <c r="H593" s="23"/>
      <c r="I593" s="23"/>
      <c r="M593" s="24"/>
    </row>
    <row r="594" spans="1:13" s="24" customFormat="1" x14ac:dyDescent="0.25">
      <c r="A594" s="120" t="s">
        <v>133</v>
      </c>
      <c r="B594" s="121"/>
      <c r="C594" s="122"/>
      <c r="D594" s="28" t="s">
        <v>134</v>
      </c>
      <c r="E594" s="51">
        <f t="shared" ref="E594:I594" si="223">E595</f>
        <v>88167</v>
      </c>
      <c r="F594" s="51">
        <f>F595</f>
        <v>98900</v>
      </c>
      <c r="G594" s="51">
        <f>G595</f>
        <v>90002.950000000012</v>
      </c>
      <c r="H594" s="51">
        <f>H595</f>
        <v>90002.950000000012</v>
      </c>
      <c r="I594" s="51">
        <f t="shared" si="223"/>
        <v>0</v>
      </c>
      <c r="M594"/>
    </row>
    <row r="595" spans="1:13" s="24" customFormat="1" x14ac:dyDescent="0.25">
      <c r="A595" s="123">
        <v>3</v>
      </c>
      <c r="B595" s="124"/>
      <c r="C595" s="125"/>
      <c r="D595" s="25" t="s">
        <v>13</v>
      </c>
      <c r="E595" s="22">
        <f t="shared" ref="E595:I595" si="224">E596+E603+E609</f>
        <v>88167</v>
      </c>
      <c r="F595" s="22">
        <f>F596+F603+F609</f>
        <v>98900</v>
      </c>
      <c r="G595" s="22">
        <f>G596+G603+G609</f>
        <v>90002.950000000012</v>
      </c>
      <c r="H595" s="22">
        <f>H596+H603+H609</f>
        <v>90002.950000000012</v>
      </c>
      <c r="I595" s="22">
        <f t="shared" si="224"/>
        <v>0</v>
      </c>
    </row>
    <row r="596" spans="1:13" s="24" customFormat="1" x14ac:dyDescent="0.25">
      <c r="A596" s="126">
        <v>31</v>
      </c>
      <c r="B596" s="127"/>
      <c r="C596" s="128"/>
      <c r="D596" s="25" t="s">
        <v>14</v>
      </c>
      <c r="E596" s="22">
        <f t="shared" ref="E596:I596" si="225">E597+E599+E601</f>
        <v>86176</v>
      </c>
      <c r="F596" s="22">
        <f>F597+F599+F601</f>
        <v>96700</v>
      </c>
      <c r="G596" s="22">
        <f>G597+G599+G601</f>
        <v>87347.82</v>
      </c>
      <c r="H596" s="22">
        <f>H597+H599+H601</f>
        <v>87347.82</v>
      </c>
      <c r="I596" s="22">
        <f t="shared" si="225"/>
        <v>0</v>
      </c>
    </row>
    <row r="597" spans="1:13" s="24" customFormat="1" hidden="1" x14ac:dyDescent="0.25">
      <c r="A597" s="126">
        <v>311</v>
      </c>
      <c r="B597" s="127"/>
      <c r="C597" s="128"/>
      <c r="D597" s="25" t="s">
        <v>105</v>
      </c>
      <c r="E597" s="22">
        <f t="shared" ref="E597:I597" si="226">E598</f>
        <v>71471</v>
      </c>
      <c r="F597" s="22">
        <f>F598</f>
        <v>80000</v>
      </c>
      <c r="G597" s="22">
        <f>G598</f>
        <v>76236.41</v>
      </c>
      <c r="H597" s="22">
        <f>H598</f>
        <v>76236.41</v>
      </c>
      <c r="I597" s="22">
        <f t="shared" si="226"/>
        <v>0</v>
      </c>
    </row>
    <row r="598" spans="1:13" hidden="1" x14ac:dyDescent="0.25">
      <c r="A598" s="117">
        <v>3111</v>
      </c>
      <c r="B598" s="118"/>
      <c r="C598" s="119"/>
      <c r="D598" s="26" t="s">
        <v>35</v>
      </c>
      <c r="E598" s="23">
        <v>71471</v>
      </c>
      <c r="F598" s="59">
        <v>80000</v>
      </c>
      <c r="G598" s="59">
        <v>76236.41</v>
      </c>
      <c r="H598" s="23">
        <v>76236.41</v>
      </c>
      <c r="I598" s="23"/>
      <c r="M598" s="24"/>
    </row>
    <row r="599" spans="1:13" s="24" customFormat="1" hidden="1" x14ac:dyDescent="0.25">
      <c r="A599" s="126">
        <v>312</v>
      </c>
      <c r="B599" s="127"/>
      <c r="C599" s="128"/>
      <c r="D599" s="25" t="s">
        <v>36</v>
      </c>
      <c r="E599" s="22">
        <f t="shared" ref="E599:I599" si="227">E600</f>
        <v>2959</v>
      </c>
      <c r="F599" s="22">
        <f>F600</f>
        <v>3500</v>
      </c>
      <c r="G599" s="22">
        <f>G600</f>
        <v>4856.1000000000004</v>
      </c>
      <c r="H599" s="22">
        <f>H600</f>
        <v>4856.1000000000004</v>
      </c>
      <c r="I599" s="22">
        <f t="shared" si="227"/>
        <v>0</v>
      </c>
      <c r="M599"/>
    </row>
    <row r="600" spans="1:13" hidden="1" x14ac:dyDescent="0.25">
      <c r="A600" s="117">
        <v>3121</v>
      </c>
      <c r="B600" s="118"/>
      <c r="C600" s="119"/>
      <c r="D600" s="26" t="s">
        <v>36</v>
      </c>
      <c r="E600" s="23">
        <v>2959</v>
      </c>
      <c r="F600" s="59">
        <v>3500</v>
      </c>
      <c r="G600" s="59">
        <v>4856.1000000000004</v>
      </c>
      <c r="H600" s="23">
        <v>4856.1000000000004</v>
      </c>
      <c r="I600" s="23"/>
      <c r="M600" s="24"/>
    </row>
    <row r="601" spans="1:13" s="24" customFormat="1" hidden="1" x14ac:dyDescent="0.25">
      <c r="A601" s="126">
        <v>313</v>
      </c>
      <c r="B601" s="127"/>
      <c r="C601" s="128"/>
      <c r="D601" s="25" t="s">
        <v>37</v>
      </c>
      <c r="E601" s="22">
        <f t="shared" ref="E601:I601" si="228">E602</f>
        <v>11746</v>
      </c>
      <c r="F601" s="22">
        <f>F602</f>
        <v>13200</v>
      </c>
      <c r="G601" s="22">
        <f>G602</f>
        <v>6255.31</v>
      </c>
      <c r="H601" s="22">
        <f>H602</f>
        <v>6255.31</v>
      </c>
      <c r="I601" s="22">
        <f t="shared" si="228"/>
        <v>0</v>
      </c>
      <c r="M601"/>
    </row>
    <row r="602" spans="1:13" ht="25.5" hidden="1" x14ac:dyDescent="0.25">
      <c r="A602" s="117">
        <v>3132</v>
      </c>
      <c r="B602" s="118"/>
      <c r="C602" s="119"/>
      <c r="D602" s="26" t="s">
        <v>38</v>
      </c>
      <c r="E602" s="23">
        <v>11746</v>
      </c>
      <c r="F602" s="59">
        <v>13200</v>
      </c>
      <c r="G602" s="59">
        <v>6255.31</v>
      </c>
      <c r="H602" s="23">
        <v>6255.31</v>
      </c>
      <c r="I602" s="23"/>
      <c r="M602" s="24"/>
    </row>
    <row r="603" spans="1:13" s="24" customFormat="1" x14ac:dyDescent="0.25">
      <c r="A603" s="126">
        <v>32</v>
      </c>
      <c r="B603" s="127"/>
      <c r="C603" s="128"/>
      <c r="D603" s="25" t="s">
        <v>20</v>
      </c>
      <c r="E603" s="22">
        <f t="shared" ref="E603:I603" si="229">E604+E606</f>
        <v>1991</v>
      </c>
      <c r="F603" s="22">
        <f>F604+F606</f>
        <v>2200</v>
      </c>
      <c r="G603" s="22">
        <f>G604+G606</f>
        <v>2655.13</v>
      </c>
      <c r="H603" s="22">
        <f>H604+H606</f>
        <v>2655.13</v>
      </c>
      <c r="I603" s="22">
        <f t="shared" si="229"/>
        <v>0</v>
      </c>
      <c r="M603"/>
    </row>
    <row r="604" spans="1:13" s="24" customFormat="1" hidden="1" x14ac:dyDescent="0.25">
      <c r="A604" s="126">
        <v>321</v>
      </c>
      <c r="B604" s="127"/>
      <c r="C604" s="128"/>
      <c r="D604" s="25" t="s">
        <v>39</v>
      </c>
      <c r="E604" s="22">
        <f t="shared" ref="E604:I604" si="230">E605</f>
        <v>1991</v>
      </c>
      <c r="F604" s="22">
        <f>F605</f>
        <v>2200</v>
      </c>
      <c r="G604" s="22">
        <f>G605</f>
        <v>2655.13</v>
      </c>
      <c r="H604" s="22">
        <f>H605</f>
        <v>2655.13</v>
      </c>
      <c r="I604" s="22">
        <f t="shared" si="230"/>
        <v>0</v>
      </c>
    </row>
    <row r="605" spans="1:13" ht="25.5" hidden="1" x14ac:dyDescent="0.25">
      <c r="A605" s="117">
        <v>3212</v>
      </c>
      <c r="B605" s="118"/>
      <c r="C605" s="119"/>
      <c r="D605" s="26" t="s">
        <v>107</v>
      </c>
      <c r="E605" s="23">
        <v>1991</v>
      </c>
      <c r="F605" s="59">
        <v>2200</v>
      </c>
      <c r="G605" s="59">
        <v>2655.13</v>
      </c>
      <c r="H605" s="23">
        <v>2655.13</v>
      </c>
      <c r="I605" s="23"/>
      <c r="M605" s="24"/>
    </row>
    <row r="606" spans="1:13" s="24" customFormat="1" hidden="1" x14ac:dyDescent="0.25">
      <c r="A606" s="126">
        <v>323</v>
      </c>
      <c r="B606" s="127"/>
      <c r="C606" s="128"/>
      <c r="D606" s="25" t="s">
        <v>52</v>
      </c>
      <c r="E606" s="22">
        <f t="shared" ref="E606:I606" si="231">E607+E608</f>
        <v>0</v>
      </c>
      <c r="F606" s="22">
        <f>F607+F608</f>
        <v>0</v>
      </c>
      <c r="G606" s="22"/>
      <c r="H606" s="22"/>
      <c r="I606" s="22">
        <f t="shared" si="231"/>
        <v>0</v>
      </c>
      <c r="M606"/>
    </row>
    <row r="607" spans="1:13" ht="25.5" hidden="1" x14ac:dyDescent="0.25">
      <c r="A607" s="117">
        <v>3232</v>
      </c>
      <c r="B607" s="118"/>
      <c r="C607" s="119"/>
      <c r="D607" s="26" t="s">
        <v>89</v>
      </c>
      <c r="E607" s="23"/>
      <c r="F607" s="23"/>
      <c r="G607" s="23"/>
      <c r="H607" s="23"/>
      <c r="I607" s="23"/>
      <c r="M607" s="24"/>
    </row>
    <row r="608" spans="1:13" hidden="1" x14ac:dyDescent="0.25">
      <c r="A608" s="117">
        <v>3237</v>
      </c>
      <c r="B608" s="118"/>
      <c r="C608" s="119"/>
      <c r="D608" s="26" t="s">
        <v>53</v>
      </c>
      <c r="E608" s="23"/>
      <c r="F608" s="23"/>
      <c r="G608" s="23"/>
      <c r="H608" s="23"/>
      <c r="I608" s="23"/>
    </row>
    <row r="609" spans="1:13" s="24" customFormat="1" x14ac:dyDescent="0.25">
      <c r="A609" s="126">
        <v>38</v>
      </c>
      <c r="B609" s="127"/>
      <c r="C609" s="128"/>
      <c r="D609" s="25" t="s">
        <v>145</v>
      </c>
      <c r="E609" s="22">
        <f t="shared" ref="E609:I610" si="232">E610</f>
        <v>0</v>
      </c>
      <c r="F609" s="22">
        <f>F610</f>
        <v>0</v>
      </c>
      <c r="G609" s="22"/>
      <c r="H609" s="22"/>
      <c r="I609" s="22">
        <f t="shared" si="232"/>
        <v>0</v>
      </c>
      <c r="M609"/>
    </row>
    <row r="610" spans="1:13" s="24" customFormat="1" hidden="1" x14ac:dyDescent="0.25">
      <c r="A610" s="126">
        <v>383</v>
      </c>
      <c r="B610" s="127"/>
      <c r="C610" s="128"/>
      <c r="D610" s="25" t="s">
        <v>146</v>
      </c>
      <c r="E610" s="22">
        <f t="shared" si="232"/>
        <v>0</v>
      </c>
      <c r="F610" s="22">
        <f>F611</f>
        <v>0</v>
      </c>
      <c r="G610" s="22"/>
      <c r="H610" s="22"/>
      <c r="I610" s="22">
        <f t="shared" si="232"/>
        <v>0</v>
      </c>
    </row>
    <row r="611" spans="1:13" ht="25.5" hidden="1" x14ac:dyDescent="0.25">
      <c r="A611" s="117">
        <v>3831</v>
      </c>
      <c r="B611" s="118"/>
      <c r="C611" s="119"/>
      <c r="D611" s="26" t="s">
        <v>147</v>
      </c>
      <c r="E611" s="23"/>
      <c r="F611" s="23"/>
      <c r="G611" s="23"/>
      <c r="H611" s="23"/>
      <c r="I611" s="23"/>
      <c r="M611" s="24"/>
    </row>
    <row r="612" spans="1:13" s="24" customFormat="1" x14ac:dyDescent="0.25">
      <c r="A612" s="131" t="s">
        <v>148</v>
      </c>
      <c r="B612" s="132"/>
      <c r="C612" s="133"/>
      <c r="D612" s="27" t="s">
        <v>149</v>
      </c>
      <c r="E612" s="50">
        <f t="shared" ref="E612:I612" si="233">E613+E618</f>
        <v>0</v>
      </c>
      <c r="F612" s="50">
        <f>F613+F618</f>
        <v>0</v>
      </c>
      <c r="G612" s="50"/>
      <c r="H612" s="50"/>
      <c r="I612" s="50">
        <f t="shared" si="233"/>
        <v>0</v>
      </c>
      <c r="M612"/>
    </row>
    <row r="613" spans="1:13" s="24" customFormat="1" x14ac:dyDescent="0.25">
      <c r="A613" s="120" t="s">
        <v>125</v>
      </c>
      <c r="B613" s="121"/>
      <c r="C613" s="122"/>
      <c r="D613" s="28" t="s">
        <v>126</v>
      </c>
      <c r="E613" s="51">
        <f t="shared" ref="E613:I616" si="234">E614</f>
        <v>0</v>
      </c>
      <c r="F613" s="51">
        <f>F614</f>
        <v>0</v>
      </c>
      <c r="G613" s="51"/>
      <c r="H613" s="51"/>
      <c r="I613" s="51">
        <f t="shared" si="234"/>
        <v>0</v>
      </c>
    </row>
    <row r="614" spans="1:13" s="24" customFormat="1" x14ac:dyDescent="0.25">
      <c r="A614" s="123">
        <v>3</v>
      </c>
      <c r="B614" s="124"/>
      <c r="C614" s="125"/>
      <c r="D614" s="25" t="s">
        <v>13</v>
      </c>
      <c r="E614" s="22">
        <f t="shared" si="234"/>
        <v>0</v>
      </c>
      <c r="F614" s="22">
        <f>F615</f>
        <v>0</v>
      </c>
      <c r="G614" s="22"/>
      <c r="H614" s="22"/>
      <c r="I614" s="22">
        <f t="shared" si="234"/>
        <v>0</v>
      </c>
    </row>
    <row r="615" spans="1:13" s="24" customFormat="1" x14ac:dyDescent="0.25">
      <c r="A615" s="126">
        <v>32</v>
      </c>
      <c r="B615" s="127"/>
      <c r="C615" s="128"/>
      <c r="D615" s="25" t="s">
        <v>20</v>
      </c>
      <c r="E615" s="22">
        <f t="shared" si="234"/>
        <v>0</v>
      </c>
      <c r="F615" s="22">
        <f>F616</f>
        <v>0</v>
      </c>
      <c r="G615" s="22"/>
      <c r="H615" s="22"/>
      <c r="I615" s="22">
        <f t="shared" si="234"/>
        <v>0</v>
      </c>
    </row>
    <row r="616" spans="1:13" s="24" customFormat="1" ht="25.5" hidden="1" x14ac:dyDescent="0.25">
      <c r="A616" s="126">
        <v>329</v>
      </c>
      <c r="B616" s="127"/>
      <c r="C616" s="128"/>
      <c r="D616" s="25" t="s">
        <v>43</v>
      </c>
      <c r="E616" s="22">
        <f t="shared" si="234"/>
        <v>0</v>
      </c>
      <c r="F616" s="22">
        <f>F617</f>
        <v>0</v>
      </c>
      <c r="G616" s="22"/>
      <c r="H616" s="22"/>
      <c r="I616" s="22">
        <f t="shared" si="234"/>
        <v>0</v>
      </c>
    </row>
    <row r="617" spans="1:13" ht="25.5" hidden="1" x14ac:dyDescent="0.25">
      <c r="A617" s="117">
        <v>3299</v>
      </c>
      <c r="B617" s="118"/>
      <c r="C617" s="119"/>
      <c r="D617" s="26" t="s">
        <v>43</v>
      </c>
      <c r="E617" s="23"/>
      <c r="F617" s="23"/>
      <c r="G617" s="23"/>
      <c r="H617" s="23"/>
      <c r="I617" s="23"/>
      <c r="M617" s="24"/>
    </row>
    <row r="618" spans="1:13" s="24" customFormat="1" x14ac:dyDescent="0.25">
      <c r="A618" s="120" t="s">
        <v>133</v>
      </c>
      <c r="B618" s="121"/>
      <c r="C618" s="122"/>
      <c r="D618" s="28" t="s">
        <v>134</v>
      </c>
      <c r="E618" s="51">
        <f t="shared" ref="E618:I619" si="235">E619</f>
        <v>0</v>
      </c>
      <c r="F618" s="51">
        <f>F619</f>
        <v>0</v>
      </c>
      <c r="G618" s="51"/>
      <c r="H618" s="51"/>
      <c r="I618" s="51">
        <f t="shared" si="235"/>
        <v>0</v>
      </c>
      <c r="M618"/>
    </row>
    <row r="619" spans="1:13" s="24" customFormat="1" x14ac:dyDescent="0.25">
      <c r="A619" s="123">
        <v>3</v>
      </c>
      <c r="B619" s="124"/>
      <c r="C619" s="125"/>
      <c r="D619" s="25" t="s">
        <v>13</v>
      </c>
      <c r="E619" s="22">
        <f t="shared" si="235"/>
        <v>0</v>
      </c>
      <c r="F619" s="22">
        <f>F620</f>
        <v>0</v>
      </c>
      <c r="G619" s="22"/>
      <c r="H619" s="22"/>
      <c r="I619" s="22">
        <f t="shared" si="235"/>
        <v>0</v>
      </c>
    </row>
    <row r="620" spans="1:13" s="24" customFormat="1" x14ac:dyDescent="0.25">
      <c r="A620" s="126">
        <v>32</v>
      </c>
      <c r="B620" s="127"/>
      <c r="C620" s="128"/>
      <c r="D620" s="25" t="s">
        <v>20</v>
      </c>
      <c r="E620" s="22">
        <f t="shared" ref="E620:I620" si="236">E621+E623</f>
        <v>0</v>
      </c>
      <c r="F620" s="22">
        <f>F621+F623</f>
        <v>0</v>
      </c>
      <c r="G620" s="22"/>
      <c r="H620" s="22"/>
      <c r="I620" s="22">
        <f t="shared" si="236"/>
        <v>0</v>
      </c>
    </row>
    <row r="621" spans="1:13" s="24" customFormat="1" hidden="1" x14ac:dyDescent="0.25">
      <c r="A621" s="126">
        <v>321</v>
      </c>
      <c r="B621" s="127"/>
      <c r="C621" s="128"/>
      <c r="D621" s="25" t="s">
        <v>39</v>
      </c>
      <c r="E621" s="22">
        <f t="shared" ref="E621:I621" si="237">E622</f>
        <v>0</v>
      </c>
      <c r="F621" s="22">
        <f>F622</f>
        <v>0</v>
      </c>
      <c r="G621" s="22"/>
      <c r="H621" s="22"/>
      <c r="I621" s="22">
        <f t="shared" si="237"/>
        <v>0</v>
      </c>
    </row>
    <row r="622" spans="1:13" hidden="1" x14ac:dyDescent="0.25">
      <c r="A622" s="117">
        <v>3211</v>
      </c>
      <c r="B622" s="118"/>
      <c r="C622" s="119"/>
      <c r="D622" s="26" t="s">
        <v>48</v>
      </c>
      <c r="E622" s="23"/>
      <c r="F622" s="23"/>
      <c r="G622" s="23"/>
      <c r="H622" s="23"/>
      <c r="I622" s="23"/>
      <c r="M622" s="24"/>
    </row>
    <row r="623" spans="1:13" s="24" customFormat="1" ht="25.5" hidden="1" x14ac:dyDescent="0.25">
      <c r="A623" s="126">
        <v>329</v>
      </c>
      <c r="B623" s="127"/>
      <c r="C623" s="128"/>
      <c r="D623" s="25" t="s">
        <v>43</v>
      </c>
      <c r="E623" s="22">
        <f t="shared" ref="E623:I623" si="238">E624</f>
        <v>0</v>
      </c>
      <c r="F623" s="22">
        <f>F624</f>
        <v>0</v>
      </c>
      <c r="G623" s="22"/>
      <c r="H623" s="22"/>
      <c r="I623" s="22">
        <f t="shared" si="238"/>
        <v>0</v>
      </c>
      <c r="M623"/>
    </row>
    <row r="624" spans="1:13" ht="25.5" hidden="1" x14ac:dyDescent="0.25">
      <c r="A624" s="117">
        <v>3299</v>
      </c>
      <c r="B624" s="118"/>
      <c r="C624" s="119"/>
      <c r="D624" s="26" t="s">
        <v>43</v>
      </c>
      <c r="E624" s="23"/>
      <c r="F624" s="23"/>
      <c r="G624" s="23"/>
      <c r="H624" s="23"/>
      <c r="I624" s="23"/>
      <c r="M624" s="24"/>
    </row>
    <row r="625" spans="1:13" s="24" customFormat="1" ht="25.5" x14ac:dyDescent="0.25">
      <c r="A625" s="131" t="s">
        <v>150</v>
      </c>
      <c r="B625" s="132"/>
      <c r="C625" s="133"/>
      <c r="D625" s="27" t="s">
        <v>151</v>
      </c>
      <c r="E625" s="50">
        <f t="shared" ref="E625:I629" si="239">E626</f>
        <v>0</v>
      </c>
      <c r="F625" s="50">
        <f>F626</f>
        <v>0</v>
      </c>
      <c r="G625" s="50"/>
      <c r="H625" s="50"/>
      <c r="I625" s="50">
        <f t="shared" si="239"/>
        <v>0</v>
      </c>
      <c r="M625"/>
    </row>
    <row r="626" spans="1:13" s="24" customFormat="1" x14ac:dyDescent="0.25">
      <c r="A626" s="120" t="s">
        <v>133</v>
      </c>
      <c r="B626" s="121"/>
      <c r="C626" s="122"/>
      <c r="D626" s="28" t="s">
        <v>134</v>
      </c>
      <c r="E626" s="51">
        <f t="shared" si="239"/>
        <v>0</v>
      </c>
      <c r="F626" s="51">
        <f>F627</f>
        <v>0</v>
      </c>
      <c r="G626" s="51"/>
      <c r="H626" s="51"/>
      <c r="I626" s="51">
        <f t="shared" si="239"/>
        <v>0</v>
      </c>
    </row>
    <row r="627" spans="1:13" s="24" customFormat="1" x14ac:dyDescent="0.25">
      <c r="A627" s="123">
        <v>3</v>
      </c>
      <c r="B627" s="124"/>
      <c r="C627" s="125"/>
      <c r="D627" s="25" t="s">
        <v>13</v>
      </c>
      <c r="E627" s="22">
        <f t="shared" si="239"/>
        <v>0</v>
      </c>
      <c r="F627" s="22">
        <f>F628</f>
        <v>0</v>
      </c>
      <c r="G627" s="22"/>
      <c r="H627" s="22"/>
      <c r="I627" s="22">
        <f t="shared" si="239"/>
        <v>0</v>
      </c>
    </row>
    <row r="628" spans="1:13" s="24" customFormat="1" x14ac:dyDescent="0.25">
      <c r="A628" s="126">
        <v>32</v>
      </c>
      <c r="B628" s="127"/>
      <c r="C628" s="128"/>
      <c r="D628" s="25" t="s">
        <v>20</v>
      </c>
      <c r="E628" s="22">
        <f t="shared" si="239"/>
        <v>0</v>
      </c>
      <c r="F628" s="22">
        <f>F629</f>
        <v>0</v>
      </c>
      <c r="G628" s="22"/>
      <c r="H628" s="22"/>
      <c r="I628" s="22">
        <f t="shared" si="239"/>
        <v>0</v>
      </c>
    </row>
    <row r="629" spans="1:13" s="24" customFormat="1" ht="25.5" hidden="1" x14ac:dyDescent="0.25">
      <c r="A629" s="126">
        <v>329</v>
      </c>
      <c r="B629" s="127"/>
      <c r="C629" s="128"/>
      <c r="D629" s="25" t="s">
        <v>43</v>
      </c>
      <c r="E629" s="22">
        <f t="shared" si="239"/>
        <v>0</v>
      </c>
      <c r="F629" s="22">
        <f>F630</f>
        <v>0</v>
      </c>
      <c r="G629" s="22"/>
      <c r="H629" s="22"/>
      <c r="I629" s="22">
        <f t="shared" si="239"/>
        <v>0</v>
      </c>
    </row>
    <row r="630" spans="1:13" ht="25.5" hidden="1" x14ac:dyDescent="0.25">
      <c r="A630" s="117">
        <v>3299</v>
      </c>
      <c r="B630" s="118"/>
      <c r="C630" s="119"/>
      <c r="D630" s="26" t="s">
        <v>43</v>
      </c>
      <c r="E630" s="23"/>
      <c r="F630" s="23"/>
      <c r="G630" s="23"/>
      <c r="H630" s="23"/>
      <c r="I630" s="23"/>
      <c r="M630" s="24"/>
    </row>
    <row r="631" spans="1:13" s="24" customFormat="1" x14ac:dyDescent="0.25">
      <c r="A631" s="131" t="s">
        <v>152</v>
      </c>
      <c r="B631" s="132"/>
      <c r="C631" s="133"/>
      <c r="D631" s="27" t="s">
        <v>123</v>
      </c>
      <c r="E631" s="50">
        <f>E632+E643+E652+E674+E660+E669+E682</f>
        <v>7559</v>
      </c>
      <c r="F631" s="83">
        <f>F632+F643+F652+F674+F660+F669+F682</f>
        <v>3909.21</v>
      </c>
      <c r="G631" s="83">
        <f>G632+G643+G652+G674+G660+G669+G682</f>
        <v>8000.86</v>
      </c>
      <c r="H631" s="83">
        <f>H632+H643+H652+H674+H660+H669+H682</f>
        <v>8001.36</v>
      </c>
      <c r="I631" s="50">
        <f>I632+I643+I652+I674+I660+I669+I682</f>
        <v>0</v>
      </c>
      <c r="M631"/>
    </row>
    <row r="632" spans="1:13" s="24" customFormat="1" x14ac:dyDescent="0.25">
      <c r="A632" s="120" t="s">
        <v>125</v>
      </c>
      <c r="B632" s="121"/>
      <c r="C632" s="122"/>
      <c r="D632" s="28" t="s">
        <v>126</v>
      </c>
      <c r="E632" s="51">
        <f t="shared" ref="E632:I633" si="240">E633</f>
        <v>179</v>
      </c>
      <c r="F632" s="84">
        <f t="shared" ref="F632:H633" si="241">F633</f>
        <v>300</v>
      </c>
      <c r="G632" s="84">
        <f t="shared" si="241"/>
        <v>219.5</v>
      </c>
      <c r="H632" s="84">
        <f t="shared" si="241"/>
        <v>220</v>
      </c>
      <c r="I632" s="51">
        <f t="shared" si="240"/>
        <v>0</v>
      </c>
    </row>
    <row r="633" spans="1:13" s="24" customFormat="1" ht="25.5" x14ac:dyDescent="0.25">
      <c r="A633" s="123">
        <v>4</v>
      </c>
      <c r="B633" s="124"/>
      <c r="C633" s="125"/>
      <c r="D633" s="25" t="s">
        <v>15</v>
      </c>
      <c r="E633" s="22">
        <f t="shared" si="240"/>
        <v>179</v>
      </c>
      <c r="F633" s="85">
        <f t="shared" si="241"/>
        <v>300</v>
      </c>
      <c r="G633" s="85">
        <f t="shared" si="241"/>
        <v>219.5</v>
      </c>
      <c r="H633" s="85">
        <f t="shared" si="241"/>
        <v>220</v>
      </c>
      <c r="I633" s="22">
        <f t="shared" si="240"/>
        <v>0</v>
      </c>
    </row>
    <row r="634" spans="1:13" s="24" customFormat="1" ht="25.5" x14ac:dyDescent="0.25">
      <c r="A634" s="126">
        <v>42</v>
      </c>
      <c r="B634" s="127"/>
      <c r="C634" s="128"/>
      <c r="D634" s="25" t="s">
        <v>28</v>
      </c>
      <c r="E634" s="22">
        <f t="shared" ref="E634:I634" si="242">E635+E641</f>
        <v>179</v>
      </c>
      <c r="F634" s="85">
        <f>F635+F641</f>
        <v>300</v>
      </c>
      <c r="G634" s="85">
        <f>G635+G641</f>
        <v>219.5</v>
      </c>
      <c r="H634" s="85">
        <f>H635+H641</f>
        <v>220</v>
      </c>
      <c r="I634" s="22">
        <f t="shared" si="242"/>
        <v>0</v>
      </c>
    </row>
    <row r="635" spans="1:13" s="24" customFormat="1" hidden="1" x14ac:dyDescent="0.25">
      <c r="A635" s="126">
        <v>422</v>
      </c>
      <c r="B635" s="127"/>
      <c r="C635" s="128"/>
      <c r="D635" s="25" t="s">
        <v>54</v>
      </c>
      <c r="E635" s="22">
        <f t="shared" ref="E635:I635" si="243">E636+E637+E638+E639+E640</f>
        <v>150</v>
      </c>
      <c r="F635" s="85">
        <f>F636+F637+F638+F639+F640</f>
        <v>250</v>
      </c>
      <c r="G635" s="85">
        <f>G636+G637+G638+G639+G640</f>
        <v>178.24</v>
      </c>
      <c r="H635" s="85">
        <f>H636+H637+H638+H639+H640</f>
        <v>178.5</v>
      </c>
      <c r="I635" s="22">
        <f t="shared" si="243"/>
        <v>0</v>
      </c>
    </row>
    <row r="636" spans="1:13" hidden="1" x14ac:dyDescent="0.25">
      <c r="A636" s="117">
        <v>4221</v>
      </c>
      <c r="B636" s="118"/>
      <c r="C636" s="119"/>
      <c r="D636" s="26" t="s">
        <v>55</v>
      </c>
      <c r="E636" s="23">
        <v>100</v>
      </c>
      <c r="F636" s="59"/>
      <c r="G636" s="63"/>
      <c r="H636" s="23"/>
      <c r="I636" s="23"/>
      <c r="M636" s="24"/>
    </row>
    <row r="637" spans="1:13" hidden="1" x14ac:dyDescent="0.25">
      <c r="A637" s="117">
        <v>4223</v>
      </c>
      <c r="B637" s="118"/>
      <c r="C637" s="119"/>
      <c r="D637" s="26" t="s">
        <v>153</v>
      </c>
      <c r="E637" s="23"/>
      <c r="F637" s="59">
        <f>E637</f>
        <v>0</v>
      </c>
      <c r="G637" s="63"/>
      <c r="H637" s="23"/>
      <c r="I637" s="23">
        <f>F637-E637</f>
        <v>0</v>
      </c>
    </row>
    <row r="638" spans="1:13" hidden="1" x14ac:dyDescent="0.25">
      <c r="A638" s="117">
        <v>4225</v>
      </c>
      <c r="B638" s="118"/>
      <c r="C638" s="119"/>
      <c r="D638" s="26" t="s">
        <v>154</v>
      </c>
      <c r="E638" s="23"/>
      <c r="F638" s="59">
        <f>E638</f>
        <v>0</v>
      </c>
      <c r="G638" s="63"/>
      <c r="H638" s="23"/>
      <c r="I638" s="23">
        <f>F638-E638</f>
        <v>0</v>
      </c>
    </row>
    <row r="639" spans="1:13" hidden="1" x14ac:dyDescent="0.25">
      <c r="A639" s="117">
        <v>4226</v>
      </c>
      <c r="B639" s="118"/>
      <c r="C639" s="119"/>
      <c r="D639" s="26" t="s">
        <v>142</v>
      </c>
      <c r="E639" s="23"/>
      <c r="F639" s="59">
        <f>E639</f>
        <v>0</v>
      </c>
      <c r="G639" s="63"/>
      <c r="H639" s="23"/>
      <c r="I639" s="23">
        <f>F639-E639</f>
        <v>0</v>
      </c>
    </row>
    <row r="640" spans="1:13" ht="25.5" hidden="1" x14ac:dyDescent="0.25">
      <c r="A640" s="117">
        <v>4227</v>
      </c>
      <c r="B640" s="118"/>
      <c r="C640" s="119"/>
      <c r="D640" s="26" t="s">
        <v>155</v>
      </c>
      <c r="E640" s="23">
        <v>50</v>
      </c>
      <c r="F640" s="59">
        <v>250</v>
      </c>
      <c r="G640" s="59">
        <v>178.24</v>
      </c>
      <c r="H640" s="23">
        <v>178.5</v>
      </c>
      <c r="I640" s="23"/>
    </row>
    <row r="641" spans="1:13" s="24" customFormat="1" ht="25.5" hidden="1" x14ac:dyDescent="0.25">
      <c r="A641" s="126">
        <v>424</v>
      </c>
      <c r="B641" s="127"/>
      <c r="C641" s="128"/>
      <c r="D641" s="25" t="s">
        <v>156</v>
      </c>
      <c r="E641" s="22">
        <f t="shared" ref="E641" si="244">E642</f>
        <v>29</v>
      </c>
      <c r="F641" s="85">
        <f>F642</f>
        <v>50</v>
      </c>
      <c r="G641" s="85">
        <f>G642</f>
        <v>41.26</v>
      </c>
      <c r="H641" s="85">
        <f>H642</f>
        <v>41.5</v>
      </c>
      <c r="I641" s="22"/>
      <c r="M641"/>
    </row>
    <row r="642" spans="1:13" hidden="1" x14ac:dyDescent="0.25">
      <c r="A642" s="117">
        <v>4241</v>
      </c>
      <c r="B642" s="118"/>
      <c r="C642" s="119"/>
      <c r="D642" s="26" t="s">
        <v>157</v>
      </c>
      <c r="E642" s="23">
        <v>29</v>
      </c>
      <c r="F642" s="59">
        <v>50</v>
      </c>
      <c r="G642" s="59">
        <v>41.26</v>
      </c>
      <c r="H642" s="59">
        <v>41.5</v>
      </c>
      <c r="I642" s="23"/>
      <c r="M642" s="24"/>
    </row>
    <row r="643" spans="1:13" s="24" customFormat="1" ht="25.5" x14ac:dyDescent="0.25">
      <c r="A643" s="120" t="s">
        <v>127</v>
      </c>
      <c r="B643" s="121"/>
      <c r="C643" s="122"/>
      <c r="D643" s="28" t="s">
        <v>128</v>
      </c>
      <c r="E643" s="51">
        <f t="shared" ref="E643:I646" si="245">E644</f>
        <v>2000</v>
      </c>
      <c r="F643" s="84">
        <f>F644</f>
        <v>2012.21</v>
      </c>
      <c r="G643" s="84">
        <f>G644</f>
        <v>1565.0600000000002</v>
      </c>
      <c r="H643" s="84">
        <f>H644</f>
        <v>1565.0600000000002</v>
      </c>
      <c r="I643" s="51">
        <f t="shared" si="245"/>
        <v>0</v>
      </c>
      <c r="M643"/>
    </row>
    <row r="644" spans="1:13" s="24" customFormat="1" ht="25.5" x14ac:dyDescent="0.25">
      <c r="A644" s="123">
        <v>4</v>
      </c>
      <c r="B644" s="124"/>
      <c r="C644" s="125"/>
      <c r="D644" s="25" t="s">
        <v>15</v>
      </c>
      <c r="E644" s="22">
        <f t="shared" si="245"/>
        <v>2000</v>
      </c>
      <c r="F644" s="85">
        <f>F645</f>
        <v>2012.21</v>
      </c>
      <c r="G644" s="85">
        <f>G645+G650</f>
        <v>1565.0600000000002</v>
      </c>
      <c r="H644" s="85">
        <f>H645+H650</f>
        <v>1565.0600000000002</v>
      </c>
      <c r="I644" s="22">
        <f t="shared" si="245"/>
        <v>0</v>
      </c>
    </row>
    <row r="645" spans="1:13" s="24" customFormat="1" ht="25.5" x14ac:dyDescent="0.25">
      <c r="A645" s="126">
        <v>42</v>
      </c>
      <c r="B645" s="127"/>
      <c r="C645" s="128"/>
      <c r="D645" s="25" t="s">
        <v>28</v>
      </c>
      <c r="E645" s="22">
        <f t="shared" si="245"/>
        <v>2000</v>
      </c>
      <c r="F645" s="85">
        <f>F646</f>
        <v>2012.21</v>
      </c>
      <c r="G645" s="85">
        <f>G646</f>
        <v>1565.0600000000002</v>
      </c>
      <c r="H645" s="85">
        <f>H646</f>
        <v>1565.0600000000002</v>
      </c>
      <c r="I645" s="22">
        <f t="shared" si="245"/>
        <v>0</v>
      </c>
    </row>
    <row r="646" spans="1:13" s="24" customFormat="1" hidden="1" x14ac:dyDescent="0.25">
      <c r="A646" s="126">
        <v>422</v>
      </c>
      <c r="B646" s="127"/>
      <c r="C646" s="128"/>
      <c r="D646" s="25" t="s">
        <v>54</v>
      </c>
      <c r="E646" s="22">
        <f t="shared" si="245"/>
        <v>2000</v>
      </c>
      <c r="F646" s="85">
        <f>F647+F648+F649</f>
        <v>2012.21</v>
      </c>
      <c r="G646" s="85">
        <f>G647+G648+G649</f>
        <v>1565.0600000000002</v>
      </c>
      <c r="H646" s="85">
        <f>H647+H648+H649</f>
        <v>1565.0600000000002</v>
      </c>
      <c r="I646" s="22">
        <f t="shared" ref="I646" si="246">I647+I648+I649</f>
        <v>0</v>
      </c>
    </row>
    <row r="647" spans="1:13" hidden="1" x14ac:dyDescent="0.25">
      <c r="A647" s="117">
        <v>4221</v>
      </c>
      <c r="B647" s="118"/>
      <c r="C647" s="119"/>
      <c r="D647" s="26" t="s">
        <v>55</v>
      </c>
      <c r="E647" s="23">
        <v>2000</v>
      </c>
      <c r="F647" s="59">
        <v>312.20999999999998</v>
      </c>
      <c r="G647" s="63"/>
      <c r="H647" s="23"/>
      <c r="I647" s="23"/>
      <c r="M647" s="24"/>
    </row>
    <row r="648" spans="1:13" hidden="1" x14ac:dyDescent="0.25">
      <c r="A648" s="156">
        <v>4223</v>
      </c>
      <c r="B648" s="157"/>
      <c r="C648" s="158"/>
      <c r="D648" s="88" t="s">
        <v>153</v>
      </c>
      <c r="E648" s="63"/>
      <c r="F648" s="59">
        <v>200</v>
      </c>
      <c r="G648" s="59">
        <v>198.16</v>
      </c>
      <c r="H648" s="59">
        <v>198.16</v>
      </c>
      <c r="I648" s="23"/>
      <c r="M648" s="24"/>
    </row>
    <row r="649" spans="1:13" ht="25.5" hidden="1" x14ac:dyDescent="0.25">
      <c r="A649" s="117">
        <v>4227</v>
      </c>
      <c r="B649" s="118"/>
      <c r="C649" s="119"/>
      <c r="D649" s="26" t="s">
        <v>155</v>
      </c>
      <c r="E649" s="23"/>
      <c r="F649" s="59">
        <v>1500</v>
      </c>
      <c r="G649" s="59">
        <v>1366.9</v>
      </c>
      <c r="H649" s="59">
        <v>1366.9</v>
      </c>
      <c r="I649" s="23"/>
    </row>
    <row r="650" spans="1:13" ht="25.5" hidden="1" x14ac:dyDescent="0.25">
      <c r="A650" s="126">
        <v>424</v>
      </c>
      <c r="B650" s="127"/>
      <c r="C650" s="128"/>
      <c r="D650" s="25" t="s">
        <v>156</v>
      </c>
      <c r="E650" s="22"/>
      <c r="F650" s="85">
        <f>F651</f>
        <v>0</v>
      </c>
      <c r="G650" s="85">
        <f>G651</f>
        <v>0</v>
      </c>
      <c r="H650" s="22"/>
      <c r="I650" s="55">
        <f>F650-E650</f>
        <v>0</v>
      </c>
    </row>
    <row r="651" spans="1:13" hidden="1" x14ac:dyDescent="0.25">
      <c r="A651" s="38">
        <v>4241</v>
      </c>
      <c r="B651" s="39"/>
      <c r="C651" s="40"/>
      <c r="D651" s="26" t="s">
        <v>157</v>
      </c>
      <c r="E651" s="23"/>
      <c r="F651" s="59">
        <v>0</v>
      </c>
      <c r="G651" s="59"/>
      <c r="H651" s="23"/>
      <c r="I651" s="23">
        <f>F651-E651</f>
        <v>0</v>
      </c>
    </row>
    <row r="652" spans="1:13" s="24" customFormat="1" x14ac:dyDescent="0.25">
      <c r="A652" s="120" t="s">
        <v>133</v>
      </c>
      <c r="B652" s="121"/>
      <c r="C652" s="122"/>
      <c r="D652" s="28" t="s">
        <v>134</v>
      </c>
      <c r="E652" s="51">
        <f t="shared" ref="E652:I658" si="247">E653</f>
        <v>797</v>
      </c>
      <c r="F652" s="51">
        <f t="shared" ref="F652:H653" si="248">F653</f>
        <v>797</v>
      </c>
      <c r="G652" s="51">
        <f t="shared" si="248"/>
        <v>963</v>
      </c>
      <c r="H652" s="51">
        <f t="shared" si="248"/>
        <v>963</v>
      </c>
      <c r="I652" s="51">
        <f t="shared" si="247"/>
        <v>0</v>
      </c>
      <c r="M652"/>
    </row>
    <row r="653" spans="1:13" s="24" customFormat="1" ht="25.5" x14ac:dyDescent="0.25">
      <c r="A653" s="123">
        <v>4</v>
      </c>
      <c r="B653" s="124"/>
      <c r="C653" s="125"/>
      <c r="D653" s="25" t="s">
        <v>15</v>
      </c>
      <c r="E653" s="22">
        <f t="shared" si="247"/>
        <v>797</v>
      </c>
      <c r="F653" s="22">
        <f t="shared" si="248"/>
        <v>797</v>
      </c>
      <c r="G653" s="22">
        <f t="shared" si="248"/>
        <v>963</v>
      </c>
      <c r="H653" s="22">
        <f t="shared" si="248"/>
        <v>963</v>
      </c>
      <c r="I653" s="22">
        <f t="shared" si="247"/>
        <v>0</v>
      </c>
    </row>
    <row r="654" spans="1:13" s="24" customFormat="1" ht="25.5" x14ac:dyDescent="0.25">
      <c r="A654" s="126">
        <v>42</v>
      </c>
      <c r="B654" s="127"/>
      <c r="C654" s="128"/>
      <c r="D654" s="25" t="s">
        <v>28</v>
      </c>
      <c r="E654" s="22">
        <f>E658</f>
        <v>797</v>
      </c>
      <c r="F654" s="22">
        <f>F658</f>
        <v>797</v>
      </c>
      <c r="G654" s="22">
        <f>G658</f>
        <v>963</v>
      </c>
      <c r="H654" s="22">
        <f>H658</f>
        <v>963</v>
      </c>
      <c r="I654" s="22">
        <f>I658</f>
        <v>0</v>
      </c>
    </row>
    <row r="655" spans="1:13" s="24" customFormat="1" hidden="1" x14ac:dyDescent="0.25">
      <c r="A655" s="126">
        <v>422</v>
      </c>
      <c r="B655" s="129"/>
      <c r="C655" s="130"/>
      <c r="D655" s="25" t="s">
        <v>54</v>
      </c>
      <c r="E655" s="22"/>
      <c r="F655" s="22"/>
      <c r="G655" s="22"/>
      <c r="H655" s="22"/>
      <c r="I655" s="22"/>
    </row>
    <row r="656" spans="1:13" s="24" customFormat="1" hidden="1" x14ac:dyDescent="0.25">
      <c r="A656" s="117">
        <v>4221</v>
      </c>
      <c r="B656" s="129"/>
      <c r="C656" s="130"/>
      <c r="D656" s="26" t="s">
        <v>55</v>
      </c>
      <c r="E656" s="22"/>
      <c r="F656" s="22"/>
      <c r="G656" s="22"/>
      <c r="H656" s="22"/>
      <c r="I656" s="22"/>
    </row>
    <row r="657" spans="1:13" s="24" customFormat="1" ht="25.5" hidden="1" x14ac:dyDescent="0.25">
      <c r="A657" s="117">
        <v>4227</v>
      </c>
      <c r="B657" s="129"/>
      <c r="C657" s="130"/>
      <c r="D657" s="26" t="s">
        <v>155</v>
      </c>
      <c r="E657" s="22"/>
      <c r="F657" s="22"/>
      <c r="G657" s="22"/>
      <c r="H657" s="22"/>
      <c r="I657" s="22"/>
    </row>
    <row r="658" spans="1:13" s="24" customFormat="1" ht="25.5" hidden="1" x14ac:dyDescent="0.25">
      <c r="A658" s="126">
        <v>424</v>
      </c>
      <c r="B658" s="127"/>
      <c r="C658" s="128"/>
      <c r="D658" s="25" t="s">
        <v>156</v>
      </c>
      <c r="E658" s="22">
        <f t="shared" si="247"/>
        <v>797</v>
      </c>
      <c r="F658" s="22">
        <f>F659</f>
        <v>797</v>
      </c>
      <c r="G658" s="22">
        <f>G659</f>
        <v>963</v>
      </c>
      <c r="H658" s="22">
        <f>H659</f>
        <v>963</v>
      </c>
      <c r="I658" s="22">
        <f t="shared" si="247"/>
        <v>0</v>
      </c>
    </row>
    <row r="659" spans="1:13" hidden="1" x14ac:dyDescent="0.25">
      <c r="A659" s="117">
        <v>4241</v>
      </c>
      <c r="B659" s="118"/>
      <c r="C659" s="119"/>
      <c r="D659" s="26" t="s">
        <v>157</v>
      </c>
      <c r="E659" s="23">
        <v>797</v>
      </c>
      <c r="F659" s="23">
        <v>797</v>
      </c>
      <c r="G659" s="23">
        <v>963</v>
      </c>
      <c r="H659" s="23">
        <v>963</v>
      </c>
      <c r="I659" s="23">
        <f>F659-E659</f>
        <v>0</v>
      </c>
      <c r="M659" s="24"/>
    </row>
    <row r="660" spans="1:13" ht="25.5" customHeight="1" x14ac:dyDescent="0.25">
      <c r="A660" s="120" t="s">
        <v>129</v>
      </c>
      <c r="B660" s="121"/>
      <c r="C660" s="122"/>
      <c r="D660" s="28" t="s">
        <v>130</v>
      </c>
      <c r="E660" s="51">
        <f t="shared" ref="E660:I661" si="249">E661</f>
        <v>3318</v>
      </c>
      <c r="F660" s="51">
        <f t="shared" ref="F660:H661" si="250">F661</f>
        <v>0</v>
      </c>
      <c r="G660" s="51">
        <f t="shared" si="250"/>
        <v>884.53</v>
      </c>
      <c r="H660" s="51">
        <f t="shared" si="250"/>
        <v>884.53</v>
      </c>
      <c r="I660" s="51">
        <f t="shared" si="249"/>
        <v>0</v>
      </c>
    </row>
    <row r="661" spans="1:13" ht="25.5" x14ac:dyDescent="0.25">
      <c r="A661" s="123">
        <v>4</v>
      </c>
      <c r="B661" s="124"/>
      <c r="C661" s="125"/>
      <c r="D661" s="25" t="s">
        <v>15</v>
      </c>
      <c r="E661" s="22">
        <f t="shared" si="249"/>
        <v>3318</v>
      </c>
      <c r="F661" s="22">
        <f t="shared" si="250"/>
        <v>0</v>
      </c>
      <c r="G661" s="22">
        <f t="shared" si="250"/>
        <v>884.53</v>
      </c>
      <c r="H661" s="22">
        <f t="shared" si="250"/>
        <v>884.53</v>
      </c>
      <c r="I661" s="22">
        <f t="shared" si="249"/>
        <v>0</v>
      </c>
    </row>
    <row r="662" spans="1:13" ht="25.5" x14ac:dyDescent="0.25">
      <c r="A662" s="126">
        <v>42</v>
      </c>
      <c r="B662" s="127"/>
      <c r="C662" s="128"/>
      <c r="D662" s="25" t="s">
        <v>28</v>
      </c>
      <c r="E662" s="22">
        <f t="shared" ref="E662:I662" si="251">E663+E667</f>
        <v>3318</v>
      </c>
      <c r="F662" s="22">
        <f>F663+F667</f>
        <v>0</v>
      </c>
      <c r="G662" s="22">
        <f>G663+G667</f>
        <v>884.53</v>
      </c>
      <c r="H662" s="22">
        <f>H663+H667</f>
        <v>884.53</v>
      </c>
      <c r="I662" s="22">
        <f t="shared" si="251"/>
        <v>0</v>
      </c>
    </row>
    <row r="663" spans="1:13" hidden="1" x14ac:dyDescent="0.25">
      <c r="A663" s="126">
        <v>422</v>
      </c>
      <c r="B663" s="129"/>
      <c r="C663" s="130"/>
      <c r="D663" s="25" t="s">
        <v>54</v>
      </c>
      <c r="E663" s="22">
        <f t="shared" ref="E663:I663" si="252">E664+E666</f>
        <v>3318</v>
      </c>
      <c r="F663" s="22">
        <f>F664+F666</f>
        <v>0</v>
      </c>
      <c r="G663" s="22">
        <f>G664+G666+G665</f>
        <v>884.53</v>
      </c>
      <c r="H663" s="22">
        <f>H664+H666+H665</f>
        <v>884.53</v>
      </c>
      <c r="I663" s="22">
        <f t="shared" si="252"/>
        <v>0</v>
      </c>
    </row>
    <row r="664" spans="1:13" hidden="1" x14ac:dyDescent="0.25">
      <c r="A664" s="117">
        <v>4221</v>
      </c>
      <c r="B664" s="129"/>
      <c r="C664" s="130"/>
      <c r="D664" s="26" t="s">
        <v>55</v>
      </c>
      <c r="E664" s="23"/>
      <c r="F664" s="23"/>
      <c r="G664" s="23"/>
      <c r="H664" s="23"/>
      <c r="I664" s="23"/>
    </row>
    <row r="665" spans="1:13" hidden="1" x14ac:dyDescent="0.25">
      <c r="A665" s="117">
        <v>4223</v>
      </c>
      <c r="B665" s="129"/>
      <c r="C665" s="130"/>
      <c r="D665" s="26" t="s">
        <v>153</v>
      </c>
      <c r="E665" s="23"/>
      <c r="F665" s="23"/>
      <c r="G665" s="23">
        <v>356.68</v>
      </c>
      <c r="H665" s="23">
        <v>356.68</v>
      </c>
      <c r="I665" s="23"/>
    </row>
    <row r="666" spans="1:13" ht="25.5" hidden="1" x14ac:dyDescent="0.25">
      <c r="A666" s="117">
        <v>4227</v>
      </c>
      <c r="B666" s="129"/>
      <c r="C666" s="130"/>
      <c r="D666" s="26" t="s">
        <v>155</v>
      </c>
      <c r="E666" s="59">
        <v>3318</v>
      </c>
      <c r="F666" s="23"/>
      <c r="G666" s="23">
        <v>527.85</v>
      </c>
      <c r="H666" s="59">
        <v>527.85</v>
      </c>
      <c r="I666" s="23"/>
    </row>
    <row r="667" spans="1:13" ht="25.5" hidden="1" x14ac:dyDescent="0.25">
      <c r="A667" s="126">
        <v>424</v>
      </c>
      <c r="B667" s="127"/>
      <c r="C667" s="128"/>
      <c r="D667" s="25" t="s">
        <v>156</v>
      </c>
      <c r="E667" s="22">
        <f t="shared" ref="E667:I667" si="253">E668</f>
        <v>0</v>
      </c>
      <c r="F667" s="22">
        <f>F668</f>
        <v>0</v>
      </c>
      <c r="G667" s="22"/>
      <c r="H667" s="22"/>
      <c r="I667" s="22">
        <f t="shared" si="253"/>
        <v>0</v>
      </c>
    </row>
    <row r="668" spans="1:13" hidden="1" x14ac:dyDescent="0.25">
      <c r="A668" s="117">
        <v>4241</v>
      </c>
      <c r="B668" s="118"/>
      <c r="C668" s="119"/>
      <c r="D668" s="26" t="s">
        <v>157</v>
      </c>
      <c r="E668" s="23"/>
      <c r="F668" s="23"/>
      <c r="G668" s="23"/>
      <c r="H668" s="23"/>
      <c r="I668" s="23"/>
    </row>
    <row r="669" spans="1:13" ht="25.5" x14ac:dyDescent="0.25">
      <c r="A669" s="120" t="s">
        <v>139</v>
      </c>
      <c r="B669" s="121"/>
      <c r="C669" s="122"/>
      <c r="D669" s="28" t="s">
        <v>171</v>
      </c>
      <c r="E669" s="51">
        <f t="shared" ref="E669:I671" si="254">E670</f>
        <v>531</v>
      </c>
      <c r="F669" s="51">
        <f t="shared" ref="F669:H672" si="255">F670</f>
        <v>0</v>
      </c>
      <c r="G669" s="51">
        <f t="shared" si="255"/>
        <v>118.32</v>
      </c>
      <c r="H669" s="51">
        <f t="shared" si="255"/>
        <v>118.32</v>
      </c>
      <c r="I669" s="51">
        <f t="shared" si="254"/>
        <v>0</v>
      </c>
    </row>
    <row r="670" spans="1:13" ht="25.5" x14ac:dyDescent="0.25">
      <c r="A670" s="123">
        <v>4</v>
      </c>
      <c r="B670" s="124"/>
      <c r="C670" s="125"/>
      <c r="D670" s="25" t="s">
        <v>15</v>
      </c>
      <c r="E670" s="22">
        <f t="shared" si="254"/>
        <v>531</v>
      </c>
      <c r="F670" s="22">
        <f t="shared" si="255"/>
        <v>0</v>
      </c>
      <c r="G670" s="22">
        <f t="shared" si="255"/>
        <v>118.32</v>
      </c>
      <c r="H670" s="22">
        <f t="shared" si="255"/>
        <v>118.32</v>
      </c>
      <c r="I670" s="22">
        <f t="shared" si="254"/>
        <v>0</v>
      </c>
    </row>
    <row r="671" spans="1:13" ht="25.5" x14ac:dyDescent="0.25">
      <c r="A671" s="126">
        <v>42</v>
      </c>
      <c r="B671" s="127"/>
      <c r="C671" s="128"/>
      <c r="D671" s="25" t="s">
        <v>28</v>
      </c>
      <c r="E671" s="22">
        <f t="shared" si="254"/>
        <v>531</v>
      </c>
      <c r="F671" s="22">
        <f t="shared" si="255"/>
        <v>0</v>
      </c>
      <c r="G671" s="22">
        <f t="shared" si="255"/>
        <v>118.32</v>
      </c>
      <c r="H671" s="22">
        <f t="shared" si="255"/>
        <v>118.32</v>
      </c>
      <c r="I671" s="22">
        <f t="shared" si="254"/>
        <v>0</v>
      </c>
    </row>
    <row r="672" spans="1:13" hidden="1" x14ac:dyDescent="0.25">
      <c r="A672" s="126">
        <v>422</v>
      </c>
      <c r="B672" s="129"/>
      <c r="C672" s="130"/>
      <c r="D672" s="25" t="s">
        <v>54</v>
      </c>
      <c r="E672" s="22">
        <f t="shared" ref="E672:I672" si="256">E673</f>
        <v>531</v>
      </c>
      <c r="F672" s="22">
        <f t="shared" si="255"/>
        <v>0</v>
      </c>
      <c r="G672" s="22">
        <f t="shared" si="255"/>
        <v>118.32</v>
      </c>
      <c r="H672" s="22">
        <f t="shared" si="255"/>
        <v>118.32</v>
      </c>
      <c r="I672" s="22">
        <f t="shared" si="256"/>
        <v>0</v>
      </c>
    </row>
    <row r="673" spans="1:13" hidden="1" x14ac:dyDescent="0.25">
      <c r="A673" s="117">
        <v>4221</v>
      </c>
      <c r="B673" s="129"/>
      <c r="C673" s="130"/>
      <c r="D673" s="26" t="s">
        <v>55</v>
      </c>
      <c r="E673" s="59">
        <v>531</v>
      </c>
      <c r="F673" s="23">
        <v>0</v>
      </c>
      <c r="G673" s="23">
        <v>118.32</v>
      </c>
      <c r="H673" s="59">
        <v>118.32</v>
      </c>
      <c r="I673" s="23"/>
    </row>
    <row r="674" spans="1:13" s="24" customFormat="1" x14ac:dyDescent="0.25">
      <c r="A674" s="120" t="s">
        <v>135</v>
      </c>
      <c r="B674" s="121"/>
      <c r="C674" s="122"/>
      <c r="D674" s="28" t="s">
        <v>136</v>
      </c>
      <c r="E674" s="51">
        <f t="shared" ref="E674:I676" si="257">E675</f>
        <v>651</v>
      </c>
      <c r="F674" s="51">
        <f t="shared" ref="F674:H675" si="258">F675</f>
        <v>800</v>
      </c>
      <c r="G674" s="51">
        <f t="shared" si="258"/>
        <v>4250.45</v>
      </c>
      <c r="H674" s="51">
        <f t="shared" si="258"/>
        <v>4250.45</v>
      </c>
      <c r="I674" s="51">
        <f t="shared" si="257"/>
        <v>0</v>
      </c>
      <c r="M674"/>
    </row>
    <row r="675" spans="1:13" s="24" customFormat="1" ht="25.5" x14ac:dyDescent="0.25">
      <c r="A675" s="123">
        <v>4</v>
      </c>
      <c r="B675" s="124"/>
      <c r="C675" s="125"/>
      <c r="D675" s="25" t="s">
        <v>15</v>
      </c>
      <c r="E675" s="22">
        <f t="shared" si="257"/>
        <v>651</v>
      </c>
      <c r="F675" s="22">
        <f t="shared" si="258"/>
        <v>800</v>
      </c>
      <c r="G675" s="22">
        <f t="shared" si="258"/>
        <v>4250.45</v>
      </c>
      <c r="H675" s="22">
        <f t="shared" si="258"/>
        <v>4250.45</v>
      </c>
      <c r="I675" s="22">
        <f t="shared" si="257"/>
        <v>0</v>
      </c>
    </row>
    <row r="676" spans="1:13" s="24" customFormat="1" ht="25.5" x14ac:dyDescent="0.25">
      <c r="A676" s="126">
        <v>42</v>
      </c>
      <c r="B676" s="127"/>
      <c r="C676" s="128"/>
      <c r="D676" s="25" t="s">
        <v>28</v>
      </c>
      <c r="E676" s="22">
        <f t="shared" si="257"/>
        <v>651</v>
      </c>
      <c r="F676" s="22">
        <f>F677</f>
        <v>800</v>
      </c>
      <c r="G676" s="22">
        <f>G677+G680</f>
        <v>4250.45</v>
      </c>
      <c r="H676" s="22">
        <f>H677+H680</f>
        <v>4250.45</v>
      </c>
      <c r="I676" s="22">
        <f t="shared" si="257"/>
        <v>0</v>
      </c>
    </row>
    <row r="677" spans="1:13" s="24" customFormat="1" hidden="1" x14ac:dyDescent="0.25">
      <c r="A677" s="126">
        <v>422</v>
      </c>
      <c r="B677" s="127"/>
      <c r="C677" s="128"/>
      <c r="D677" s="25" t="s">
        <v>54</v>
      </c>
      <c r="E677" s="22">
        <f t="shared" ref="E677:I677" si="259">E678+E679+E681</f>
        <v>651</v>
      </c>
      <c r="F677" s="22">
        <f>F678+F679+F681</f>
        <v>800</v>
      </c>
      <c r="G677" s="22"/>
      <c r="H677" s="22"/>
      <c r="I677" s="22">
        <f t="shared" si="259"/>
        <v>0</v>
      </c>
    </row>
    <row r="678" spans="1:13" hidden="1" x14ac:dyDescent="0.25">
      <c r="A678" s="117">
        <v>4221</v>
      </c>
      <c r="B678" s="118"/>
      <c r="C678" s="119"/>
      <c r="D678" s="26" t="s">
        <v>55</v>
      </c>
      <c r="E678" s="23">
        <v>531</v>
      </c>
      <c r="F678" s="23">
        <v>800</v>
      </c>
      <c r="G678" s="23"/>
      <c r="H678" s="23"/>
      <c r="I678" s="23"/>
      <c r="M678" s="24"/>
    </row>
    <row r="679" spans="1:13" hidden="1" x14ac:dyDescent="0.25">
      <c r="A679" s="117">
        <v>4222</v>
      </c>
      <c r="B679" s="118"/>
      <c r="C679" s="119"/>
      <c r="D679" s="26" t="s">
        <v>72</v>
      </c>
      <c r="E679" s="23"/>
      <c r="F679" s="23"/>
      <c r="G679" s="23"/>
      <c r="H679" s="23"/>
      <c r="I679" s="23"/>
    </row>
    <row r="680" spans="1:13" ht="25.5" hidden="1" x14ac:dyDescent="0.25">
      <c r="A680" s="126">
        <v>424</v>
      </c>
      <c r="B680" s="127"/>
      <c r="C680" s="128"/>
      <c r="D680" s="25" t="s">
        <v>156</v>
      </c>
      <c r="E680" s="22">
        <f t="shared" ref="E680:I680" si="260">E681</f>
        <v>120</v>
      </c>
      <c r="F680" s="22">
        <f>F681</f>
        <v>0</v>
      </c>
      <c r="G680" s="22">
        <f>G681</f>
        <v>4250.45</v>
      </c>
      <c r="H680" s="22">
        <f>H681</f>
        <v>4250.45</v>
      </c>
      <c r="I680" s="22">
        <f t="shared" si="260"/>
        <v>0</v>
      </c>
    </row>
    <row r="681" spans="1:13" hidden="1" x14ac:dyDescent="0.25">
      <c r="A681" s="117">
        <v>4241</v>
      </c>
      <c r="B681" s="118"/>
      <c r="C681" s="119"/>
      <c r="D681" s="26" t="s">
        <v>157</v>
      </c>
      <c r="E681" s="23">
        <v>120</v>
      </c>
      <c r="F681" s="23"/>
      <c r="G681" s="23">
        <v>4250.45</v>
      </c>
      <c r="H681" s="23">
        <v>4250.45</v>
      </c>
      <c r="I681" s="23"/>
    </row>
    <row r="682" spans="1:13" ht="25.5" x14ac:dyDescent="0.25">
      <c r="A682" s="120" t="s">
        <v>166</v>
      </c>
      <c r="B682" s="121"/>
      <c r="C682" s="122"/>
      <c r="D682" s="28" t="s">
        <v>167</v>
      </c>
      <c r="E682" s="51">
        <f t="shared" ref="E682:I682" si="261">E683</f>
        <v>83</v>
      </c>
      <c r="F682" s="51">
        <f>F683</f>
        <v>0</v>
      </c>
      <c r="G682" s="51"/>
      <c r="H682" s="51"/>
      <c r="I682" s="51">
        <f t="shared" si="261"/>
        <v>0</v>
      </c>
    </row>
    <row r="683" spans="1:13" ht="25.5" x14ac:dyDescent="0.25">
      <c r="A683" s="123">
        <v>4</v>
      </c>
      <c r="B683" s="124"/>
      <c r="C683" s="125"/>
      <c r="D683" s="25" t="s">
        <v>15</v>
      </c>
      <c r="E683" s="22">
        <f t="shared" ref="E683:I683" si="262">E684</f>
        <v>83</v>
      </c>
      <c r="F683" s="22">
        <f>F684</f>
        <v>0</v>
      </c>
      <c r="G683" s="22"/>
      <c r="H683" s="22"/>
      <c r="I683" s="22">
        <f t="shared" si="262"/>
        <v>0</v>
      </c>
    </row>
    <row r="684" spans="1:13" ht="25.5" x14ac:dyDescent="0.25">
      <c r="A684" s="126">
        <v>42</v>
      </c>
      <c r="B684" s="127"/>
      <c r="C684" s="128"/>
      <c r="D684" s="25" t="s">
        <v>28</v>
      </c>
      <c r="E684" s="22">
        <f t="shared" ref="E684:I684" si="263">E685+E688</f>
        <v>83</v>
      </c>
      <c r="F684" s="22">
        <f>F685+F688</f>
        <v>0</v>
      </c>
      <c r="G684" s="22"/>
      <c r="H684" s="22"/>
      <c r="I684" s="22">
        <f t="shared" si="263"/>
        <v>0</v>
      </c>
    </row>
    <row r="685" spans="1:13" hidden="1" x14ac:dyDescent="0.25">
      <c r="A685" s="126">
        <v>422</v>
      </c>
      <c r="B685" s="127"/>
      <c r="C685" s="128"/>
      <c r="D685" s="25" t="s">
        <v>54</v>
      </c>
      <c r="E685" s="22">
        <f>E687</f>
        <v>0</v>
      </c>
      <c r="F685" s="22">
        <f>F686</f>
        <v>0</v>
      </c>
      <c r="G685" s="22"/>
      <c r="H685" s="22"/>
      <c r="I685" s="22">
        <f>I686</f>
        <v>0</v>
      </c>
    </row>
    <row r="686" spans="1:13" hidden="1" x14ac:dyDescent="0.25">
      <c r="A686" s="117">
        <v>4221</v>
      </c>
      <c r="B686" s="118"/>
      <c r="C686" s="119"/>
      <c r="D686" s="26" t="s">
        <v>55</v>
      </c>
      <c r="E686" s="23"/>
      <c r="F686" s="23">
        <v>0</v>
      </c>
      <c r="G686" s="23"/>
      <c r="H686" s="23"/>
      <c r="I686" s="23">
        <f>F686-E686</f>
        <v>0</v>
      </c>
    </row>
    <row r="687" spans="1:13" hidden="1" x14ac:dyDescent="0.25">
      <c r="A687" s="117">
        <v>4227</v>
      </c>
      <c r="B687" s="118"/>
      <c r="C687" s="119"/>
      <c r="D687" s="26" t="s">
        <v>72</v>
      </c>
      <c r="E687" s="23"/>
      <c r="F687" s="23"/>
      <c r="G687" s="23"/>
      <c r="H687" s="23"/>
      <c r="I687" s="23"/>
    </row>
    <row r="688" spans="1:13" ht="25.5" hidden="1" x14ac:dyDescent="0.25">
      <c r="A688" s="126">
        <v>424</v>
      </c>
      <c r="B688" s="127"/>
      <c r="C688" s="128"/>
      <c r="D688" s="25" t="s">
        <v>156</v>
      </c>
      <c r="E688" s="22">
        <f t="shared" ref="E688:I688" si="264">E689</f>
        <v>83</v>
      </c>
      <c r="F688" s="22">
        <f>F689</f>
        <v>0</v>
      </c>
      <c r="G688" s="22"/>
      <c r="H688" s="22"/>
      <c r="I688" s="22">
        <f t="shared" si="264"/>
        <v>0</v>
      </c>
    </row>
    <row r="689" spans="1:13" hidden="1" x14ac:dyDescent="0.25">
      <c r="A689" s="117">
        <v>4241</v>
      </c>
      <c r="B689" s="118"/>
      <c r="C689" s="119"/>
      <c r="D689" s="26" t="s">
        <v>157</v>
      </c>
      <c r="E689" s="23">
        <v>83</v>
      </c>
      <c r="F689" s="23"/>
      <c r="G689" s="23"/>
      <c r="H689" s="23"/>
      <c r="I689" s="23"/>
    </row>
    <row r="690" spans="1:13" s="24" customFormat="1" ht="25.5" x14ac:dyDescent="0.25">
      <c r="A690" s="131" t="s">
        <v>158</v>
      </c>
      <c r="B690" s="132"/>
      <c r="C690" s="133"/>
      <c r="D690" s="27" t="s">
        <v>159</v>
      </c>
      <c r="E690" s="50">
        <f t="shared" ref="E690:I690" si="265">E691+E696</f>
        <v>0</v>
      </c>
      <c r="F690" s="50">
        <f>F691+F696</f>
        <v>0</v>
      </c>
      <c r="G690" s="50"/>
      <c r="H690" s="50"/>
      <c r="I690" s="50">
        <f t="shared" si="265"/>
        <v>0</v>
      </c>
      <c r="M690"/>
    </row>
    <row r="691" spans="1:13" s="24" customFormat="1" x14ac:dyDescent="0.25">
      <c r="A691" s="120" t="s">
        <v>125</v>
      </c>
      <c r="B691" s="121"/>
      <c r="C691" s="122"/>
      <c r="D691" s="28" t="s">
        <v>126</v>
      </c>
      <c r="E691" s="51">
        <f t="shared" ref="E691:I694" si="266">E692</f>
        <v>0</v>
      </c>
      <c r="F691" s="51">
        <f>F692</f>
        <v>0</v>
      </c>
      <c r="G691" s="51"/>
      <c r="H691" s="51"/>
      <c r="I691" s="51">
        <f t="shared" si="266"/>
        <v>0</v>
      </c>
    </row>
    <row r="692" spans="1:13" s="24" customFormat="1" x14ac:dyDescent="0.25">
      <c r="A692" s="123">
        <v>3</v>
      </c>
      <c r="B692" s="124"/>
      <c r="C692" s="125"/>
      <c r="D692" s="25" t="s">
        <v>13</v>
      </c>
      <c r="E692" s="22">
        <f t="shared" si="266"/>
        <v>0</v>
      </c>
      <c r="F692" s="22">
        <f>F693</f>
        <v>0</v>
      </c>
      <c r="G692" s="22"/>
      <c r="H692" s="22"/>
      <c r="I692" s="22">
        <f t="shared" si="266"/>
        <v>0</v>
      </c>
    </row>
    <row r="693" spans="1:13" s="24" customFormat="1" x14ac:dyDescent="0.25">
      <c r="A693" s="126">
        <v>32</v>
      </c>
      <c r="B693" s="127"/>
      <c r="C693" s="128"/>
      <c r="D693" s="25" t="s">
        <v>20</v>
      </c>
      <c r="E693" s="22">
        <f t="shared" ref="E693:I693" si="267">E694</f>
        <v>0</v>
      </c>
      <c r="F693" s="22">
        <f>F694</f>
        <v>0</v>
      </c>
      <c r="G693" s="22"/>
      <c r="H693" s="22"/>
      <c r="I693" s="22">
        <f t="shared" si="267"/>
        <v>0</v>
      </c>
    </row>
    <row r="694" spans="1:13" s="24" customFormat="1" hidden="1" x14ac:dyDescent="0.25">
      <c r="A694" s="126">
        <v>323</v>
      </c>
      <c r="B694" s="127"/>
      <c r="C694" s="128"/>
      <c r="D694" s="25" t="s">
        <v>52</v>
      </c>
      <c r="E694" s="22">
        <f t="shared" si="266"/>
        <v>0</v>
      </c>
      <c r="F694" s="22">
        <f>F695</f>
        <v>0</v>
      </c>
      <c r="G694" s="22"/>
      <c r="H694" s="22"/>
      <c r="I694" s="22">
        <f t="shared" si="266"/>
        <v>0</v>
      </c>
    </row>
    <row r="695" spans="1:13" ht="25.5" hidden="1" x14ac:dyDescent="0.25">
      <c r="A695" s="117">
        <v>3232</v>
      </c>
      <c r="B695" s="118"/>
      <c r="C695" s="119"/>
      <c r="D695" s="26" t="s">
        <v>89</v>
      </c>
      <c r="E695" s="23"/>
      <c r="F695" s="23"/>
      <c r="G695" s="23"/>
      <c r="H695" s="23"/>
      <c r="I695" s="23"/>
      <c r="M695" s="24"/>
    </row>
    <row r="696" spans="1:13" s="24" customFormat="1" ht="25.5" x14ac:dyDescent="0.25">
      <c r="A696" s="120" t="s">
        <v>127</v>
      </c>
      <c r="B696" s="121"/>
      <c r="C696" s="122"/>
      <c r="D696" s="28" t="s">
        <v>128</v>
      </c>
      <c r="E696" s="51">
        <f t="shared" ref="E696:I701" si="268">E697</f>
        <v>0</v>
      </c>
      <c r="F696" s="51">
        <f>F697</f>
        <v>0</v>
      </c>
      <c r="G696" s="51"/>
      <c r="H696" s="51"/>
      <c r="I696" s="51">
        <f t="shared" si="268"/>
        <v>0</v>
      </c>
      <c r="M696"/>
    </row>
    <row r="697" spans="1:13" s="24" customFormat="1" x14ac:dyDescent="0.25">
      <c r="A697" s="123">
        <v>3</v>
      </c>
      <c r="B697" s="124"/>
      <c r="C697" s="125"/>
      <c r="D697" s="25" t="s">
        <v>13</v>
      </c>
      <c r="E697" s="22">
        <f t="shared" si="268"/>
        <v>0</v>
      </c>
      <c r="F697" s="22">
        <f>F698</f>
        <v>0</v>
      </c>
      <c r="G697" s="22"/>
      <c r="H697" s="22"/>
      <c r="I697" s="22">
        <f t="shared" si="268"/>
        <v>0</v>
      </c>
    </row>
    <row r="698" spans="1:13" s="24" customFormat="1" x14ac:dyDescent="0.25">
      <c r="A698" s="126">
        <v>32</v>
      </c>
      <c r="B698" s="127"/>
      <c r="C698" s="128"/>
      <c r="D698" s="25" t="s">
        <v>20</v>
      </c>
      <c r="E698" s="22">
        <f>E701</f>
        <v>0</v>
      </c>
      <c r="F698" s="22">
        <f>F701</f>
        <v>0</v>
      </c>
      <c r="G698" s="22"/>
      <c r="H698" s="22"/>
      <c r="I698" s="22">
        <f>I701</f>
        <v>0</v>
      </c>
    </row>
    <row r="699" spans="1:13" s="24" customFormat="1" hidden="1" x14ac:dyDescent="0.25">
      <c r="A699" s="126">
        <v>322</v>
      </c>
      <c r="B699" s="127"/>
      <c r="C699" s="128"/>
      <c r="D699" s="25" t="s">
        <v>40</v>
      </c>
      <c r="E699" s="22"/>
      <c r="F699" s="22"/>
      <c r="G699" s="22"/>
      <c r="H699" s="22"/>
      <c r="I699" s="22"/>
    </row>
    <row r="700" spans="1:13" s="24" customFormat="1" ht="25.5" hidden="1" x14ac:dyDescent="0.25">
      <c r="A700" s="117">
        <v>3224</v>
      </c>
      <c r="B700" s="118"/>
      <c r="C700" s="119"/>
      <c r="D700" s="26" t="s">
        <v>88</v>
      </c>
      <c r="E700" s="23"/>
      <c r="F700" s="23"/>
      <c r="G700" s="23"/>
      <c r="H700" s="23"/>
      <c r="I700" s="23"/>
    </row>
    <row r="701" spans="1:13" s="24" customFormat="1" hidden="1" x14ac:dyDescent="0.25">
      <c r="A701" s="126">
        <v>323</v>
      </c>
      <c r="B701" s="127"/>
      <c r="C701" s="128"/>
      <c r="D701" s="25" t="s">
        <v>52</v>
      </c>
      <c r="E701" s="22">
        <f t="shared" si="268"/>
        <v>0</v>
      </c>
      <c r="F701" s="22">
        <f>F702</f>
        <v>0</v>
      </c>
      <c r="G701" s="22"/>
      <c r="H701" s="22"/>
      <c r="I701" s="22">
        <f t="shared" si="268"/>
        <v>0</v>
      </c>
    </row>
    <row r="702" spans="1:13" ht="25.5" hidden="1" x14ac:dyDescent="0.25">
      <c r="A702" s="117">
        <v>3232</v>
      </c>
      <c r="B702" s="118"/>
      <c r="C702" s="119"/>
      <c r="D702" s="26" t="s">
        <v>89</v>
      </c>
      <c r="E702" s="23"/>
      <c r="F702" s="23"/>
      <c r="G702" s="23"/>
      <c r="H702" s="23"/>
      <c r="I702" s="23"/>
      <c r="M702" s="24"/>
    </row>
    <row r="703" spans="1:13" s="24" customFormat="1" ht="25.5" x14ac:dyDescent="0.25">
      <c r="A703" s="131" t="s">
        <v>160</v>
      </c>
      <c r="B703" s="132"/>
      <c r="C703" s="133"/>
      <c r="D703" s="27" t="s">
        <v>161</v>
      </c>
      <c r="E703" s="50">
        <f t="shared" ref="E703:I704" si="269">E704</f>
        <v>3900</v>
      </c>
      <c r="F703" s="50">
        <f t="shared" ref="F703:H704" si="270">F704</f>
        <v>3900</v>
      </c>
      <c r="G703" s="50">
        <f t="shared" si="270"/>
        <v>2174.16</v>
      </c>
      <c r="H703" s="50">
        <f t="shared" si="270"/>
        <v>2174.16</v>
      </c>
      <c r="I703" s="50">
        <f t="shared" si="269"/>
        <v>0</v>
      </c>
      <c r="M703"/>
    </row>
    <row r="704" spans="1:13" s="24" customFormat="1" x14ac:dyDescent="0.25">
      <c r="A704" s="120" t="s">
        <v>133</v>
      </c>
      <c r="B704" s="121"/>
      <c r="C704" s="122"/>
      <c r="D704" s="28" t="s">
        <v>134</v>
      </c>
      <c r="E704" s="51">
        <f t="shared" si="269"/>
        <v>3900</v>
      </c>
      <c r="F704" s="51">
        <f t="shared" si="270"/>
        <v>3900</v>
      </c>
      <c r="G704" s="51">
        <f t="shared" si="270"/>
        <v>2174.16</v>
      </c>
      <c r="H704" s="51">
        <f t="shared" si="270"/>
        <v>2174.16</v>
      </c>
      <c r="I704" s="51">
        <f t="shared" si="269"/>
        <v>0</v>
      </c>
    </row>
    <row r="705" spans="1:13" s="24" customFormat="1" x14ac:dyDescent="0.25">
      <c r="A705" s="123">
        <v>3</v>
      </c>
      <c r="B705" s="124"/>
      <c r="C705" s="125"/>
      <c r="D705" s="25" t="s">
        <v>13</v>
      </c>
      <c r="E705" s="22">
        <f t="shared" ref="E705:I705" si="271">E706+E711</f>
        <v>3900</v>
      </c>
      <c r="F705" s="22">
        <f>F706+F711</f>
        <v>3900</v>
      </c>
      <c r="G705" s="22">
        <f>G706+G711</f>
        <v>2174.16</v>
      </c>
      <c r="H705" s="22">
        <f>H706+H711</f>
        <v>2174.16</v>
      </c>
      <c r="I705" s="22">
        <f t="shared" si="271"/>
        <v>0</v>
      </c>
    </row>
    <row r="706" spans="1:13" s="24" customFormat="1" x14ac:dyDescent="0.25">
      <c r="A706" s="126">
        <v>32</v>
      </c>
      <c r="B706" s="127"/>
      <c r="C706" s="128"/>
      <c r="D706" s="25" t="s">
        <v>20</v>
      </c>
      <c r="E706" s="22">
        <f t="shared" ref="E706:I706" si="272">E707+E709</f>
        <v>0</v>
      </c>
      <c r="F706" s="22">
        <f>F707+F709</f>
        <v>0</v>
      </c>
      <c r="G706" s="22"/>
      <c r="H706" s="22"/>
      <c r="I706" s="22">
        <f t="shared" si="272"/>
        <v>0</v>
      </c>
    </row>
    <row r="707" spans="1:13" s="24" customFormat="1" hidden="1" x14ac:dyDescent="0.25">
      <c r="A707" s="126">
        <v>322</v>
      </c>
      <c r="B707" s="127"/>
      <c r="C707" s="128"/>
      <c r="D707" s="25" t="s">
        <v>40</v>
      </c>
      <c r="E707" s="22">
        <f t="shared" ref="E707:I707" si="273">E708</f>
        <v>0</v>
      </c>
      <c r="F707" s="22">
        <f>F708</f>
        <v>0</v>
      </c>
      <c r="G707" s="22"/>
      <c r="H707" s="22"/>
      <c r="I707" s="22">
        <f t="shared" si="273"/>
        <v>0</v>
      </c>
    </row>
    <row r="708" spans="1:13" hidden="1" x14ac:dyDescent="0.25">
      <c r="A708" s="117">
        <v>3222</v>
      </c>
      <c r="B708" s="118"/>
      <c r="C708" s="119"/>
      <c r="D708" s="26" t="s">
        <v>51</v>
      </c>
      <c r="E708" s="23"/>
      <c r="F708" s="23"/>
      <c r="G708" s="23"/>
      <c r="H708" s="23"/>
      <c r="I708" s="23"/>
      <c r="M708" s="24"/>
    </row>
    <row r="709" spans="1:13" s="24" customFormat="1" ht="25.5" hidden="1" x14ac:dyDescent="0.25">
      <c r="A709" s="126">
        <v>329</v>
      </c>
      <c r="B709" s="127"/>
      <c r="C709" s="128"/>
      <c r="D709" s="25" t="s">
        <v>43</v>
      </c>
      <c r="E709" s="22">
        <f t="shared" ref="E709:I709" si="274">E710</f>
        <v>0</v>
      </c>
      <c r="F709" s="22">
        <f>F710</f>
        <v>0</v>
      </c>
      <c r="G709" s="22"/>
      <c r="H709" s="22"/>
      <c r="I709" s="22">
        <f t="shared" si="274"/>
        <v>0</v>
      </c>
      <c r="M709"/>
    </row>
    <row r="710" spans="1:13" ht="25.5" hidden="1" x14ac:dyDescent="0.25">
      <c r="A710" s="117">
        <v>3299</v>
      </c>
      <c r="B710" s="118"/>
      <c r="C710" s="119"/>
      <c r="D710" s="26" t="s">
        <v>43</v>
      </c>
      <c r="E710" s="23"/>
      <c r="F710" s="23"/>
      <c r="G710" s="23"/>
      <c r="H710" s="23"/>
      <c r="I710" s="23"/>
      <c r="M710" s="24"/>
    </row>
    <row r="711" spans="1:13" s="24" customFormat="1" ht="38.25" x14ac:dyDescent="0.25">
      <c r="A711" s="126">
        <v>37</v>
      </c>
      <c r="B711" s="127"/>
      <c r="C711" s="128"/>
      <c r="D711" s="25" t="s">
        <v>85</v>
      </c>
      <c r="E711" s="22">
        <f t="shared" ref="E711:I712" si="275">E712</f>
        <v>3900</v>
      </c>
      <c r="F711" s="22">
        <f t="shared" ref="F711:H712" si="276">F712</f>
        <v>3900</v>
      </c>
      <c r="G711" s="22">
        <f t="shared" si="276"/>
        <v>2174.16</v>
      </c>
      <c r="H711" s="22">
        <f t="shared" si="276"/>
        <v>2174.16</v>
      </c>
      <c r="I711" s="22">
        <f t="shared" si="275"/>
        <v>0</v>
      </c>
      <c r="M711"/>
    </row>
    <row r="712" spans="1:13" s="24" customFormat="1" ht="25.5" hidden="1" x14ac:dyDescent="0.25">
      <c r="A712" s="126">
        <v>372</v>
      </c>
      <c r="B712" s="127"/>
      <c r="C712" s="128"/>
      <c r="D712" s="25" t="s">
        <v>56</v>
      </c>
      <c r="E712" s="22">
        <f t="shared" si="275"/>
        <v>3900</v>
      </c>
      <c r="F712" s="22">
        <f t="shared" si="276"/>
        <v>3900</v>
      </c>
      <c r="G712" s="22">
        <f t="shared" si="276"/>
        <v>2174.16</v>
      </c>
      <c r="H712" s="22">
        <f t="shared" si="276"/>
        <v>2174.16</v>
      </c>
      <c r="I712" s="22">
        <f t="shared" si="275"/>
        <v>0</v>
      </c>
    </row>
    <row r="713" spans="1:13" ht="25.5" hidden="1" x14ac:dyDescent="0.25">
      <c r="A713" s="117">
        <v>3721</v>
      </c>
      <c r="B713" s="118"/>
      <c r="C713" s="119"/>
      <c r="D713" s="26" t="s">
        <v>57</v>
      </c>
      <c r="E713" s="23">
        <v>3900</v>
      </c>
      <c r="F713" s="23">
        <v>3900</v>
      </c>
      <c r="G713" s="23">
        <v>2174.16</v>
      </c>
      <c r="H713" s="23">
        <v>2174.16</v>
      </c>
      <c r="I713" s="23"/>
      <c r="M713" s="24"/>
    </row>
    <row r="714" spans="1:13" s="24" customFormat="1" x14ac:dyDescent="0.25">
      <c r="A714" s="131" t="s">
        <v>162</v>
      </c>
      <c r="B714" s="132"/>
      <c r="C714" s="133"/>
      <c r="D714" s="27" t="s">
        <v>163</v>
      </c>
      <c r="E714" s="50">
        <f t="shared" ref="E714:I714" si="277">E715</f>
        <v>61600</v>
      </c>
      <c r="F714" s="50">
        <f>F715</f>
        <v>61600</v>
      </c>
      <c r="G714" s="50">
        <f>G715</f>
        <v>50411.27</v>
      </c>
      <c r="H714" s="50">
        <f>H715</f>
        <v>50411.27</v>
      </c>
      <c r="I714" s="50">
        <f t="shared" si="277"/>
        <v>0</v>
      </c>
      <c r="M714"/>
    </row>
    <row r="715" spans="1:13" s="24" customFormat="1" x14ac:dyDescent="0.25">
      <c r="A715" s="120" t="s">
        <v>133</v>
      </c>
      <c r="B715" s="121"/>
      <c r="C715" s="122"/>
      <c r="D715" s="28" t="s">
        <v>134</v>
      </c>
      <c r="E715" s="51">
        <f t="shared" ref="E715:I715" si="278">E716+E720</f>
        <v>61600</v>
      </c>
      <c r="F715" s="51">
        <f>F716+F720</f>
        <v>61600</v>
      </c>
      <c r="G715" s="51">
        <f>G716+G720</f>
        <v>50411.27</v>
      </c>
      <c r="H715" s="51">
        <f>H716+H720</f>
        <v>50411.27</v>
      </c>
      <c r="I715" s="51">
        <f t="shared" si="278"/>
        <v>0</v>
      </c>
    </row>
    <row r="716" spans="1:13" s="24" customFormat="1" x14ac:dyDescent="0.25">
      <c r="A716" s="123">
        <v>3</v>
      </c>
      <c r="B716" s="124"/>
      <c r="C716" s="125"/>
      <c r="D716" s="25" t="s">
        <v>13</v>
      </c>
      <c r="E716" s="22">
        <f t="shared" ref="E716:I718" si="279">E717</f>
        <v>41600</v>
      </c>
      <c r="F716" s="22">
        <f t="shared" ref="F716:H718" si="280">F717</f>
        <v>41600</v>
      </c>
      <c r="G716" s="22">
        <f t="shared" si="280"/>
        <v>44202.85</v>
      </c>
      <c r="H716" s="22">
        <f t="shared" si="280"/>
        <v>44202.85</v>
      </c>
      <c r="I716" s="22">
        <f t="shared" si="279"/>
        <v>0</v>
      </c>
    </row>
    <row r="717" spans="1:13" s="24" customFormat="1" ht="37.5" customHeight="1" x14ac:dyDescent="0.25">
      <c r="A717" s="126">
        <v>37</v>
      </c>
      <c r="B717" s="127"/>
      <c r="C717" s="128"/>
      <c r="D717" s="25" t="s">
        <v>85</v>
      </c>
      <c r="E717" s="22">
        <f t="shared" si="279"/>
        <v>41600</v>
      </c>
      <c r="F717" s="22">
        <f t="shared" si="280"/>
        <v>41600</v>
      </c>
      <c r="G717" s="22">
        <f t="shared" si="280"/>
        <v>44202.85</v>
      </c>
      <c r="H717" s="22">
        <f t="shared" si="280"/>
        <v>44202.85</v>
      </c>
      <c r="I717" s="22">
        <f t="shared" si="279"/>
        <v>0</v>
      </c>
    </row>
    <row r="718" spans="1:13" s="24" customFormat="1" ht="25.5" hidden="1" x14ac:dyDescent="0.25">
      <c r="A718" s="126">
        <v>372</v>
      </c>
      <c r="B718" s="127"/>
      <c r="C718" s="128"/>
      <c r="D718" s="25" t="s">
        <v>56</v>
      </c>
      <c r="E718" s="22">
        <f t="shared" si="279"/>
        <v>41600</v>
      </c>
      <c r="F718" s="22">
        <f t="shared" si="280"/>
        <v>41600</v>
      </c>
      <c r="G718" s="22">
        <f t="shared" si="280"/>
        <v>44202.85</v>
      </c>
      <c r="H718" s="22">
        <f t="shared" si="280"/>
        <v>44202.85</v>
      </c>
      <c r="I718" s="22">
        <f t="shared" si="279"/>
        <v>0</v>
      </c>
    </row>
    <row r="719" spans="1:13" ht="25.5" hidden="1" x14ac:dyDescent="0.25">
      <c r="A719" s="117">
        <v>3722</v>
      </c>
      <c r="B719" s="118"/>
      <c r="C719" s="119"/>
      <c r="D719" s="26" t="s">
        <v>58</v>
      </c>
      <c r="E719" s="23">
        <v>41600</v>
      </c>
      <c r="F719" s="23">
        <v>41600</v>
      </c>
      <c r="G719" s="23">
        <v>44202.85</v>
      </c>
      <c r="H719" s="23">
        <v>44202.85</v>
      </c>
      <c r="I719" s="23"/>
      <c r="M719" s="24"/>
    </row>
    <row r="720" spans="1:13" s="24" customFormat="1" ht="25.5" x14ac:dyDescent="0.25">
      <c r="A720" s="123">
        <v>4</v>
      </c>
      <c r="B720" s="124"/>
      <c r="C720" s="125"/>
      <c r="D720" s="25" t="s">
        <v>15</v>
      </c>
      <c r="E720" s="22">
        <f t="shared" ref="E720:I722" si="281">E721</f>
        <v>20000</v>
      </c>
      <c r="F720" s="22">
        <f t="shared" ref="F720:H722" si="282">F721</f>
        <v>20000</v>
      </c>
      <c r="G720" s="22">
        <f t="shared" si="282"/>
        <v>6208.42</v>
      </c>
      <c r="H720" s="22">
        <f t="shared" si="282"/>
        <v>6208.42</v>
      </c>
      <c r="I720" s="22">
        <f t="shared" si="281"/>
        <v>0</v>
      </c>
      <c r="M720"/>
    </row>
    <row r="721" spans="1:13" s="24" customFormat="1" ht="25.5" x14ac:dyDescent="0.25">
      <c r="A721" s="126">
        <v>42</v>
      </c>
      <c r="B721" s="127"/>
      <c r="C721" s="128"/>
      <c r="D721" s="25" t="s">
        <v>28</v>
      </c>
      <c r="E721" s="22">
        <f t="shared" si="281"/>
        <v>20000</v>
      </c>
      <c r="F721" s="22">
        <f t="shared" si="282"/>
        <v>20000</v>
      </c>
      <c r="G721" s="22">
        <f t="shared" si="282"/>
        <v>6208.42</v>
      </c>
      <c r="H721" s="22">
        <f t="shared" si="282"/>
        <v>6208.42</v>
      </c>
      <c r="I721" s="22">
        <f t="shared" si="281"/>
        <v>0</v>
      </c>
    </row>
    <row r="722" spans="1:13" s="24" customFormat="1" ht="25.5" hidden="1" x14ac:dyDescent="0.25">
      <c r="A722" s="126">
        <v>424</v>
      </c>
      <c r="B722" s="127"/>
      <c r="C722" s="128"/>
      <c r="D722" s="25" t="s">
        <v>156</v>
      </c>
      <c r="E722" s="22">
        <f t="shared" si="281"/>
        <v>20000</v>
      </c>
      <c r="F722" s="22">
        <f t="shared" si="282"/>
        <v>20000</v>
      </c>
      <c r="G722" s="22">
        <f t="shared" si="282"/>
        <v>6208.42</v>
      </c>
      <c r="H722" s="22">
        <f t="shared" si="282"/>
        <v>6208.42</v>
      </c>
      <c r="I722" s="22">
        <f t="shared" si="281"/>
        <v>0</v>
      </c>
    </row>
    <row r="723" spans="1:13" hidden="1" x14ac:dyDescent="0.25">
      <c r="A723" s="117">
        <v>4241</v>
      </c>
      <c r="B723" s="118"/>
      <c r="C723" s="119"/>
      <c r="D723" s="26" t="s">
        <v>157</v>
      </c>
      <c r="E723" s="23">
        <v>20000</v>
      </c>
      <c r="F723" s="23">
        <v>20000</v>
      </c>
      <c r="G723" s="23">
        <v>6208.42</v>
      </c>
      <c r="H723" s="23">
        <v>6208.42</v>
      </c>
      <c r="I723" s="23"/>
      <c r="M723" s="24"/>
    </row>
  </sheetData>
  <autoFilter ref="A12:I725">
    <filterColumn colId="0" showButton="0"/>
    <filterColumn colId="1" showButton="0"/>
  </autoFilter>
  <mergeCells count="710">
    <mergeCell ref="A308:C308"/>
    <mergeCell ref="A309:C309"/>
    <mergeCell ref="A310:C310"/>
    <mergeCell ref="A353:C353"/>
    <mergeCell ref="A648:C648"/>
    <mergeCell ref="A406:C406"/>
    <mergeCell ref="A408:C408"/>
    <mergeCell ref="A409:C409"/>
    <mergeCell ref="A410:C410"/>
    <mergeCell ref="A378:C378"/>
    <mergeCell ref="A379:C379"/>
    <mergeCell ref="A380:C380"/>
    <mergeCell ref="A381:C381"/>
    <mergeCell ref="A382:C382"/>
    <mergeCell ref="A383:C383"/>
    <mergeCell ref="A384:C384"/>
    <mergeCell ref="A385:C385"/>
    <mergeCell ref="A386:C386"/>
    <mergeCell ref="A387:C387"/>
    <mergeCell ref="A388:C388"/>
    <mergeCell ref="A389:C389"/>
    <mergeCell ref="A557:C557"/>
    <mergeCell ref="A558:C558"/>
    <mergeCell ref="A559:C559"/>
    <mergeCell ref="A560:C560"/>
    <mergeCell ref="A561:C561"/>
    <mergeCell ref="A546:C546"/>
    <mergeCell ref="A547:C547"/>
    <mergeCell ref="A548:C548"/>
    <mergeCell ref="A549:C549"/>
    <mergeCell ref="A550:C550"/>
    <mergeCell ref="A551:C551"/>
    <mergeCell ref="A553:C553"/>
    <mergeCell ref="A554:C554"/>
    <mergeCell ref="A556:C556"/>
    <mergeCell ref="A552:C552"/>
    <mergeCell ref="A537:C537"/>
    <mergeCell ref="A538:C538"/>
    <mergeCell ref="A539:C539"/>
    <mergeCell ref="A540:C540"/>
    <mergeCell ref="A541:C541"/>
    <mergeCell ref="A542:C542"/>
    <mergeCell ref="A543:C543"/>
    <mergeCell ref="A544:C544"/>
    <mergeCell ref="A545:C545"/>
    <mergeCell ref="A528:C528"/>
    <mergeCell ref="A529:C529"/>
    <mergeCell ref="A530:C530"/>
    <mergeCell ref="A531:C531"/>
    <mergeCell ref="A532:C532"/>
    <mergeCell ref="A533:C533"/>
    <mergeCell ref="A534:C534"/>
    <mergeCell ref="A535:C535"/>
    <mergeCell ref="A536:C536"/>
    <mergeCell ref="A519:C519"/>
    <mergeCell ref="A520:C520"/>
    <mergeCell ref="A521:C521"/>
    <mergeCell ref="A522:C522"/>
    <mergeCell ref="A523:C523"/>
    <mergeCell ref="A524:C524"/>
    <mergeCell ref="A525:C525"/>
    <mergeCell ref="A526:C526"/>
    <mergeCell ref="A527:C527"/>
    <mergeCell ref="A169:C169"/>
    <mergeCell ref="A170:C170"/>
    <mergeCell ref="A500:C500"/>
    <mergeCell ref="A501:C501"/>
    <mergeCell ref="A502:C502"/>
    <mergeCell ref="A503:C503"/>
    <mergeCell ref="A504:C504"/>
    <mergeCell ref="A505:C505"/>
    <mergeCell ref="A506:C506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4:C464"/>
    <mergeCell ref="A465:C465"/>
    <mergeCell ref="A466:C466"/>
    <mergeCell ref="A674:C674"/>
    <mergeCell ref="A642:C642"/>
    <mergeCell ref="A643:C643"/>
    <mergeCell ref="A687:C687"/>
    <mergeCell ref="A689:C689"/>
    <mergeCell ref="A458:C458"/>
    <mergeCell ref="A459:C459"/>
    <mergeCell ref="A460:C460"/>
    <mergeCell ref="A461:C461"/>
    <mergeCell ref="A486:C486"/>
    <mergeCell ref="A487:C487"/>
    <mergeCell ref="A468:C468"/>
    <mergeCell ref="A470:C470"/>
    <mergeCell ref="A471:C471"/>
    <mergeCell ref="A472:C472"/>
    <mergeCell ref="A496:C496"/>
    <mergeCell ref="A497:C497"/>
    <mergeCell ref="A498:C498"/>
    <mergeCell ref="A499:C499"/>
    <mergeCell ref="A673:C673"/>
    <mergeCell ref="A644:C644"/>
    <mergeCell ref="A645:C645"/>
    <mergeCell ref="A646:C646"/>
    <mergeCell ref="A647:C647"/>
    <mergeCell ref="A573:C573"/>
    <mergeCell ref="A574:C574"/>
    <mergeCell ref="A575:C575"/>
    <mergeCell ref="A660:C660"/>
    <mergeCell ref="A661:C661"/>
    <mergeCell ref="A662:C662"/>
    <mergeCell ref="A663:C663"/>
    <mergeCell ref="A664:C664"/>
    <mergeCell ref="A652:C652"/>
    <mergeCell ref="A653:C653"/>
    <mergeCell ref="A654:C654"/>
    <mergeCell ref="A658:C658"/>
    <mergeCell ref="A659:C659"/>
    <mergeCell ref="A649:C649"/>
    <mergeCell ref="A650:C650"/>
    <mergeCell ref="A655:C655"/>
    <mergeCell ref="A656:C656"/>
    <mergeCell ref="A657:C657"/>
    <mergeCell ref="A630:C630"/>
    <mergeCell ref="A631:C631"/>
    <mergeCell ref="A632:C632"/>
    <mergeCell ref="A633:C633"/>
    <mergeCell ref="A634:C634"/>
    <mergeCell ref="A635:C635"/>
    <mergeCell ref="A720:C720"/>
    <mergeCell ref="A721:C721"/>
    <mergeCell ref="A722:C722"/>
    <mergeCell ref="A723:C723"/>
    <mergeCell ref="A711:C711"/>
    <mergeCell ref="A712:C712"/>
    <mergeCell ref="A713:C713"/>
    <mergeCell ref="A714:C714"/>
    <mergeCell ref="A715:C715"/>
    <mergeCell ref="A716:C716"/>
    <mergeCell ref="A717:C717"/>
    <mergeCell ref="A718:C718"/>
    <mergeCell ref="A719:C719"/>
    <mergeCell ref="A702:C702"/>
    <mergeCell ref="A703:C703"/>
    <mergeCell ref="A704:C704"/>
    <mergeCell ref="A705:C705"/>
    <mergeCell ref="A706:C706"/>
    <mergeCell ref="A707:C707"/>
    <mergeCell ref="A708:C708"/>
    <mergeCell ref="A709:C709"/>
    <mergeCell ref="A710:C710"/>
    <mergeCell ref="A698:C698"/>
    <mergeCell ref="A701:C701"/>
    <mergeCell ref="A692:C692"/>
    <mergeCell ref="A693:C693"/>
    <mergeCell ref="A694:C694"/>
    <mergeCell ref="A695:C695"/>
    <mergeCell ref="A696:C696"/>
    <mergeCell ref="A697:C697"/>
    <mergeCell ref="A675:C675"/>
    <mergeCell ref="A676:C676"/>
    <mergeCell ref="A677:C677"/>
    <mergeCell ref="A678:C678"/>
    <mergeCell ref="A690:C690"/>
    <mergeCell ref="A691:C691"/>
    <mergeCell ref="A699:C699"/>
    <mergeCell ref="A700:C700"/>
    <mergeCell ref="A681:C681"/>
    <mergeCell ref="A680:C680"/>
    <mergeCell ref="A682:C682"/>
    <mergeCell ref="A683:C683"/>
    <mergeCell ref="A684:C684"/>
    <mergeCell ref="A685:C685"/>
    <mergeCell ref="A688:C688"/>
    <mergeCell ref="A679:C679"/>
    <mergeCell ref="A666:C666"/>
    <mergeCell ref="A667:C667"/>
    <mergeCell ref="A668:C668"/>
    <mergeCell ref="A669:C669"/>
    <mergeCell ref="A670:C670"/>
    <mergeCell ref="A671:C671"/>
    <mergeCell ref="A672:C672"/>
    <mergeCell ref="A636:C636"/>
    <mergeCell ref="A637:C637"/>
    <mergeCell ref="A638:C638"/>
    <mergeCell ref="A639:C639"/>
    <mergeCell ref="A640:C640"/>
    <mergeCell ref="A641:C641"/>
    <mergeCell ref="A665:C665"/>
    <mergeCell ref="A624:C624"/>
    <mergeCell ref="A625:C625"/>
    <mergeCell ref="A626:C626"/>
    <mergeCell ref="A627:C627"/>
    <mergeCell ref="A628:C628"/>
    <mergeCell ref="A629:C629"/>
    <mergeCell ref="A618:C618"/>
    <mergeCell ref="A619:C619"/>
    <mergeCell ref="A620:C620"/>
    <mergeCell ref="A621:C621"/>
    <mergeCell ref="A622:C622"/>
    <mergeCell ref="A623:C623"/>
    <mergeCell ref="A612:C612"/>
    <mergeCell ref="A613:C613"/>
    <mergeCell ref="A614:C614"/>
    <mergeCell ref="A615:C615"/>
    <mergeCell ref="A616:C616"/>
    <mergeCell ref="A617:C617"/>
    <mergeCell ref="A606:C606"/>
    <mergeCell ref="A607:C607"/>
    <mergeCell ref="A608:C608"/>
    <mergeCell ref="A609:C609"/>
    <mergeCell ref="A610:C610"/>
    <mergeCell ref="A611:C611"/>
    <mergeCell ref="A600:C600"/>
    <mergeCell ref="A601:C601"/>
    <mergeCell ref="A602:C602"/>
    <mergeCell ref="A603:C603"/>
    <mergeCell ref="A604:C604"/>
    <mergeCell ref="A605:C605"/>
    <mergeCell ref="A594:C594"/>
    <mergeCell ref="A595:C595"/>
    <mergeCell ref="A596:C596"/>
    <mergeCell ref="A597:C597"/>
    <mergeCell ref="A598:C598"/>
    <mergeCell ref="A599:C599"/>
    <mergeCell ref="A582:C582"/>
    <mergeCell ref="A589:C589"/>
    <mergeCell ref="A590:C590"/>
    <mergeCell ref="A591:C591"/>
    <mergeCell ref="A592:C592"/>
    <mergeCell ref="A593:C593"/>
    <mergeCell ref="A576:C576"/>
    <mergeCell ref="A577:C577"/>
    <mergeCell ref="A578:C578"/>
    <mergeCell ref="A579:C579"/>
    <mergeCell ref="A580:C580"/>
    <mergeCell ref="A581:C581"/>
    <mergeCell ref="A587:C587"/>
    <mergeCell ref="A588:C588"/>
    <mergeCell ref="A567:C567"/>
    <mergeCell ref="A568:C568"/>
    <mergeCell ref="A569:C569"/>
    <mergeCell ref="A570:C570"/>
    <mergeCell ref="A571:C571"/>
    <mergeCell ref="A572:C572"/>
    <mergeCell ref="A494:C494"/>
    <mergeCell ref="A495:C495"/>
    <mergeCell ref="A563:C563"/>
    <mergeCell ref="A564:C564"/>
    <mergeCell ref="A565:C565"/>
    <mergeCell ref="A566:C566"/>
    <mergeCell ref="A507:C507"/>
    <mergeCell ref="A508:C508"/>
    <mergeCell ref="A509:C509"/>
    <mergeCell ref="A510:C510"/>
    <mergeCell ref="A511:C511"/>
    <mergeCell ref="A512:C512"/>
    <mergeCell ref="A513:C513"/>
    <mergeCell ref="A514:C514"/>
    <mergeCell ref="A515:C515"/>
    <mergeCell ref="A516:C516"/>
    <mergeCell ref="A517:C517"/>
    <mergeCell ref="A518:C518"/>
    <mergeCell ref="A467:C467"/>
    <mergeCell ref="A469:C469"/>
    <mergeCell ref="A473:C473"/>
    <mergeCell ref="A454:C454"/>
    <mergeCell ref="A455:C455"/>
    <mergeCell ref="A456:C456"/>
    <mergeCell ref="A457:C457"/>
    <mergeCell ref="A462:C462"/>
    <mergeCell ref="A463:C463"/>
    <mergeCell ref="A448:C448"/>
    <mergeCell ref="A449:C449"/>
    <mergeCell ref="A450:C450"/>
    <mergeCell ref="A451:C451"/>
    <mergeCell ref="A452:C452"/>
    <mergeCell ref="A453:C453"/>
    <mergeCell ref="A442:C442"/>
    <mergeCell ref="A443:C443"/>
    <mergeCell ref="A444:C444"/>
    <mergeCell ref="A445:C445"/>
    <mergeCell ref="A446:C446"/>
    <mergeCell ref="A447:C447"/>
    <mergeCell ref="A436:C436"/>
    <mergeCell ref="A437:C437"/>
    <mergeCell ref="A438:C438"/>
    <mergeCell ref="A439:C439"/>
    <mergeCell ref="A440:C440"/>
    <mergeCell ref="A441:C441"/>
    <mergeCell ref="A419:C419"/>
    <mergeCell ref="A422:C422"/>
    <mergeCell ref="A424:C424"/>
    <mergeCell ref="A428:C428"/>
    <mergeCell ref="A434:C434"/>
    <mergeCell ref="A435:C435"/>
    <mergeCell ref="A420:C420"/>
    <mergeCell ref="A421:C421"/>
    <mergeCell ref="A425:C425"/>
    <mergeCell ref="A426:C426"/>
    <mergeCell ref="A427:C427"/>
    <mergeCell ref="A429:C429"/>
    <mergeCell ref="A430:C430"/>
    <mergeCell ref="A431:C431"/>
    <mergeCell ref="A432:C432"/>
    <mergeCell ref="A433:C433"/>
    <mergeCell ref="A407:C407"/>
    <mergeCell ref="A411:C411"/>
    <mergeCell ref="A412:C412"/>
    <mergeCell ref="A413:C413"/>
    <mergeCell ref="A417:C417"/>
    <mergeCell ref="A418:C418"/>
    <mergeCell ref="A398:C398"/>
    <mergeCell ref="A401:C401"/>
    <mergeCell ref="A402:C402"/>
    <mergeCell ref="A403:C403"/>
    <mergeCell ref="A404:C404"/>
    <mergeCell ref="A405:C405"/>
    <mergeCell ref="A399:C399"/>
    <mergeCell ref="A400:C400"/>
    <mergeCell ref="A414:C414"/>
    <mergeCell ref="A415:C415"/>
    <mergeCell ref="A416:C416"/>
    <mergeCell ref="A391:C391"/>
    <mergeCell ref="A392:C392"/>
    <mergeCell ref="A393:C393"/>
    <mergeCell ref="A394:C394"/>
    <mergeCell ref="A395:C395"/>
    <mergeCell ref="A397:C397"/>
    <mergeCell ref="A367:C367"/>
    <mergeCell ref="A374:C374"/>
    <mergeCell ref="A375:C375"/>
    <mergeCell ref="A376:C376"/>
    <mergeCell ref="A377:C377"/>
    <mergeCell ref="A390:C390"/>
    <mergeCell ref="A368:C368"/>
    <mergeCell ref="A369:C369"/>
    <mergeCell ref="A370:C370"/>
    <mergeCell ref="A371:C371"/>
    <mergeCell ref="A372:C372"/>
    <mergeCell ref="A373:C373"/>
    <mergeCell ref="A396:C396"/>
    <mergeCell ref="A361:C361"/>
    <mergeCell ref="A362:C362"/>
    <mergeCell ref="A363:C363"/>
    <mergeCell ref="A364:C364"/>
    <mergeCell ref="A365:C365"/>
    <mergeCell ref="A366:C366"/>
    <mergeCell ref="A354:C354"/>
    <mergeCell ref="A355:C355"/>
    <mergeCell ref="A356:C356"/>
    <mergeCell ref="A357:C357"/>
    <mergeCell ref="A359:C359"/>
    <mergeCell ref="A360:C360"/>
    <mergeCell ref="A358:C358"/>
    <mergeCell ref="A347:C347"/>
    <mergeCell ref="A348:C348"/>
    <mergeCell ref="A349:C349"/>
    <mergeCell ref="A350:C350"/>
    <mergeCell ref="A351:C351"/>
    <mergeCell ref="A352:C352"/>
    <mergeCell ref="A340:C340"/>
    <mergeCell ref="A342:C342"/>
    <mergeCell ref="A343:C343"/>
    <mergeCell ref="A344:C344"/>
    <mergeCell ref="A345:C345"/>
    <mergeCell ref="A346:C346"/>
    <mergeCell ref="A341:C341"/>
    <mergeCell ref="A315:C315"/>
    <mergeCell ref="A334:C334"/>
    <mergeCell ref="A335:C335"/>
    <mergeCell ref="A336:C336"/>
    <mergeCell ref="A337:C337"/>
    <mergeCell ref="A338:C338"/>
    <mergeCell ref="A339:C339"/>
    <mergeCell ref="A318:C318"/>
    <mergeCell ref="A319:C319"/>
    <mergeCell ref="A320:C320"/>
    <mergeCell ref="A331:C331"/>
    <mergeCell ref="A332:C332"/>
    <mergeCell ref="A333:C333"/>
    <mergeCell ref="A321:C321"/>
    <mergeCell ref="A322:C322"/>
    <mergeCell ref="A323:C323"/>
    <mergeCell ref="A327:C327"/>
    <mergeCell ref="A328:C328"/>
    <mergeCell ref="A324:C324"/>
    <mergeCell ref="A325:C325"/>
    <mergeCell ref="A284:C284"/>
    <mergeCell ref="A285:C285"/>
    <mergeCell ref="A286:C286"/>
    <mergeCell ref="A303:C303"/>
    <mergeCell ref="A311:C311"/>
    <mergeCell ref="A312:C312"/>
    <mergeCell ref="A313:C313"/>
    <mergeCell ref="A316:C316"/>
    <mergeCell ref="A317:C317"/>
    <mergeCell ref="A293:C293"/>
    <mergeCell ref="A296:C296"/>
    <mergeCell ref="A297:C297"/>
    <mergeCell ref="A298:C298"/>
    <mergeCell ref="A299:C299"/>
    <mergeCell ref="A300:C300"/>
    <mergeCell ref="A294:C294"/>
    <mergeCell ref="A295:C295"/>
    <mergeCell ref="A301:C301"/>
    <mergeCell ref="A302:C302"/>
    <mergeCell ref="A304:C304"/>
    <mergeCell ref="A305:C305"/>
    <mergeCell ref="A306:C306"/>
    <mergeCell ref="A307:C307"/>
    <mergeCell ref="A314:C314"/>
    <mergeCell ref="A235:C235"/>
    <mergeCell ref="A236:C236"/>
    <mergeCell ref="A241:C241"/>
    <mergeCell ref="A242:C242"/>
    <mergeCell ref="A243:C243"/>
    <mergeCell ref="A253:C253"/>
    <mergeCell ref="A229:C229"/>
    <mergeCell ref="A230:C230"/>
    <mergeCell ref="A231:C231"/>
    <mergeCell ref="A232:C232"/>
    <mergeCell ref="A233:C233"/>
    <mergeCell ref="A234:C234"/>
    <mergeCell ref="A247:C247"/>
    <mergeCell ref="A248:C248"/>
    <mergeCell ref="A250:C250"/>
    <mergeCell ref="A251:C251"/>
    <mergeCell ref="A249:C249"/>
    <mergeCell ref="A237:C237"/>
    <mergeCell ref="A238:C238"/>
    <mergeCell ref="A239:C239"/>
    <mergeCell ref="A240:C240"/>
    <mergeCell ref="A219:C219"/>
    <mergeCell ref="A220:C220"/>
    <mergeCell ref="A221:C221"/>
    <mergeCell ref="A222:C222"/>
    <mergeCell ref="A223:C223"/>
    <mergeCell ref="A226:C226"/>
    <mergeCell ref="A210:C210"/>
    <mergeCell ref="A214:C214"/>
    <mergeCell ref="A215:C215"/>
    <mergeCell ref="A216:C216"/>
    <mergeCell ref="A217:C217"/>
    <mergeCell ref="A218:C218"/>
    <mergeCell ref="A211:C211"/>
    <mergeCell ref="A213:C213"/>
    <mergeCell ref="A212:C212"/>
    <mergeCell ref="A224:C224"/>
    <mergeCell ref="A225:C225"/>
    <mergeCell ref="A196:C196"/>
    <mergeCell ref="A197:C197"/>
    <mergeCell ref="A198:C198"/>
    <mergeCell ref="A199:C199"/>
    <mergeCell ref="A208:C208"/>
    <mergeCell ref="A209:C209"/>
    <mergeCell ref="A190:C190"/>
    <mergeCell ref="A191:C191"/>
    <mergeCell ref="A192:C192"/>
    <mergeCell ref="A193:C193"/>
    <mergeCell ref="A194:C194"/>
    <mergeCell ref="A195:C195"/>
    <mergeCell ref="A202:C202"/>
    <mergeCell ref="A203:C203"/>
    <mergeCell ref="A204:C204"/>
    <mergeCell ref="A205:C205"/>
    <mergeCell ref="A206:C206"/>
    <mergeCell ref="A207:C207"/>
    <mergeCell ref="A201:C201"/>
    <mergeCell ref="A184:C184"/>
    <mergeCell ref="A185:C185"/>
    <mergeCell ref="A186:C186"/>
    <mergeCell ref="A187:C187"/>
    <mergeCell ref="A188:C188"/>
    <mergeCell ref="A189:C189"/>
    <mergeCell ref="A178:C178"/>
    <mergeCell ref="A179:C179"/>
    <mergeCell ref="A180:C180"/>
    <mergeCell ref="A181:C181"/>
    <mergeCell ref="A182:C182"/>
    <mergeCell ref="A183:C183"/>
    <mergeCell ref="A172:C172"/>
    <mergeCell ref="A173:C173"/>
    <mergeCell ref="A174:C174"/>
    <mergeCell ref="A175:C175"/>
    <mergeCell ref="A176:C176"/>
    <mergeCell ref="A177:C177"/>
    <mergeCell ref="A151:C151"/>
    <mergeCell ref="A152:C152"/>
    <mergeCell ref="A153:C153"/>
    <mergeCell ref="A154:C154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45:C145"/>
    <mergeCell ref="A146:C146"/>
    <mergeCell ref="A147:C147"/>
    <mergeCell ref="A148:C148"/>
    <mergeCell ref="A149:C149"/>
    <mergeCell ref="A150:C150"/>
    <mergeCell ref="A139:C139"/>
    <mergeCell ref="A140:C140"/>
    <mergeCell ref="A141:C141"/>
    <mergeCell ref="A142:C142"/>
    <mergeCell ref="A143:C143"/>
    <mergeCell ref="A144:C144"/>
    <mergeCell ref="A133:C133"/>
    <mergeCell ref="A134:C134"/>
    <mergeCell ref="A135:C135"/>
    <mergeCell ref="A136:C136"/>
    <mergeCell ref="A137:C137"/>
    <mergeCell ref="A138:C138"/>
    <mergeCell ref="A127:C127"/>
    <mergeCell ref="A128:C128"/>
    <mergeCell ref="A129:C129"/>
    <mergeCell ref="A130:C130"/>
    <mergeCell ref="A131:C131"/>
    <mergeCell ref="A132:C132"/>
    <mergeCell ref="A121:C121"/>
    <mergeCell ref="A122:C122"/>
    <mergeCell ref="A123:C123"/>
    <mergeCell ref="A124:C124"/>
    <mergeCell ref="A125:C125"/>
    <mergeCell ref="A126:C126"/>
    <mergeCell ref="A115:C115"/>
    <mergeCell ref="A116:C116"/>
    <mergeCell ref="A117:C117"/>
    <mergeCell ref="A118:C118"/>
    <mergeCell ref="A119:C119"/>
    <mergeCell ref="A120:C120"/>
    <mergeCell ref="A109:C109"/>
    <mergeCell ref="A110:C110"/>
    <mergeCell ref="A111:C111"/>
    <mergeCell ref="A112:C112"/>
    <mergeCell ref="A113:C113"/>
    <mergeCell ref="A114:C114"/>
    <mergeCell ref="A103:C103"/>
    <mergeCell ref="A104:C104"/>
    <mergeCell ref="A105:C105"/>
    <mergeCell ref="A106:C106"/>
    <mergeCell ref="A107:C107"/>
    <mergeCell ref="A108:C108"/>
    <mergeCell ref="A99:C99"/>
    <mergeCell ref="A100:C100"/>
    <mergeCell ref="A101:C101"/>
    <mergeCell ref="A102:C102"/>
    <mergeCell ref="A91:C91"/>
    <mergeCell ref="A92:C92"/>
    <mergeCell ref="A93:C93"/>
    <mergeCell ref="A94:C94"/>
    <mergeCell ref="A95:C95"/>
    <mergeCell ref="A96:C96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7:C37"/>
    <mergeCell ref="A38:C38"/>
    <mergeCell ref="A39:C39"/>
    <mergeCell ref="A40:C40"/>
    <mergeCell ref="A43:C43"/>
    <mergeCell ref="A44:C44"/>
    <mergeCell ref="A41:C41"/>
    <mergeCell ref="A42:C42"/>
    <mergeCell ref="A31:C31"/>
    <mergeCell ref="A32:C32"/>
    <mergeCell ref="A33:C33"/>
    <mergeCell ref="A34:C34"/>
    <mergeCell ref="A35:C35"/>
    <mergeCell ref="A36:C36"/>
    <mergeCell ref="A23:C23"/>
    <mergeCell ref="A24:C24"/>
    <mergeCell ref="A26:C26"/>
    <mergeCell ref="A28:C28"/>
    <mergeCell ref="A29:C29"/>
    <mergeCell ref="A30:C30"/>
    <mergeCell ref="A25:C25"/>
    <mergeCell ref="A27:C27"/>
    <mergeCell ref="A20:C20"/>
    <mergeCell ref="A21:C21"/>
    <mergeCell ref="A22:C22"/>
    <mergeCell ref="A11:C11"/>
    <mergeCell ref="A12:C12"/>
    <mergeCell ref="A13:C13"/>
    <mergeCell ref="A14:C14"/>
    <mergeCell ref="A15:C15"/>
    <mergeCell ref="A16:C16"/>
    <mergeCell ref="A7:C7"/>
    <mergeCell ref="A8:C8"/>
    <mergeCell ref="A9:C9"/>
    <mergeCell ref="A10:C10"/>
    <mergeCell ref="A17:C17"/>
    <mergeCell ref="A18:C18"/>
    <mergeCell ref="A19:C19"/>
    <mergeCell ref="A3:I3"/>
    <mergeCell ref="A5:I5"/>
    <mergeCell ref="A75:C75"/>
    <mergeCell ref="A76:C76"/>
    <mergeCell ref="A77:C77"/>
    <mergeCell ref="A78:C78"/>
    <mergeCell ref="A79:C79"/>
    <mergeCell ref="A200:C200"/>
    <mergeCell ref="A244:C244"/>
    <mergeCell ref="A245:C245"/>
    <mergeCell ref="A246:C246"/>
    <mergeCell ref="A227:C227"/>
    <mergeCell ref="A228:C228"/>
    <mergeCell ref="A86:C86"/>
    <mergeCell ref="A87:C87"/>
    <mergeCell ref="A88:C88"/>
    <mergeCell ref="A89:C89"/>
    <mergeCell ref="A90:C90"/>
    <mergeCell ref="A80:C80"/>
    <mergeCell ref="A81:C81"/>
    <mergeCell ref="A82:C82"/>
    <mergeCell ref="A83:C83"/>
    <mergeCell ref="A84:C84"/>
    <mergeCell ref="A85:C85"/>
    <mergeCell ref="A97:C97"/>
    <mergeCell ref="A98:C98"/>
    <mergeCell ref="A283:C283"/>
    <mergeCell ref="A254:C254"/>
    <mergeCell ref="A255:C255"/>
    <mergeCell ref="A256:C256"/>
    <mergeCell ref="A257:C257"/>
    <mergeCell ref="A258:C258"/>
    <mergeCell ref="A259:C259"/>
    <mergeCell ref="A261:C261"/>
    <mergeCell ref="A262:C262"/>
    <mergeCell ref="A263:C263"/>
    <mergeCell ref="A260:C260"/>
    <mergeCell ref="A270:C270"/>
    <mergeCell ref="A271:C271"/>
    <mergeCell ref="A272:C272"/>
    <mergeCell ref="A273:C273"/>
    <mergeCell ref="A274:C274"/>
    <mergeCell ref="A275:C275"/>
    <mergeCell ref="A264:C264"/>
    <mergeCell ref="A265:C265"/>
    <mergeCell ref="A266:C266"/>
    <mergeCell ref="A267:C267"/>
    <mergeCell ref="A268:C268"/>
    <mergeCell ref="A269:C269"/>
    <mergeCell ref="A562:C562"/>
    <mergeCell ref="A686:C686"/>
    <mergeCell ref="A276:C276"/>
    <mergeCell ref="A277:C277"/>
    <mergeCell ref="A278:C278"/>
    <mergeCell ref="A279:C279"/>
    <mergeCell ref="A280:C280"/>
    <mergeCell ref="A583:C583"/>
    <mergeCell ref="A584:C584"/>
    <mergeCell ref="A585:C585"/>
    <mergeCell ref="A586:C586"/>
    <mergeCell ref="A488:C488"/>
    <mergeCell ref="A489:C489"/>
    <mergeCell ref="A491:C491"/>
    <mergeCell ref="A490:C490"/>
    <mergeCell ref="A492:C492"/>
    <mergeCell ref="A287:C287"/>
    <mergeCell ref="A288:C288"/>
    <mergeCell ref="A289:C289"/>
    <mergeCell ref="A290:C290"/>
    <mergeCell ref="A291:C291"/>
    <mergeCell ref="A292:C292"/>
    <mergeCell ref="A281:C281"/>
    <mergeCell ref="A282:C282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SAŽETAK</vt:lpstr>
      <vt:lpstr>Posebni dio</vt:lpstr>
      <vt:lpstr>'Posebni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Melita</cp:lastModifiedBy>
  <cp:lastPrinted>2023-12-22T08:10:44Z</cp:lastPrinted>
  <dcterms:created xsi:type="dcterms:W3CDTF">2022-08-12T12:51:27Z</dcterms:created>
  <dcterms:modified xsi:type="dcterms:W3CDTF">2024-01-05T10:44:31Z</dcterms:modified>
</cp:coreProperties>
</file>