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OneDrive - CARNET\MOJI DOKUMENTI DEŽANOVAC\Tihana\Financijski izvještaji\2023\12-2023\"/>
    </mc:Choice>
  </mc:AlternateContent>
  <xr:revisionPtr revIDLastSave="48" documentId="13_ncr:1_{9EEF11C2-7E3D-417D-9712-2CC1553FE2B3}" xr6:coauthVersionLast="37" xr6:coauthVersionMax="47" xr10:uidLastSave="{43A1B32B-BC6E-4ED4-BE8C-4C251425E901}"/>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F299" i="9"/>
  <c r="H298" i="9"/>
  <c r="G298" i="9"/>
  <c r="F298" i="9"/>
  <c r="E298" i="9"/>
  <c r="B298" i="9" s="1"/>
  <c r="H297" i="9"/>
  <c r="G297" i="9"/>
  <c r="F297" i="9"/>
  <c r="H296" i="9"/>
  <c r="G296" i="9"/>
  <c r="E296" i="9" s="1"/>
  <c r="B296" i="9" s="1"/>
  <c r="F296" i="9"/>
  <c r="H295" i="9"/>
  <c r="G295" i="9"/>
  <c r="E295" i="9" s="1"/>
  <c r="B295" i="9" s="1"/>
  <c r="F295" i="9"/>
  <c r="H294" i="9"/>
  <c r="E294" i="9" s="1"/>
  <c r="B294" i="9" s="1"/>
  <c r="G294" i="9"/>
  <c r="F294" i="9"/>
  <c r="H293" i="9"/>
  <c r="E293" i="9" s="1"/>
  <c r="B293" i="9" s="1"/>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E283" i="9" s="1"/>
  <c r="B283" i="9" s="1"/>
  <c r="F283" i="9"/>
  <c r="H282" i="9"/>
  <c r="G282" i="9"/>
  <c r="E282" i="9" s="1"/>
  <c r="B282" i="9" s="1"/>
  <c r="F282" i="9"/>
  <c r="H281" i="9"/>
  <c r="G281" i="9"/>
  <c r="F281" i="9"/>
  <c r="F280" i="9"/>
  <c r="F279" i="9"/>
  <c r="F278" i="9"/>
  <c r="F277" i="9" s="1"/>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c r="E267" i="9"/>
  <c r="B267" i="9" s="1"/>
  <c r="M266" i="9"/>
  <c r="L266" i="9"/>
  <c r="F266" i="9"/>
  <c r="B266" i="9" s="1"/>
  <c r="E266" i="9"/>
  <c r="M265" i="9"/>
  <c r="L265" i="9"/>
  <c r="F265" i="9" s="1"/>
  <c r="B265" i="9" s="1"/>
  <c r="E265" i="9"/>
  <c r="M264" i="9"/>
  <c r="F264" i="9" s="1"/>
  <c r="B264" i="9" s="1"/>
  <c r="L264" i="9"/>
  <c r="E264" i="9"/>
  <c r="M263" i="9"/>
  <c r="L263" i="9"/>
  <c r="F263" i="9"/>
  <c r="E263" i="9"/>
  <c r="B263" i="9" s="1"/>
  <c r="M262" i="9"/>
  <c r="L262" i="9"/>
  <c r="F262" i="9" s="1"/>
  <c r="B262" i="9" s="1"/>
  <c r="E262" i="9"/>
  <c r="M261" i="9"/>
  <c r="L261" i="9"/>
  <c r="F261" i="9" s="1"/>
  <c r="B261" i="9" s="1"/>
  <c r="E261" i="9"/>
  <c r="M260" i="9"/>
  <c r="F260" i="9" s="1"/>
  <c r="B260" i="9" s="1"/>
  <c r="L260" i="9"/>
  <c r="E260" i="9"/>
  <c r="M259" i="9"/>
  <c r="L259" i="9"/>
  <c r="F259" i="9"/>
  <c r="E259" i="9"/>
  <c r="B259" i="9" s="1"/>
  <c r="M258" i="9"/>
  <c r="L258" i="9"/>
  <c r="F258" i="9" s="1"/>
  <c r="B258" i="9" s="1"/>
  <c r="E258" i="9"/>
  <c r="M257" i="9"/>
  <c r="L257" i="9"/>
  <c r="F257" i="9" s="1"/>
  <c r="B257" i="9" s="1"/>
  <c r="E257" i="9"/>
  <c r="M256" i="9"/>
  <c r="F256" i="9" s="1"/>
  <c r="B256" i="9" s="1"/>
  <c r="L256" i="9"/>
  <c r="E256" i="9"/>
  <c r="M255" i="9"/>
  <c r="L255" i="9"/>
  <c r="F255" i="9"/>
  <c r="E255" i="9"/>
  <c r="B255" i="9" s="1"/>
  <c r="M254" i="9"/>
  <c r="L254" i="9"/>
  <c r="F254" i="9" s="1"/>
  <c r="B254" i="9" s="1"/>
  <c r="E254" i="9"/>
  <c r="M253" i="9"/>
  <c r="L253" i="9"/>
  <c r="F253" i="9" s="1"/>
  <c r="B253" i="9" s="1"/>
  <c r="E253" i="9"/>
  <c r="M252" i="9"/>
  <c r="F252" i="9" s="1"/>
  <c r="B252" i="9" s="1"/>
  <c r="L252" i="9"/>
  <c r="E252" i="9"/>
  <c r="M251" i="9"/>
  <c r="L251" i="9"/>
  <c r="F251" i="9"/>
  <c r="E251" i="9"/>
  <c r="B251" i="9" s="1"/>
  <c r="M250" i="9"/>
  <c r="L250" i="9"/>
  <c r="F250" i="9" s="1"/>
  <c r="B250" i="9" s="1"/>
  <c r="E250" i="9"/>
  <c r="M249" i="9"/>
  <c r="L249" i="9"/>
  <c r="F249" i="9" s="1"/>
  <c r="B249" i="9" s="1"/>
  <c r="E249" i="9"/>
  <c r="M248" i="9"/>
  <c r="F248" i="9" s="1"/>
  <c r="B248" i="9" s="1"/>
  <c r="L248" i="9"/>
  <c r="E248" i="9"/>
  <c r="M247" i="9"/>
  <c r="L247" i="9"/>
  <c r="F247" i="9"/>
  <c r="E247" i="9"/>
  <c r="B247" i="9" s="1"/>
  <c r="M246" i="9"/>
  <c r="L246" i="9"/>
  <c r="F246" i="9" s="1"/>
  <c r="B246" i="9" s="1"/>
  <c r="E246" i="9"/>
  <c r="M245" i="9"/>
  <c r="L245" i="9"/>
  <c r="F245" i="9" s="1"/>
  <c r="B245" i="9" s="1"/>
  <c r="E245" i="9"/>
  <c r="M244" i="9"/>
  <c r="F244" i="9" s="1"/>
  <c r="B244" i="9" s="1"/>
  <c r="L244" i="9"/>
  <c r="E244" i="9"/>
  <c r="M243" i="9"/>
  <c r="L243" i="9"/>
  <c r="F243" i="9"/>
  <c r="E243" i="9"/>
  <c r="B243" i="9" s="1"/>
  <c r="M242" i="9"/>
  <c r="L242" i="9"/>
  <c r="F242" i="9" s="1"/>
  <c r="B242" i="9" s="1"/>
  <c r="E242" i="9"/>
  <c r="M241" i="9"/>
  <c r="L241" i="9"/>
  <c r="F241" i="9" s="1"/>
  <c r="B241" i="9" s="1"/>
  <c r="E241" i="9"/>
  <c r="M240" i="9"/>
  <c r="F240" i="9" s="1"/>
  <c r="B240" i="9" s="1"/>
  <c r="L240" i="9"/>
  <c r="E240" i="9"/>
  <c r="M239" i="9"/>
  <c r="L239" i="9"/>
  <c r="F239" i="9"/>
  <c r="E239" i="9"/>
  <c r="B239" i="9" s="1"/>
  <c r="M238" i="9"/>
  <c r="L238" i="9"/>
  <c r="F238" i="9" s="1"/>
  <c r="B238" i="9" s="1"/>
  <c r="E238" i="9"/>
  <c r="M237" i="9"/>
  <c r="L237" i="9"/>
  <c r="F237" i="9" s="1"/>
  <c r="B237" i="9" s="1"/>
  <c r="E237" i="9"/>
  <c r="M236" i="9"/>
  <c r="F236" i="9" s="1"/>
  <c r="L236" i="9"/>
  <c r="E236" i="9"/>
  <c r="B236" i="9" s="1"/>
  <c r="M235" i="9"/>
  <c r="L235" i="9"/>
  <c r="F235" i="9"/>
  <c r="E235" i="9"/>
  <c r="B235" i="9" s="1"/>
  <c r="M234" i="9"/>
  <c r="L234" i="9"/>
  <c r="F234" i="9" s="1"/>
  <c r="B234" i="9" s="1"/>
  <c r="E234" i="9"/>
  <c r="M233" i="9"/>
  <c r="L233" i="9"/>
  <c r="F233" i="9" s="1"/>
  <c r="B233" i="9" s="1"/>
  <c r="E233" i="9"/>
  <c r="M232" i="9"/>
  <c r="L232" i="9"/>
  <c r="F232" i="9" s="1"/>
  <c r="B232" i="9" s="1"/>
  <c r="E232" i="9"/>
  <c r="M231" i="9"/>
  <c r="L231" i="9"/>
  <c r="F231" i="9"/>
  <c r="E231" i="9"/>
  <c r="B231" i="9" s="1"/>
  <c r="M230" i="9"/>
  <c r="L230" i="9"/>
  <c r="F230" i="9"/>
  <c r="B230" i="9" s="1"/>
  <c r="E230" i="9"/>
  <c r="M229" i="9"/>
  <c r="L229" i="9"/>
  <c r="F229" i="9" s="1"/>
  <c r="B229" i="9" s="1"/>
  <c r="E229" i="9"/>
  <c r="M228" i="9"/>
  <c r="L228" i="9"/>
  <c r="F228" i="9" s="1"/>
  <c r="B228" i="9" s="1"/>
  <c r="E228" i="9"/>
  <c r="M227" i="9"/>
  <c r="L227" i="9"/>
  <c r="F227" i="9"/>
  <c r="E227" i="9"/>
  <c r="B227" i="9" s="1"/>
  <c r="M226" i="9"/>
  <c r="L226" i="9"/>
  <c r="F226" i="9"/>
  <c r="E226" i="9"/>
  <c r="B226" i="9"/>
  <c r="M225" i="9"/>
  <c r="L225" i="9"/>
  <c r="F225" i="9" s="1"/>
  <c r="E225" i="9"/>
  <c r="B225" i="9" s="1"/>
  <c r="M224" i="9"/>
  <c r="L224" i="9"/>
  <c r="F224" i="9"/>
  <c r="B224" i="9" s="1"/>
  <c r="E224" i="9"/>
  <c r="M223" i="9"/>
  <c r="L223" i="9"/>
  <c r="F223" i="9" s="1"/>
  <c r="E223" i="9"/>
  <c r="M222" i="9"/>
  <c r="F222" i="9" s="1"/>
  <c r="B222" i="9" s="1"/>
  <c r="L222" i="9"/>
  <c r="E222" i="9"/>
  <c r="M221" i="9"/>
  <c r="L221" i="9"/>
  <c r="F221" i="9" s="1"/>
  <c r="E221" i="9"/>
  <c r="B221" i="9" s="1"/>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E151" i="9" s="1"/>
  <c r="B151" i="9" s="1"/>
  <c r="F151" i="9"/>
  <c r="H150" i="9"/>
  <c r="G150" i="9"/>
  <c r="F150" i="9"/>
  <c r="E150" i="9"/>
  <c r="B150" i="9" s="1"/>
  <c r="H149" i="9"/>
  <c r="G149" i="9"/>
  <c r="F149" i="9"/>
  <c r="E149" i="9"/>
  <c r="B149" i="9" s="1"/>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G142" i="9"/>
  <c r="F142" i="9"/>
  <c r="E142" i="9"/>
  <c r="B142" i="9" s="1"/>
  <c r="H141" i="9"/>
  <c r="G141" i="9"/>
  <c r="F141" i="9"/>
  <c r="E141" i="9"/>
  <c r="B141" i="9" s="1"/>
  <c r="H140" i="9"/>
  <c r="G140" i="9"/>
  <c r="E140" i="9" s="1"/>
  <c r="B140" i="9" s="1"/>
  <c r="F140" i="9"/>
  <c r="H139" i="9"/>
  <c r="G139" i="9"/>
  <c r="E139" i="9" s="1"/>
  <c r="B139" i="9" s="1"/>
  <c r="F139" i="9"/>
  <c r="H138" i="9"/>
  <c r="G138" i="9"/>
  <c r="F138" i="9"/>
  <c r="E138" i="9"/>
  <c r="B138" i="9" s="1"/>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G130" i="9"/>
  <c r="F130" i="9"/>
  <c r="E130" i="9"/>
  <c r="B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G118" i="9"/>
  <c r="F118" i="9"/>
  <c r="E118" i="9"/>
  <c r="B118" i="9" s="1"/>
  <c r="H117" i="9"/>
  <c r="G117" i="9"/>
  <c r="F117" i="9"/>
  <c r="E117" i="9"/>
  <c r="B117" i="9" s="1"/>
  <c r="H116" i="9"/>
  <c r="G116" i="9"/>
  <c r="E116" i="9" s="1"/>
  <c r="B116" i="9" s="1"/>
  <c r="F116" i="9"/>
  <c r="H115" i="9"/>
  <c r="G115" i="9"/>
  <c r="E115" i="9" s="1"/>
  <c r="B115" i="9" s="1"/>
  <c r="F115" i="9"/>
  <c r="H114" i="9"/>
  <c r="G114" i="9"/>
  <c r="F114" i="9"/>
  <c r="E114" i="9"/>
  <c r="B114" i="9" s="1"/>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E107" i="9" s="1"/>
  <c r="B107" i="9" s="1"/>
  <c r="F107" i="9"/>
  <c r="H106" i="9"/>
  <c r="G106" i="9"/>
  <c r="F106" i="9"/>
  <c r="E106" i="9"/>
  <c r="B106" i="9" s="1"/>
  <c r="H105" i="9"/>
  <c r="G105" i="9"/>
  <c r="F105" i="9"/>
  <c r="E105" i="9"/>
  <c r="B105" i="9" s="1"/>
  <c r="H104" i="9"/>
  <c r="G104" i="9"/>
  <c r="E104" i="9" s="1"/>
  <c r="B104" i="9" s="1"/>
  <c r="F104" i="9"/>
  <c r="H103" i="9"/>
  <c r="G103" i="9"/>
  <c r="E103" i="9" s="1"/>
  <c r="B103" i="9" s="1"/>
  <c r="F103" i="9"/>
  <c r="H102" i="9"/>
  <c r="G102" i="9"/>
  <c r="F102" i="9"/>
  <c r="E102" i="9"/>
  <c r="B102" i="9" s="1"/>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E83" i="9" s="1"/>
  <c r="B83" i="9" s="1"/>
  <c r="F83" i="9"/>
  <c r="H82" i="9"/>
  <c r="G82" i="9"/>
  <c r="F82" i="9"/>
  <c r="E82" i="9"/>
  <c r="B82" i="9" s="1"/>
  <c r="H81" i="9"/>
  <c r="G81" i="9"/>
  <c r="F81" i="9"/>
  <c r="E81" i="9"/>
  <c r="B81" i="9" s="1"/>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F56" i="9"/>
  <c r="B56" i="9"/>
  <c r="H55" i="9"/>
  <c r="E55" i="9" s="1"/>
  <c r="B55" i="9" s="1"/>
  <c r="G55" i="9"/>
  <c r="F55" i="9"/>
  <c r="H54" i="9"/>
  <c r="G54" i="9"/>
  <c r="F54" i="9"/>
  <c r="E54" i="9"/>
  <c r="B54" i="9" s="1"/>
  <c r="H53" i="9"/>
  <c r="G53" i="9"/>
  <c r="E53" i="9" s="1"/>
  <c r="B53" i="9" s="1"/>
  <c r="F53" i="9"/>
  <c r="H52" i="9"/>
  <c r="G52" i="9"/>
  <c r="E52" i="9" s="1"/>
  <c r="B52" i="9" s="1"/>
  <c r="F52" i="9"/>
  <c r="H51" i="9"/>
  <c r="G51" i="9"/>
  <c r="E51" i="9" s="1"/>
  <c r="B51" i="9" s="1"/>
  <c r="F51" i="9"/>
  <c r="H50" i="9"/>
  <c r="E50" i="9" s="1"/>
  <c r="B50" i="9" s="1"/>
  <c r="G50" i="9"/>
  <c r="F50" i="9"/>
  <c r="H49" i="9"/>
  <c r="G49" i="9"/>
  <c r="F49" i="9"/>
  <c r="E49" i="9"/>
  <c r="B49" i="9" s="1"/>
  <c r="H48" i="9"/>
  <c r="G48" i="9"/>
  <c r="F48" i="9"/>
  <c r="H47" i="9"/>
  <c r="E47" i="9" s="1"/>
  <c r="B47" i="9" s="1"/>
  <c r="G47" i="9"/>
  <c r="F47" i="9"/>
  <c r="H46" i="9"/>
  <c r="G46" i="9"/>
  <c r="F46" i="9"/>
  <c r="E46" i="9"/>
  <c r="B46" i="9" s="1"/>
  <c r="H45" i="9"/>
  <c r="G45" i="9"/>
  <c r="E45" i="9" s="1"/>
  <c r="B45" i="9" s="1"/>
  <c r="F45" i="9"/>
  <c r="H44" i="9"/>
  <c r="G44" i="9"/>
  <c r="F44" i="9"/>
  <c r="H43" i="9"/>
  <c r="G43" i="9"/>
  <c r="E43" i="9" s="1"/>
  <c r="B43" i="9" s="1"/>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E37" i="9" s="1"/>
  <c r="B37" i="9" s="1"/>
  <c r="F37" i="9"/>
  <c r="H36" i="9"/>
  <c r="G36" i="9"/>
  <c r="E36" i="9" s="1"/>
  <c r="B36" i="9" s="1"/>
  <c r="F36" i="9"/>
  <c r="H35" i="9"/>
  <c r="G35" i="9"/>
  <c r="E35" i="9" s="1"/>
  <c r="B35" i="9" s="1"/>
  <c r="F35" i="9"/>
  <c r="H34" i="9"/>
  <c r="E34" i="9" s="1"/>
  <c r="B34" i="9" s="1"/>
  <c r="G34" i="9"/>
  <c r="F34" i="9"/>
  <c r="H33" i="9"/>
  <c r="G33" i="9"/>
  <c r="E33" i="9" s="1"/>
  <c r="B33" i="9" s="1"/>
  <c r="F33" i="9"/>
  <c r="H32" i="9"/>
  <c r="G32" i="9"/>
  <c r="F32" i="9"/>
  <c r="H31" i="9"/>
  <c r="E31" i="9" s="1"/>
  <c r="B31" i="9" s="1"/>
  <c r="G31" i="9"/>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F24" i="9"/>
  <c r="H23" i="9"/>
  <c r="E23" i="9" s="1"/>
  <c r="B23" i="9" s="1"/>
  <c r="G23" i="9"/>
  <c r="F23" i="9"/>
  <c r="H22" i="9"/>
  <c r="G22" i="9"/>
  <c r="F22" i="9"/>
  <c r="E22" i="9"/>
  <c r="B22" i="9" s="1"/>
  <c r="F21" i="9"/>
  <c r="F4" i="9"/>
  <c r="O3" i="9"/>
  <c r="G275" i="9" s="1"/>
  <c r="E275" i="9" s="1"/>
  <c r="B275" i="9" s="1"/>
  <c r="I3" i="9"/>
  <c r="H3" i="9"/>
  <c r="G3" i="9"/>
  <c r="D101" i="8"/>
  <c r="D95" i="8"/>
  <c r="D90" i="8"/>
  <c r="D85" i="8"/>
  <c r="C1560" i="1" s="1"/>
  <c r="D80" i="8"/>
  <c r="D75" i="8"/>
  <c r="D70" i="8"/>
  <c r="D65" i="8"/>
  <c r="D60" i="8"/>
  <c r="D55" i="8"/>
  <c r="D50" i="8"/>
  <c r="D44" i="8"/>
  <c r="D36" i="8"/>
  <c r="D26" i="8"/>
  <c r="D24" i="8" s="1"/>
  <c r="C1499" i="1" s="1"/>
  <c r="D18" i="8"/>
  <c r="D8" i="8"/>
  <c r="D6" i="8" s="1"/>
  <c r="C1481" i="1" s="1"/>
  <c r="E44" i="7"/>
  <c r="D44" i="7"/>
  <c r="E39" i="7"/>
  <c r="E38" i="7" s="1"/>
  <c r="D39" i="7"/>
  <c r="D38" i="7" s="1"/>
  <c r="E30" i="7"/>
  <c r="D30" i="7"/>
  <c r="E23" i="7"/>
  <c r="E22" i="7" s="1"/>
  <c r="D1453" i="1" s="1"/>
  <c r="D23" i="7"/>
  <c r="C1454"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409" i="1" s="1"/>
  <c r="D115" i="6"/>
  <c r="F115"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1227" i="1" s="1"/>
  <c r="D250" i="5"/>
  <c r="F249" i="5"/>
  <c r="F248" i="5"/>
  <c r="F247" i="5"/>
  <c r="E246" i="5"/>
  <c r="D246" i="5"/>
  <c r="D245" i="5" s="1"/>
  <c r="C1222" i="1" s="1"/>
  <c r="F244" i="5"/>
  <c r="F243" i="5"/>
  <c r="E242" i="5"/>
  <c r="D242" i="5"/>
  <c r="F242" i="5" s="1"/>
  <c r="F241" i="5"/>
  <c r="F240" i="5"/>
  <c r="E239" i="5"/>
  <c r="F239"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7" i="9" s="1"/>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E78" i="5"/>
  <c r="D78" i="5"/>
  <c r="F77" i="5"/>
  <c r="F76" i="5"/>
  <c r="F75" i="5"/>
  <c r="F74" i="5"/>
  <c r="F73" i="5"/>
  <c r="F72" i="5"/>
  <c r="F71" i="5"/>
  <c r="E70" i="5"/>
  <c r="E69" i="5" s="1"/>
  <c r="D1047" i="1" s="1"/>
  <c r="D70" i="5"/>
  <c r="C1048" i="1" s="1"/>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F571" i="4" s="1"/>
  <c r="F570" i="4"/>
  <c r="F569" i="4"/>
  <c r="E568" i="4"/>
  <c r="E567" i="4" s="1"/>
  <c r="D561" i="1" s="1"/>
  <c r="D568" i="4"/>
  <c r="F568"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E515" i="4" s="1"/>
  <c r="D509" i="1"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E417" i="4"/>
  <c r="D417" i="4"/>
  <c r="F417" i="4" s="1"/>
  <c r="E416" i="4"/>
  <c r="D411" i="1" s="1"/>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E252" i="4" s="1"/>
  <c r="D248" i="1" s="1"/>
  <c r="D259" i="4"/>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F134" i="4"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D82"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G1576" i="1"/>
  <c r="C1576" i="1"/>
  <c r="H1576" i="1" s="1"/>
  <c r="G1575" i="1"/>
  <c r="C1575" i="1"/>
  <c r="H1575" i="1" s="1"/>
  <c r="C1574" i="1"/>
  <c r="H1573" i="1"/>
  <c r="C1573" i="1"/>
  <c r="G1573" i="1" s="1"/>
  <c r="H1572" i="1"/>
  <c r="G1572" i="1"/>
  <c r="C1572" i="1"/>
  <c r="G1571" i="1"/>
  <c r="C1571" i="1"/>
  <c r="H1571" i="1" s="1"/>
  <c r="C1570" i="1"/>
  <c r="H1569" i="1"/>
  <c r="C1569" i="1"/>
  <c r="G1569" i="1" s="1"/>
  <c r="C1568" i="1"/>
  <c r="H1568" i="1" s="1"/>
  <c r="G1567" i="1"/>
  <c r="C1567" i="1"/>
  <c r="H1567" i="1" s="1"/>
  <c r="C1566" i="1"/>
  <c r="C1565" i="1"/>
  <c r="G1565" i="1" s="1"/>
  <c r="C1564" i="1"/>
  <c r="H1564" i="1" s="1"/>
  <c r="C1563" i="1"/>
  <c r="H1563" i="1" s="1"/>
  <c r="C1562" i="1"/>
  <c r="C1561" i="1"/>
  <c r="G1561" i="1" s="1"/>
  <c r="G1559" i="1"/>
  <c r="C1559" i="1"/>
  <c r="H1559" i="1" s="1"/>
  <c r="C1558" i="1"/>
  <c r="H1557" i="1"/>
  <c r="C1557" i="1"/>
  <c r="G1557" i="1" s="1"/>
  <c r="H1556" i="1"/>
  <c r="G1556" i="1"/>
  <c r="C1556" i="1"/>
  <c r="G1555" i="1"/>
  <c r="C1555" i="1"/>
  <c r="H1555" i="1" s="1"/>
  <c r="C1554" i="1"/>
  <c r="H1553" i="1"/>
  <c r="C1553" i="1"/>
  <c r="G1553" i="1" s="1"/>
  <c r="C1552" i="1"/>
  <c r="H1552" i="1" s="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C1537" i="1"/>
  <c r="G1537" i="1" s="1"/>
  <c r="C1536" i="1"/>
  <c r="H1536" i="1" s="1"/>
  <c r="C1535" i="1"/>
  <c r="H1535" i="1" s="1"/>
  <c r="C1534" i="1"/>
  <c r="C1533" i="1"/>
  <c r="G1533" i="1" s="1"/>
  <c r="C1532" i="1"/>
  <c r="H1532" i="1" s="1"/>
  <c r="C1531" i="1"/>
  <c r="H1531" i="1" s="1"/>
  <c r="C1530" i="1"/>
  <c r="H1529" i="1"/>
  <c r="C1529" i="1"/>
  <c r="G1529" i="1" s="1"/>
  <c r="C1528" i="1"/>
  <c r="H1528" i="1" s="1"/>
  <c r="C1527" i="1"/>
  <c r="H1527" i="1" s="1"/>
  <c r="C1526" i="1"/>
  <c r="C1525" i="1"/>
  <c r="G1525" i="1" s="1"/>
  <c r="C1523" i="1"/>
  <c r="C1522" i="1"/>
  <c r="H1521" i="1"/>
  <c r="C1521" i="1"/>
  <c r="G1521" i="1" s="1"/>
  <c r="H1520" i="1"/>
  <c r="G1520" i="1"/>
  <c r="C1520" i="1"/>
  <c r="C1519" i="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C1504" i="1"/>
  <c r="H1504" i="1" s="1"/>
  <c r="G1503" i="1"/>
  <c r="C1503" i="1"/>
  <c r="H1503" i="1" s="1"/>
  <c r="C1502" i="1"/>
  <c r="C1501" i="1"/>
  <c r="G1501" i="1" s="1"/>
  <c r="H1500" i="1"/>
  <c r="G1500" i="1"/>
  <c r="C1500" i="1"/>
  <c r="C1498" i="1"/>
  <c r="H1497" i="1"/>
  <c r="C1497" i="1"/>
  <c r="G1497" i="1" s="1"/>
  <c r="H1496" i="1"/>
  <c r="G1496" i="1"/>
  <c r="C1496" i="1"/>
  <c r="G1495" i="1"/>
  <c r="C1495" i="1"/>
  <c r="H1495" i="1" s="1"/>
  <c r="C1494" i="1"/>
  <c r="H1493" i="1"/>
  <c r="C1493" i="1"/>
  <c r="G1493" i="1" s="1"/>
  <c r="C1492" i="1"/>
  <c r="H1492" i="1" s="1"/>
  <c r="C1491" i="1"/>
  <c r="H1491" i="1" s="1"/>
  <c r="C1490" i="1"/>
  <c r="H1489" i="1"/>
  <c r="C1489" i="1"/>
  <c r="G1489" i="1" s="1"/>
  <c r="H1488" i="1"/>
  <c r="G1488" i="1"/>
  <c r="C1488" i="1"/>
  <c r="G1487" i="1"/>
  <c r="C1487" i="1"/>
  <c r="H1487" i="1" s="1"/>
  <c r="C1486" i="1"/>
  <c r="H1485" i="1"/>
  <c r="C1485" i="1"/>
  <c r="G1485" i="1" s="1"/>
  <c r="G1484" i="1"/>
  <c r="C1484" i="1"/>
  <c r="H1484" i="1" s="1"/>
  <c r="C1483" i="1"/>
  <c r="H1483" i="1" s="1"/>
  <c r="C1482" i="1"/>
  <c r="C1480" i="1"/>
  <c r="H1480" i="1" s="1"/>
  <c r="D1479" i="1"/>
  <c r="C1479" i="1"/>
  <c r="H1479" i="1" s="1"/>
  <c r="D1478" i="1"/>
  <c r="C1478" i="1"/>
  <c r="D1477" i="1"/>
  <c r="C1477" i="1"/>
  <c r="H1477" i="1" s="1"/>
  <c r="D1476" i="1"/>
  <c r="C1476" i="1"/>
  <c r="D1475" i="1"/>
  <c r="H1475" i="1" s="1"/>
  <c r="C1475" i="1"/>
  <c r="D1474" i="1"/>
  <c r="C1474" i="1"/>
  <c r="J1473" i="1"/>
  <c r="D1473" i="1"/>
  <c r="H1473" i="1" s="1"/>
  <c r="C1473" i="1"/>
  <c r="D1472" i="1"/>
  <c r="C1472" i="1"/>
  <c r="D1471" i="1"/>
  <c r="C1471" i="1"/>
  <c r="J1471" i="1" s="1"/>
  <c r="D1470" i="1"/>
  <c r="C1470" i="1"/>
  <c r="C1469" i="1"/>
  <c r="H1468" i="1"/>
  <c r="D1468" i="1"/>
  <c r="C1468" i="1"/>
  <c r="G1467" i="1"/>
  <c r="I1467" i="1" s="1"/>
  <c r="D1467" i="1"/>
  <c r="H1467" i="1" s="1"/>
  <c r="C1467" i="1"/>
  <c r="H1466" i="1"/>
  <c r="D1466" i="1"/>
  <c r="C1466" i="1"/>
  <c r="G1465" i="1"/>
  <c r="I1465" i="1" s="1"/>
  <c r="D1465" i="1"/>
  <c r="H1465" i="1" s="1"/>
  <c r="C1465" i="1"/>
  <c r="H1464" i="1"/>
  <c r="D1464" i="1"/>
  <c r="C1464" i="1"/>
  <c r="G1463" i="1"/>
  <c r="I1463" i="1" s="1"/>
  <c r="D1463" i="1"/>
  <c r="H1463" i="1" s="1"/>
  <c r="C1463" i="1"/>
  <c r="H1462" i="1"/>
  <c r="D1462" i="1"/>
  <c r="C1462" i="1"/>
  <c r="D1461" i="1"/>
  <c r="C1461" i="1"/>
  <c r="G1461" i="1" s="1"/>
  <c r="D1460" i="1"/>
  <c r="C1460" i="1"/>
  <c r="D1459" i="1"/>
  <c r="C1459" i="1"/>
  <c r="H1459" i="1" s="1"/>
  <c r="D1458" i="1"/>
  <c r="C1458" i="1"/>
  <c r="D1457" i="1"/>
  <c r="C1457" i="1"/>
  <c r="H1457" i="1" s="1"/>
  <c r="D1456" i="1"/>
  <c r="C1456" i="1"/>
  <c r="D1455" i="1"/>
  <c r="C1455" i="1"/>
  <c r="H1455" i="1" s="1"/>
  <c r="D1454" i="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D1443" i="1"/>
  <c r="C1443" i="1"/>
  <c r="J1443" i="1" s="1"/>
  <c r="J1442" i="1"/>
  <c r="D1442" i="1"/>
  <c r="C1442" i="1"/>
  <c r="H1441" i="1"/>
  <c r="G1441" i="1"/>
  <c r="D1441" i="1"/>
  <c r="C1441" i="1"/>
  <c r="J1441" i="1" s="1"/>
  <c r="J1440" i="1"/>
  <c r="D1440" i="1"/>
  <c r="C1440" i="1"/>
  <c r="H1439" i="1"/>
  <c r="G1439" i="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D1422" i="1"/>
  <c r="C1422" i="1"/>
  <c r="H1422" i="1" s="1"/>
  <c r="H1421" i="1"/>
  <c r="G1421" i="1"/>
  <c r="D1421" i="1"/>
  <c r="C1421" i="1"/>
  <c r="D1420" i="1"/>
  <c r="C1420" i="1"/>
  <c r="H1420" i="1" s="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1" i="1" s="1"/>
  <c r="H1410" i="1"/>
  <c r="G1410" i="1"/>
  <c r="D1410" i="1"/>
  <c r="C1410"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C1278" i="1"/>
  <c r="H1278" i="1" s="1"/>
  <c r="H1277" i="1"/>
  <c r="G1277" i="1"/>
  <c r="D1277" i="1"/>
  <c r="C1277" i="1"/>
  <c r="H1276" i="1"/>
  <c r="G1276" i="1"/>
  <c r="D1276" i="1"/>
  <c r="C1276" i="1"/>
  <c r="H1275" i="1"/>
  <c r="G1275" i="1"/>
  <c r="D1275" i="1"/>
  <c r="C1275" i="1"/>
  <c r="D1274" i="1"/>
  <c r="H1274" i="1" s="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D1265" i="1"/>
  <c r="G1265" i="1" s="1"/>
  <c r="C1265" i="1"/>
  <c r="D1264" i="1"/>
  <c r="C1264" i="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H1244" i="1" s="1"/>
  <c r="C1244" i="1"/>
  <c r="H1243" i="1"/>
  <c r="G1243" i="1"/>
  <c r="D1243" i="1"/>
  <c r="C1243" i="1"/>
  <c r="H1242" i="1"/>
  <c r="G1242" i="1"/>
  <c r="D1242" i="1"/>
  <c r="C1242" i="1"/>
  <c r="H1241" i="1"/>
  <c r="G1241" i="1"/>
  <c r="D1241" i="1"/>
  <c r="C1241" i="1"/>
  <c r="D1240" i="1"/>
  <c r="C1240" i="1"/>
  <c r="H1239" i="1"/>
  <c r="G1239" i="1"/>
  <c r="D1239" i="1"/>
  <c r="C1239" i="1"/>
  <c r="H1238" i="1"/>
  <c r="G1238" i="1"/>
  <c r="D1238" i="1"/>
  <c r="C1238" i="1"/>
  <c r="D1237" i="1"/>
  <c r="C1237" i="1"/>
  <c r="H1237" i="1" s="1"/>
  <c r="D1236" i="1"/>
  <c r="C1236" i="1"/>
  <c r="H1234" i="1"/>
  <c r="G1234" i="1"/>
  <c r="D1234" i="1"/>
  <c r="C1234" i="1"/>
  <c r="H1233" i="1"/>
  <c r="G1233" i="1"/>
  <c r="D1233" i="1"/>
  <c r="C1233" i="1"/>
  <c r="D1232" i="1"/>
  <c r="C1232" i="1"/>
  <c r="H1232" i="1" s="1"/>
  <c r="H1231" i="1"/>
  <c r="G1231" i="1"/>
  <c r="D1231" i="1"/>
  <c r="C1231" i="1"/>
  <c r="H1230" i="1"/>
  <c r="G1230" i="1"/>
  <c r="D1230" i="1"/>
  <c r="C1230" i="1"/>
  <c r="D1229" i="1"/>
  <c r="C1229" i="1"/>
  <c r="H1229" i="1" s="1"/>
  <c r="D1228" i="1"/>
  <c r="C1228" i="1"/>
  <c r="H1226" i="1"/>
  <c r="G1226" i="1"/>
  <c r="D1226" i="1"/>
  <c r="C1226" i="1"/>
  <c r="H1225" i="1"/>
  <c r="G1225" i="1"/>
  <c r="D1225" i="1"/>
  <c r="C1225" i="1"/>
  <c r="D1224" i="1"/>
  <c r="C1224" i="1"/>
  <c r="D1223" i="1"/>
  <c r="H1221" i="1"/>
  <c r="G1221" i="1"/>
  <c r="D1221" i="1"/>
  <c r="C1221" i="1"/>
  <c r="H1220" i="1"/>
  <c r="G1220" i="1"/>
  <c r="D1220" i="1"/>
  <c r="C1220" i="1"/>
  <c r="H1219" i="1"/>
  <c r="G1219" i="1"/>
  <c r="D1219" i="1"/>
  <c r="C1219" i="1"/>
  <c r="D1218" i="1"/>
  <c r="G1218" i="1" s="1"/>
  <c r="C1218" i="1"/>
  <c r="H1217" i="1"/>
  <c r="D1217" i="1"/>
  <c r="G1217" i="1" s="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C1167" i="1"/>
  <c r="D1166" i="1"/>
  <c r="H1166" i="1" s="1"/>
  <c r="C1166" i="1"/>
  <c r="D1165" i="1"/>
  <c r="C1165" i="1"/>
  <c r="H1165" i="1" s="1"/>
  <c r="H1164" i="1"/>
  <c r="G1164" i="1"/>
  <c r="D1164" i="1"/>
  <c r="C1164" i="1"/>
  <c r="G1163" i="1"/>
  <c r="D1163" i="1"/>
  <c r="H1163" i="1" s="1"/>
  <c r="C1163" i="1"/>
  <c r="H1162" i="1"/>
  <c r="G1162" i="1"/>
  <c r="D1162" i="1"/>
  <c r="C1162" i="1"/>
  <c r="H1161" i="1"/>
  <c r="G1161" i="1"/>
  <c r="D1161" i="1"/>
  <c r="C1161" i="1"/>
  <c r="D1160" i="1"/>
  <c r="C1160" i="1"/>
  <c r="H1159" i="1"/>
  <c r="G1159" i="1"/>
  <c r="D1159" i="1"/>
  <c r="C1159" i="1"/>
  <c r="H1158" i="1"/>
  <c r="G1158" i="1"/>
  <c r="D1158" i="1"/>
  <c r="C1158" i="1"/>
  <c r="D1157" i="1"/>
  <c r="C1157" i="1"/>
  <c r="H1157" i="1" s="1"/>
  <c r="D1156" i="1"/>
  <c r="C1156" i="1"/>
  <c r="H1156" i="1" s="1"/>
  <c r="D1155" i="1"/>
  <c r="C1155" i="1"/>
  <c r="H1155" i="1" s="1"/>
  <c r="D1154" i="1"/>
  <c r="D1151" i="1"/>
  <c r="C1151" i="1"/>
  <c r="H1151" i="1" s="1"/>
  <c r="H1150" i="1"/>
  <c r="G1150" i="1"/>
  <c r="D1150" i="1"/>
  <c r="C1150" i="1"/>
  <c r="H1149" i="1"/>
  <c r="G1149" i="1"/>
  <c r="D1149" i="1"/>
  <c r="C1149"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D1141" i="1"/>
  <c r="C1141" i="1"/>
  <c r="H1141" i="1" s="1"/>
  <c r="H1140" i="1"/>
  <c r="G1140" i="1"/>
  <c r="D1140" i="1"/>
  <c r="C1140" i="1"/>
  <c r="H1139" i="1"/>
  <c r="G1139" i="1"/>
  <c r="D1139" i="1"/>
  <c r="C1139" i="1"/>
  <c r="D1138" i="1"/>
  <c r="C1138" i="1"/>
  <c r="H1138" i="1" s="1"/>
  <c r="D1137" i="1"/>
  <c r="C1137" i="1"/>
  <c r="H1137" i="1" s="1"/>
  <c r="H1136" i="1"/>
  <c r="G1136" i="1"/>
  <c r="D1136" i="1"/>
  <c r="C1136" i="1"/>
  <c r="H1135" i="1"/>
  <c r="G1135" i="1"/>
  <c r="D1135" i="1"/>
  <c r="C1135" i="1"/>
  <c r="H1134" i="1"/>
  <c r="G1134" i="1"/>
  <c r="D1134" i="1"/>
  <c r="C1134"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C1056" i="1"/>
  <c r="H1056" i="1" s="1"/>
  <c r="H1055" i="1"/>
  <c r="G1055" i="1"/>
  <c r="D1055" i="1"/>
  <c r="C1055" i="1"/>
  <c r="H1054" i="1"/>
  <c r="G1054" i="1"/>
  <c r="D1054" i="1"/>
  <c r="C1054" i="1"/>
  <c r="H1053" i="1"/>
  <c r="G1053" i="1"/>
  <c r="D1053" i="1"/>
  <c r="C1053" i="1"/>
  <c r="D1052" i="1"/>
  <c r="G1052" i="1" s="1"/>
  <c r="C1052" i="1"/>
  <c r="H1052" i="1" s="1"/>
  <c r="H1051" i="1"/>
  <c r="G1051" i="1"/>
  <c r="D1051" i="1"/>
  <c r="C1051" i="1"/>
  <c r="H1050" i="1"/>
  <c r="G1050" i="1"/>
  <c r="D1050" i="1"/>
  <c r="C1050" i="1"/>
  <c r="H1049" i="1"/>
  <c r="G1049" i="1"/>
  <c r="D1049" i="1"/>
  <c r="C1049" i="1"/>
  <c r="D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H1031" i="1"/>
  <c r="G1031" i="1"/>
  <c r="D1031" i="1"/>
  <c r="C1031" i="1"/>
  <c r="C1030" i="1"/>
  <c r="H1029" i="1"/>
  <c r="G1029" i="1"/>
  <c r="D1029" i="1"/>
  <c r="C1029" i="1"/>
  <c r="D1028" i="1"/>
  <c r="G1028" i="1" s="1"/>
  <c r="C1028" i="1"/>
  <c r="H1027" i="1"/>
  <c r="G1027" i="1"/>
  <c r="D1027" i="1"/>
  <c r="C1027" i="1"/>
  <c r="H1026" i="1"/>
  <c r="G1026" i="1"/>
  <c r="D1026" i="1"/>
  <c r="C1026" i="1"/>
  <c r="H1025" i="1"/>
  <c r="G1025" i="1"/>
  <c r="D1025" i="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D1018" i="1"/>
  <c r="C1018" i="1"/>
  <c r="H1017" i="1"/>
  <c r="G1017" i="1"/>
  <c r="D1017" i="1"/>
  <c r="C1017" i="1"/>
  <c r="H1016" i="1"/>
  <c r="G1016" i="1"/>
  <c r="D1016" i="1"/>
  <c r="C1016" i="1"/>
  <c r="H1015" i="1"/>
  <c r="G1015" i="1"/>
  <c r="D1015" i="1"/>
  <c r="C1015" i="1"/>
  <c r="D1014" i="1"/>
  <c r="C1014" i="1"/>
  <c r="D1013" i="1"/>
  <c r="C1013" i="1"/>
  <c r="H1013" i="1" s="1"/>
  <c r="D1012" i="1"/>
  <c r="C1012" i="1"/>
  <c r="H1012" i="1" s="1"/>
  <c r="H1011" i="1"/>
  <c r="G1011" i="1"/>
  <c r="D1011" i="1"/>
  <c r="C1011" i="1"/>
  <c r="H1010" i="1"/>
  <c r="G1010" i="1"/>
  <c r="D1010" i="1"/>
  <c r="C1010" i="1"/>
  <c r="H1009" i="1"/>
  <c r="G1009" i="1"/>
  <c r="D1009" i="1"/>
  <c r="C1009" i="1"/>
  <c r="D1008" i="1"/>
  <c r="G1008" i="1" s="1"/>
  <c r="C1008" i="1"/>
  <c r="H1008" i="1" s="1"/>
  <c r="D1007" i="1"/>
  <c r="D1006" i="1"/>
  <c r="C1006" i="1"/>
  <c r="D1005" i="1"/>
  <c r="H1005" i="1" s="1"/>
  <c r="C1005" i="1"/>
  <c r="D1004" i="1"/>
  <c r="G1004" i="1" s="1"/>
  <c r="C1004" i="1"/>
  <c r="H1004" i="1" s="1"/>
  <c r="D1003" i="1"/>
  <c r="C1003" i="1"/>
  <c r="D1002" i="1"/>
  <c r="C1002" i="1"/>
  <c r="H1002" i="1" s="1"/>
  <c r="H1001" i="1"/>
  <c r="D1001" i="1"/>
  <c r="G1001" i="1" s="1"/>
  <c r="C1001" i="1"/>
  <c r="D1000" i="1"/>
  <c r="G1000" i="1" s="1"/>
  <c r="C1000" i="1"/>
  <c r="H1000" i="1" s="1"/>
  <c r="D999" i="1"/>
  <c r="C999" i="1"/>
  <c r="H999" i="1" s="1"/>
  <c r="D998" i="1"/>
  <c r="G998" i="1" s="1"/>
  <c r="C998" i="1"/>
  <c r="H998" i="1" s="1"/>
  <c r="D997" i="1"/>
  <c r="C997" i="1"/>
  <c r="D996" i="1"/>
  <c r="G996" i="1" s="1"/>
  <c r="C996" i="1"/>
  <c r="H996" i="1" s="1"/>
  <c r="H995" i="1"/>
  <c r="D995" i="1"/>
  <c r="C995" i="1"/>
  <c r="H994" i="1"/>
  <c r="G994" i="1"/>
  <c r="D994" i="1"/>
  <c r="C994" i="1"/>
  <c r="D993" i="1"/>
  <c r="C993" i="1"/>
  <c r="H993" i="1" s="1"/>
  <c r="H992" i="1"/>
  <c r="G992" i="1"/>
  <c r="D992" i="1"/>
  <c r="C992" i="1"/>
  <c r="D991" i="1"/>
  <c r="C991" i="1"/>
  <c r="H991" i="1" s="1"/>
  <c r="H989" i="1"/>
  <c r="G989" i="1"/>
  <c r="D989" i="1"/>
  <c r="C989" i="1"/>
  <c r="H988" i="1"/>
  <c r="G988" i="1"/>
  <c r="D988" i="1"/>
  <c r="C988" i="1"/>
  <c r="D987" i="1"/>
  <c r="H987" i="1" s="1"/>
  <c r="C987"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G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C645" i="1"/>
  <c r="D644" i="1"/>
  <c r="C644" i="1"/>
  <c r="G644" i="1" s="1"/>
  <c r="H643" i="1"/>
  <c r="G643" i="1"/>
  <c r="D643" i="1"/>
  <c r="C643" i="1"/>
  <c r="H642" i="1"/>
  <c r="G642" i="1"/>
  <c r="D642" i="1"/>
  <c r="C642" i="1"/>
  <c r="H641" i="1"/>
  <c r="G641" i="1"/>
  <c r="D641" i="1"/>
  <c r="C641"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G452" i="1"/>
  <c r="D452" i="1"/>
  <c r="H452" i="1" s="1"/>
  <c r="C452" i="1"/>
  <c r="G451" i="1"/>
  <c r="D451" i="1"/>
  <c r="H451" i="1" s="1"/>
  <c r="C451" i="1"/>
  <c r="G450" i="1"/>
  <c r="D450" i="1"/>
  <c r="H450" i="1" s="1"/>
  <c r="C450" i="1"/>
  <c r="D449" i="1"/>
  <c r="H449" i="1" s="1"/>
  <c r="C449" i="1"/>
  <c r="G448" i="1"/>
  <c r="D448" i="1"/>
  <c r="H448" i="1" s="1"/>
  <c r="C448" i="1"/>
  <c r="G447" i="1"/>
  <c r="D447" i="1"/>
  <c r="H447" i="1" s="1"/>
  <c r="C447" i="1"/>
  <c r="G446" i="1"/>
  <c r="D446" i="1"/>
  <c r="H446" i="1" s="1"/>
  <c r="C446" i="1"/>
  <c r="D445" i="1"/>
  <c r="H445" i="1" s="1"/>
  <c r="C445" i="1"/>
  <c r="G444" i="1"/>
  <c r="D444" i="1"/>
  <c r="H444" i="1" s="1"/>
  <c r="C444" i="1"/>
  <c r="G443" i="1"/>
  <c r="D443" i="1"/>
  <c r="H443" i="1" s="1"/>
  <c r="C443" i="1"/>
  <c r="G442" i="1"/>
  <c r="D442" i="1"/>
  <c r="H442" i="1" s="1"/>
  <c r="C442" i="1"/>
  <c r="D441" i="1"/>
  <c r="H441" i="1" s="1"/>
  <c r="C441" i="1"/>
  <c r="G440" i="1"/>
  <c r="D440" i="1"/>
  <c r="H440" i="1" s="1"/>
  <c r="C440" i="1"/>
  <c r="G439" i="1"/>
  <c r="D439" i="1"/>
  <c r="H439" i="1" s="1"/>
  <c r="C439" i="1"/>
  <c r="G438" i="1"/>
  <c r="D438" i="1"/>
  <c r="H438" i="1" s="1"/>
  <c r="C438" i="1"/>
  <c r="D437" i="1"/>
  <c r="H437" i="1" s="1"/>
  <c r="C437" i="1"/>
  <c r="G436" i="1"/>
  <c r="D436" i="1"/>
  <c r="H436" i="1" s="1"/>
  <c r="C436" i="1"/>
  <c r="G435" i="1"/>
  <c r="D435" i="1"/>
  <c r="C435" i="1"/>
  <c r="G434" i="1"/>
  <c r="D434" i="1"/>
  <c r="C434" i="1"/>
  <c r="D433" i="1"/>
  <c r="G433" i="1" s="1"/>
  <c r="C433" i="1"/>
  <c r="G432" i="1"/>
  <c r="D432" i="1"/>
  <c r="C432" i="1"/>
  <c r="H432" i="1" s="1"/>
  <c r="G431" i="1"/>
  <c r="D431" i="1"/>
  <c r="C431" i="1"/>
  <c r="G430" i="1"/>
  <c r="D430" i="1"/>
  <c r="C430" i="1"/>
  <c r="D429" i="1"/>
  <c r="G429" i="1" s="1"/>
  <c r="C429" i="1"/>
  <c r="G428" i="1"/>
  <c r="D428" i="1"/>
  <c r="C428" i="1"/>
  <c r="H428" i="1" s="1"/>
  <c r="G427" i="1"/>
  <c r="D427" i="1"/>
  <c r="C427" i="1"/>
  <c r="G426" i="1"/>
  <c r="D426" i="1"/>
  <c r="C426" i="1"/>
  <c r="D425" i="1"/>
  <c r="G425" i="1" s="1"/>
  <c r="C425" i="1"/>
  <c r="G424" i="1"/>
  <c r="D424" i="1"/>
  <c r="C424" i="1"/>
  <c r="H424" i="1" s="1"/>
  <c r="G423" i="1"/>
  <c r="D423" i="1"/>
  <c r="C423" i="1"/>
  <c r="G422" i="1"/>
  <c r="D422" i="1"/>
  <c r="C422" i="1"/>
  <c r="D421" i="1"/>
  <c r="G421" i="1" s="1"/>
  <c r="C421" i="1"/>
  <c r="G420" i="1"/>
  <c r="D420" i="1"/>
  <c r="C420" i="1"/>
  <c r="H420" i="1" s="1"/>
  <c r="G419" i="1"/>
  <c r="D419" i="1"/>
  <c r="C419" i="1"/>
  <c r="G418" i="1"/>
  <c r="D418" i="1"/>
  <c r="C418" i="1"/>
  <c r="D417" i="1"/>
  <c r="G417" i="1" s="1"/>
  <c r="C417" i="1"/>
  <c r="G416" i="1"/>
  <c r="D416" i="1"/>
  <c r="C416" i="1"/>
  <c r="H416" i="1" s="1"/>
  <c r="D415" i="1"/>
  <c r="C413" i="1"/>
  <c r="D412" i="1"/>
  <c r="C412" i="1"/>
  <c r="G406" i="1"/>
  <c r="D406" i="1"/>
  <c r="C406" i="1"/>
  <c r="H406" i="1" s="1"/>
  <c r="D405" i="1"/>
  <c r="C405" i="1"/>
  <c r="G404" i="1"/>
  <c r="D404" i="1"/>
  <c r="C404" i="1"/>
  <c r="D401" i="1"/>
  <c r="G401" i="1" s="1"/>
  <c r="C401" i="1"/>
  <c r="G400" i="1"/>
  <c r="D400" i="1"/>
  <c r="C400" i="1"/>
  <c r="H400" i="1" s="1"/>
  <c r="G399" i="1"/>
  <c r="D399" i="1"/>
  <c r="C399" i="1"/>
  <c r="G398" i="1"/>
  <c r="D398" i="1"/>
  <c r="C398" i="1"/>
  <c r="D397" i="1"/>
  <c r="G397" i="1" s="1"/>
  <c r="C397" i="1"/>
  <c r="G396" i="1"/>
  <c r="D396" i="1"/>
  <c r="C396" i="1"/>
  <c r="H396" i="1" s="1"/>
  <c r="G395" i="1"/>
  <c r="D395" i="1"/>
  <c r="C395" i="1"/>
  <c r="G394" i="1"/>
  <c r="D394" i="1"/>
  <c r="C394" i="1"/>
  <c r="D393" i="1"/>
  <c r="G393" i="1" s="1"/>
  <c r="C393" i="1"/>
  <c r="G392" i="1"/>
  <c r="D392" i="1"/>
  <c r="C392" i="1"/>
  <c r="H392" i="1" s="1"/>
  <c r="D391" i="1"/>
  <c r="D390" i="1"/>
  <c r="G390" i="1" s="1"/>
  <c r="C390" i="1"/>
  <c r="G389" i="1"/>
  <c r="D389" i="1"/>
  <c r="C389" i="1"/>
  <c r="H389" i="1" s="1"/>
  <c r="G388" i="1"/>
  <c r="D388" i="1"/>
  <c r="C388" i="1"/>
  <c r="G387" i="1"/>
  <c r="D387" i="1"/>
  <c r="C387" i="1"/>
  <c r="D386" i="1"/>
  <c r="G386" i="1" s="1"/>
  <c r="C386" i="1"/>
  <c r="G385" i="1"/>
  <c r="D385" i="1"/>
  <c r="C385" i="1"/>
  <c r="H385" i="1" s="1"/>
  <c r="G384" i="1"/>
  <c r="D384" i="1"/>
  <c r="C384" i="1"/>
  <c r="G383" i="1"/>
  <c r="D383" i="1"/>
  <c r="C383" i="1"/>
  <c r="D382" i="1"/>
  <c r="G382" i="1" s="1"/>
  <c r="C382" i="1"/>
  <c r="G381" i="1"/>
  <c r="D381" i="1"/>
  <c r="C381" i="1"/>
  <c r="H381" i="1" s="1"/>
  <c r="G380" i="1"/>
  <c r="D380" i="1"/>
  <c r="C380" i="1"/>
  <c r="D379" i="1"/>
  <c r="G379" i="1" s="1"/>
  <c r="C379" i="1"/>
  <c r="D378" i="1"/>
  <c r="G378" i="1" s="1"/>
  <c r="C378" i="1"/>
  <c r="G377" i="1"/>
  <c r="D377" i="1"/>
  <c r="C377" i="1"/>
  <c r="H377" i="1" s="1"/>
  <c r="G376" i="1"/>
  <c r="D376" i="1"/>
  <c r="C376" i="1"/>
  <c r="G375" i="1"/>
  <c r="D375" i="1"/>
  <c r="C375" i="1"/>
  <c r="D374" i="1"/>
  <c r="G374" i="1" s="1"/>
  <c r="C374" i="1"/>
  <c r="G373" i="1"/>
  <c r="D373" i="1"/>
  <c r="C373" i="1"/>
  <c r="H373" i="1" s="1"/>
  <c r="G372" i="1"/>
  <c r="D372" i="1"/>
  <c r="C372" i="1"/>
  <c r="D371" i="1"/>
  <c r="G371" i="1" s="1"/>
  <c r="C371" i="1"/>
  <c r="D370" i="1"/>
  <c r="G370" i="1" s="1"/>
  <c r="C370" i="1"/>
  <c r="G369" i="1"/>
  <c r="D369" i="1"/>
  <c r="C369" i="1"/>
  <c r="H369" i="1" s="1"/>
  <c r="G368" i="1"/>
  <c r="D368" i="1"/>
  <c r="C368" i="1"/>
  <c r="D367" i="1"/>
  <c r="G367" i="1" s="1"/>
  <c r="C367" i="1"/>
  <c r="D366" i="1"/>
  <c r="G366" i="1" s="1"/>
  <c r="C366" i="1"/>
  <c r="D365" i="1"/>
  <c r="G365" i="1" s="1"/>
  <c r="C365" i="1"/>
  <c r="H365" i="1" s="1"/>
  <c r="D364" i="1"/>
  <c r="G364" i="1" s="1"/>
  <c r="C364" i="1"/>
  <c r="G363" i="1"/>
  <c r="D363" i="1"/>
  <c r="C363" i="1"/>
  <c r="D362" i="1"/>
  <c r="C362" i="1"/>
  <c r="G362" i="1" s="1"/>
  <c r="D361" i="1"/>
  <c r="C361" i="1"/>
  <c r="H361" i="1" s="1"/>
  <c r="G360" i="1"/>
  <c r="D360" i="1"/>
  <c r="C360" i="1"/>
  <c r="G359" i="1"/>
  <c r="D359" i="1"/>
  <c r="C359" i="1"/>
  <c r="D357" i="1"/>
  <c r="C357" i="1"/>
  <c r="H357" i="1" s="1"/>
  <c r="G356" i="1"/>
  <c r="D356" i="1"/>
  <c r="C356" i="1"/>
  <c r="G355" i="1"/>
  <c r="D355" i="1"/>
  <c r="C355" i="1"/>
  <c r="D354" i="1"/>
  <c r="C354" i="1"/>
  <c r="G354" i="1" s="1"/>
  <c r="D353" i="1"/>
  <c r="C353" i="1"/>
  <c r="H353" i="1" s="1"/>
  <c r="G352" i="1"/>
  <c r="D352" i="1"/>
  <c r="C352" i="1"/>
  <c r="G351" i="1"/>
  <c r="D351" i="1"/>
  <c r="C351" i="1"/>
  <c r="D350" i="1"/>
  <c r="C350" i="1"/>
  <c r="G350" i="1" s="1"/>
  <c r="D349" i="1"/>
  <c r="C349" i="1"/>
  <c r="H349" i="1" s="1"/>
  <c r="G348" i="1"/>
  <c r="D348" i="1"/>
  <c r="C348" i="1"/>
  <c r="G347" i="1"/>
  <c r="D347" i="1"/>
  <c r="C347" i="1"/>
  <c r="D346" i="1"/>
  <c r="C346" i="1"/>
  <c r="G346" i="1" s="1"/>
  <c r="G344" i="1"/>
  <c r="D344" i="1"/>
  <c r="C344" i="1"/>
  <c r="G343" i="1"/>
  <c r="D343" i="1"/>
  <c r="C343" i="1"/>
  <c r="D342" i="1"/>
  <c r="C342" i="1"/>
  <c r="G342" i="1" s="1"/>
  <c r="D341" i="1"/>
  <c r="C341" i="1"/>
  <c r="H341" i="1" s="1"/>
  <c r="G340" i="1"/>
  <c r="D340" i="1"/>
  <c r="C340" i="1"/>
  <c r="G339" i="1"/>
  <c r="D339" i="1"/>
  <c r="C339" i="1"/>
  <c r="D338" i="1"/>
  <c r="C338" i="1"/>
  <c r="G338" i="1" s="1"/>
  <c r="D337" i="1"/>
  <c r="C337" i="1"/>
  <c r="H337" i="1" s="1"/>
  <c r="G336" i="1"/>
  <c r="D336" i="1"/>
  <c r="C336" i="1"/>
  <c r="G335" i="1"/>
  <c r="D335" i="1"/>
  <c r="C335" i="1"/>
  <c r="D334" i="1"/>
  <c r="C334" i="1"/>
  <c r="G334" i="1" s="1"/>
  <c r="D333" i="1"/>
  <c r="C333" i="1"/>
  <c r="H333" i="1" s="1"/>
  <c r="G332" i="1"/>
  <c r="D332" i="1"/>
  <c r="C332" i="1"/>
  <c r="G331" i="1"/>
  <c r="D331" i="1"/>
  <c r="C331" i="1"/>
  <c r="D330" i="1"/>
  <c r="C330" i="1"/>
  <c r="G330" i="1" s="1"/>
  <c r="D329" i="1"/>
  <c r="C329" i="1"/>
  <c r="H329" i="1" s="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D291" i="1"/>
  <c r="G291" i="1" s="1"/>
  <c r="C291" i="1"/>
  <c r="D290" i="1"/>
  <c r="G290" i="1" s="1"/>
  <c r="C290" i="1"/>
  <c r="D289" i="1"/>
  <c r="G289" i="1" s="1"/>
  <c r="C289" i="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9" i="1" s="1"/>
  <c r="C259" i="1"/>
  <c r="H258" i="1"/>
  <c r="G258" i="1"/>
  <c r="D258" i="1"/>
  <c r="C258" i="1"/>
  <c r="H257" i="1"/>
  <c r="D257" i="1"/>
  <c r="G257" i="1" s="1"/>
  <c r="C257" i="1"/>
  <c r="H256" i="1"/>
  <c r="G256" i="1"/>
  <c r="D256" i="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D189" i="1"/>
  <c r="H189" i="1" s="1"/>
  <c r="C189" i="1"/>
  <c r="H188" i="1"/>
  <c r="D188" i="1"/>
  <c r="G188" i="1" s="1"/>
  <c r="C188" i="1"/>
  <c r="H187" i="1"/>
  <c r="G187" i="1"/>
  <c r="D187" i="1"/>
  <c r="C187" i="1"/>
  <c r="D186" i="1"/>
  <c r="H186" i="1" s="1"/>
  <c r="C186" i="1"/>
  <c r="H185" i="1"/>
  <c r="G185" i="1"/>
  <c r="D185" i="1"/>
  <c r="C185" i="1"/>
  <c r="C184" i="1"/>
  <c r="H183" i="1"/>
  <c r="G183" i="1"/>
  <c r="D183" i="1"/>
  <c r="C183" i="1"/>
  <c r="H182" i="1"/>
  <c r="G182" i="1"/>
  <c r="D182" i="1"/>
  <c r="C182" i="1"/>
  <c r="H181" i="1"/>
  <c r="D181" i="1"/>
  <c r="G181" i="1" s="1"/>
  <c r="C181" i="1"/>
  <c r="H180" i="1"/>
  <c r="D180" i="1"/>
  <c r="G180" i="1" s="1"/>
  <c r="C180" i="1"/>
  <c r="D179" i="1"/>
  <c r="H179" i="1" s="1"/>
  <c r="C179" i="1"/>
  <c r="H178" i="1"/>
  <c r="G178" i="1"/>
  <c r="D178" i="1"/>
  <c r="C178" i="1"/>
  <c r="D177" i="1"/>
  <c r="H177" i="1" s="1"/>
  <c r="C177" i="1"/>
  <c r="D176" i="1"/>
  <c r="H176" i="1" s="1"/>
  <c r="C176" i="1"/>
  <c r="H175" i="1"/>
  <c r="D175" i="1"/>
  <c r="G175" i="1" s="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D163" i="1"/>
  <c r="G163" i="1" s="1"/>
  <c r="C163" i="1"/>
  <c r="H162" i="1"/>
  <c r="D162" i="1"/>
  <c r="G162" i="1" s="1"/>
  <c r="C162" i="1"/>
  <c r="H161" i="1"/>
  <c r="D161" i="1"/>
  <c r="G161" i="1" s="1"/>
  <c r="C161" i="1"/>
  <c r="G160" i="1"/>
  <c r="D160" i="1"/>
  <c r="H160" i="1" s="1"/>
  <c r="C160" i="1"/>
  <c r="H158" i="1"/>
  <c r="G158" i="1"/>
  <c r="D158" i="1"/>
  <c r="C158" i="1"/>
  <c r="G157" i="1"/>
  <c r="D157" i="1"/>
  <c r="H157" i="1" s="1"/>
  <c r="C157" i="1"/>
  <c r="H156" i="1"/>
  <c r="G156" i="1"/>
  <c r="D156" i="1"/>
  <c r="C156" i="1"/>
  <c r="G155" i="1"/>
  <c r="D155" i="1"/>
  <c r="H155" i="1" s="1"/>
  <c r="C155" i="1"/>
  <c r="D154" i="1"/>
  <c r="H154" i="1" s="1"/>
  <c r="C154" i="1"/>
  <c r="H153" i="1"/>
  <c r="D153" i="1"/>
  <c r="G153" i="1" s="1"/>
  <c r="C153" i="1"/>
  <c r="H152" i="1"/>
  <c r="D152" i="1"/>
  <c r="G152" i="1" s="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D123" i="1"/>
  <c r="G123" i="1" s="1"/>
  <c r="C123" i="1"/>
  <c r="H122" i="1"/>
  <c r="D122" i="1"/>
  <c r="G122" i="1" s="1"/>
  <c r="C122"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H65" i="1"/>
  <c r="D65" i="1"/>
  <c r="G65" i="1" s="1"/>
  <c r="C65"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G46" i="1" s="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644" i="1" l="1"/>
  <c r="H1577" i="1"/>
  <c r="G1563" i="1"/>
  <c r="G1531" i="1"/>
  <c r="G1568" i="1"/>
  <c r="H1565" i="1"/>
  <c r="G1564" i="1"/>
  <c r="H1560" i="1"/>
  <c r="G1560" i="1"/>
  <c r="H1561" i="1"/>
  <c r="G1552" i="1"/>
  <c r="H1537" i="1"/>
  <c r="G1535" i="1"/>
  <c r="G1536" i="1"/>
  <c r="H1533" i="1"/>
  <c r="G1532" i="1"/>
  <c r="G1528" i="1"/>
  <c r="G1527" i="1"/>
  <c r="H1525" i="1"/>
  <c r="H1509" i="1"/>
  <c r="G1504" i="1"/>
  <c r="H1499" i="1"/>
  <c r="G1499" i="1"/>
  <c r="H1501" i="1"/>
  <c r="G1492" i="1"/>
  <c r="G1491" i="1"/>
  <c r="G1481" i="1"/>
  <c r="H1481" i="1"/>
  <c r="G1480" i="1"/>
  <c r="E27" i="9"/>
  <c r="B27" i="9" s="1"/>
  <c r="E302" i="9"/>
  <c r="B302" i="9" s="1"/>
  <c r="E5" i="7"/>
  <c r="H1470" i="1"/>
  <c r="I31" i="3"/>
  <c r="D1469" i="1"/>
  <c r="H1469" i="1" s="1"/>
  <c r="G1470" i="1"/>
  <c r="H1471" i="1"/>
  <c r="D22" i="7"/>
  <c r="E300" i="9"/>
  <c r="B300" i="9" s="1"/>
  <c r="G1411" i="1"/>
  <c r="G1422" i="1"/>
  <c r="G1420" i="1"/>
  <c r="D1408" i="1"/>
  <c r="C1409" i="1"/>
  <c r="E297" i="9"/>
  <c r="B297" i="9" s="1"/>
  <c r="H1264" i="1"/>
  <c r="H1228" i="1"/>
  <c r="H1224" i="1"/>
  <c r="H1006" i="1"/>
  <c r="H1003" i="1"/>
  <c r="G1005" i="1"/>
  <c r="H1240" i="1"/>
  <c r="H1133" i="1"/>
  <c r="D1127" i="1"/>
  <c r="H1127" i="1" s="1"/>
  <c r="G1278" i="1"/>
  <c r="G1274" i="1"/>
  <c r="G1264" i="1"/>
  <c r="G1263" i="1"/>
  <c r="G1244" i="1"/>
  <c r="E285" i="9"/>
  <c r="B285" i="9" s="1"/>
  <c r="G1240" i="1"/>
  <c r="H1236" i="1"/>
  <c r="F258" i="5"/>
  <c r="C1235" i="1"/>
  <c r="G1235" i="1" s="1"/>
  <c r="G1236" i="1"/>
  <c r="G1237" i="1"/>
  <c r="H1235" i="1"/>
  <c r="G1232" i="1"/>
  <c r="G1229" i="1"/>
  <c r="G1228" i="1"/>
  <c r="E245" i="5"/>
  <c r="D1222" i="1" s="1"/>
  <c r="G1222" i="1" s="1"/>
  <c r="F250" i="5"/>
  <c r="C1227" i="1"/>
  <c r="G1224" i="1"/>
  <c r="H1222" i="1"/>
  <c r="C1223" i="1"/>
  <c r="E281" i="9"/>
  <c r="B281" i="9" s="1"/>
  <c r="H1218" i="1"/>
  <c r="D1216" i="1"/>
  <c r="E238" i="5"/>
  <c r="G1166" i="1"/>
  <c r="G1165" i="1"/>
  <c r="H1160" i="1"/>
  <c r="G1157" i="1"/>
  <c r="G1160" i="1"/>
  <c r="G1156" i="1"/>
  <c r="G1155" i="1"/>
  <c r="H1148" i="1"/>
  <c r="G1148" i="1"/>
  <c r="G1151" i="1"/>
  <c r="F170" i="5"/>
  <c r="G1141" i="1"/>
  <c r="E287" i="9"/>
  <c r="B287" i="9" s="1"/>
  <c r="G1138" i="1"/>
  <c r="G1137" i="1"/>
  <c r="G1133" i="1"/>
  <c r="D146" i="5"/>
  <c r="C1124" i="1" s="1"/>
  <c r="F149" i="5"/>
  <c r="G1056" i="1"/>
  <c r="G1064" i="1"/>
  <c r="G1048" i="1"/>
  <c r="H1048" i="1"/>
  <c r="G1033" i="1"/>
  <c r="H1033" i="1"/>
  <c r="G1030" i="1"/>
  <c r="G1032" i="1"/>
  <c r="H1030" i="1"/>
  <c r="H1032" i="1"/>
  <c r="H1023" i="1"/>
  <c r="H1028" i="1"/>
  <c r="G1018" i="1"/>
  <c r="F35" i="5"/>
  <c r="H1014" i="1"/>
  <c r="G1013" i="1"/>
  <c r="G1014" i="1"/>
  <c r="G1012" i="1"/>
  <c r="F29" i="5"/>
  <c r="C1007" i="1"/>
  <c r="H997" i="1"/>
  <c r="G1006" i="1"/>
  <c r="G1003" i="1"/>
  <c r="G1002" i="1"/>
  <c r="G997" i="1"/>
  <c r="G999" i="1"/>
  <c r="F19" i="5"/>
  <c r="F13" i="5"/>
  <c r="E12" i="5"/>
  <c r="D990" i="1" s="1"/>
  <c r="G995" i="1"/>
  <c r="G993" i="1"/>
  <c r="G991" i="1"/>
  <c r="G986" i="1"/>
  <c r="G987" i="1"/>
  <c r="E286" i="9"/>
  <c r="B286" i="9" s="1"/>
  <c r="F215" i="9"/>
  <c r="B215" i="9" s="1"/>
  <c r="E292" i="9"/>
  <c r="B292" i="9" s="1"/>
  <c r="E299" i="9"/>
  <c r="B299" i="9" s="1"/>
  <c r="H632" i="1"/>
  <c r="G405" i="1"/>
  <c r="G412" i="1"/>
  <c r="G411" i="1"/>
  <c r="D644" i="4"/>
  <c r="H290" i="1"/>
  <c r="D413" i="1"/>
  <c r="G413" i="1" s="1"/>
  <c r="H289" i="1"/>
  <c r="G713" i="1"/>
  <c r="F219" i="9"/>
  <c r="G711" i="1"/>
  <c r="G710" i="1"/>
  <c r="F218" i="9"/>
  <c r="B218" i="9" s="1"/>
  <c r="G703" i="1"/>
  <c r="G670" i="1"/>
  <c r="H669" i="1"/>
  <c r="G668" i="1"/>
  <c r="H645" i="1"/>
  <c r="G645" i="1"/>
  <c r="F652" i="4"/>
  <c r="F383" i="4"/>
  <c r="E643" i="4"/>
  <c r="D637" i="1" s="1"/>
  <c r="E273" i="9"/>
  <c r="B273" i="9" s="1"/>
  <c r="G259" i="1"/>
  <c r="G260" i="1"/>
  <c r="G262" i="1"/>
  <c r="G248" i="1"/>
  <c r="H248" i="1"/>
  <c r="F210" i="4"/>
  <c r="D184" i="1"/>
  <c r="H184" i="1" s="1"/>
  <c r="G189" i="1"/>
  <c r="G184" i="1"/>
  <c r="G186" i="1"/>
  <c r="E44" i="9"/>
  <c r="B44" i="9" s="1"/>
  <c r="G179" i="1"/>
  <c r="B219" i="9"/>
  <c r="G177" i="1"/>
  <c r="G176" i="1"/>
  <c r="D173" i="1"/>
  <c r="E163" i="4"/>
  <c r="D159" i="1" s="1"/>
  <c r="F169" i="4"/>
  <c r="F164" i="4"/>
  <c r="E152" i="4"/>
  <c r="D148" i="1" s="1"/>
  <c r="G154" i="1"/>
  <c r="G149" i="1"/>
  <c r="G150" i="1"/>
  <c r="F153" i="4"/>
  <c r="H121" i="1"/>
  <c r="F125" i="4"/>
  <c r="F106" i="4"/>
  <c r="F217" i="9"/>
  <c r="B217" i="9" s="1"/>
  <c r="G78" i="1"/>
  <c r="H78" i="1"/>
  <c r="F83" i="4"/>
  <c r="F82" i="4"/>
  <c r="H64" i="1"/>
  <c r="F68" i="4"/>
  <c r="H46" i="1"/>
  <c r="F50" i="4"/>
  <c r="H1456" i="1"/>
  <c r="J1456" i="1"/>
  <c r="G1456" i="1"/>
  <c r="H1458" i="1"/>
  <c r="J1458" i="1"/>
  <c r="G1458" i="1"/>
  <c r="I1458" i="1" s="1"/>
  <c r="H1460" i="1"/>
  <c r="J1460" i="1"/>
  <c r="G1460" i="1"/>
  <c r="I1460" i="1" s="1"/>
  <c r="H1519" i="1"/>
  <c r="G1519" i="1"/>
  <c r="H328" i="1"/>
  <c r="H332" i="1"/>
  <c r="H336" i="1"/>
  <c r="H340" i="1"/>
  <c r="H344" i="1"/>
  <c r="H348" i="1"/>
  <c r="H352" i="1"/>
  <c r="H356" i="1"/>
  <c r="H360" i="1"/>
  <c r="H364" i="1"/>
  <c r="H368" i="1"/>
  <c r="H372" i="1"/>
  <c r="H376" i="1"/>
  <c r="H380" i="1"/>
  <c r="H384" i="1"/>
  <c r="H388" i="1"/>
  <c r="H395" i="1"/>
  <c r="H399" i="1"/>
  <c r="H405" i="1"/>
  <c r="H413" i="1"/>
  <c r="H419" i="1"/>
  <c r="H423" i="1"/>
  <c r="H427" i="1"/>
  <c r="H431" i="1"/>
  <c r="H435" i="1"/>
  <c r="G437" i="1"/>
  <c r="G441" i="1"/>
  <c r="G445" i="1"/>
  <c r="G449" i="1"/>
  <c r="G1472" i="1"/>
  <c r="I1472" i="1" s="1"/>
  <c r="J1472" i="1"/>
  <c r="H1472" i="1"/>
  <c r="G329" i="1"/>
  <c r="H331" i="1"/>
  <c r="G333" i="1"/>
  <c r="H335" i="1"/>
  <c r="G337" i="1"/>
  <c r="H339" i="1"/>
  <c r="G341" i="1"/>
  <c r="H343" i="1"/>
  <c r="H347" i="1"/>
  <c r="G349" i="1"/>
  <c r="H351" i="1"/>
  <c r="G353" i="1"/>
  <c r="H355" i="1"/>
  <c r="G357" i="1"/>
  <c r="H359" i="1"/>
  <c r="G361" i="1"/>
  <c r="H363" i="1"/>
  <c r="H367" i="1"/>
  <c r="H371" i="1"/>
  <c r="H375" i="1"/>
  <c r="H379" i="1"/>
  <c r="H383" i="1"/>
  <c r="H387" i="1"/>
  <c r="H394" i="1"/>
  <c r="H398" i="1"/>
  <c r="H404" i="1"/>
  <c r="H412" i="1"/>
  <c r="H418" i="1"/>
  <c r="H422" i="1"/>
  <c r="H426" i="1"/>
  <c r="H430" i="1"/>
  <c r="H434" i="1"/>
  <c r="G1474" i="1"/>
  <c r="J1474" i="1"/>
  <c r="H1474" i="1"/>
  <c r="H1486" i="1"/>
  <c r="G1486" i="1"/>
  <c r="H1490" i="1"/>
  <c r="G1490" i="1"/>
  <c r="H1494" i="1"/>
  <c r="G1494" i="1"/>
  <c r="H1498" i="1"/>
  <c r="G1498" i="1"/>
  <c r="H1502" i="1"/>
  <c r="G1502" i="1"/>
  <c r="H1506" i="1"/>
  <c r="G1506" i="1"/>
  <c r="H1510" i="1"/>
  <c r="G1510" i="1"/>
  <c r="H1514" i="1"/>
  <c r="G1514" i="1"/>
  <c r="H330" i="1"/>
  <c r="H334" i="1"/>
  <c r="H338" i="1"/>
  <c r="H342" i="1"/>
  <c r="H346" i="1"/>
  <c r="H350" i="1"/>
  <c r="H354" i="1"/>
  <c r="H362" i="1"/>
  <c r="H366" i="1"/>
  <c r="H370" i="1"/>
  <c r="H374" i="1"/>
  <c r="H378" i="1"/>
  <c r="H382" i="1"/>
  <c r="H386" i="1"/>
  <c r="H390" i="1"/>
  <c r="H393" i="1"/>
  <c r="H397" i="1"/>
  <c r="H401" i="1"/>
  <c r="H411" i="1"/>
  <c r="H417" i="1"/>
  <c r="H421" i="1"/>
  <c r="H425" i="1"/>
  <c r="H429" i="1"/>
  <c r="H433" i="1"/>
  <c r="G1454" i="1"/>
  <c r="H1454" i="1"/>
  <c r="H1476" i="1"/>
  <c r="J1476" i="1"/>
  <c r="G1476" i="1"/>
  <c r="H1478" i="1"/>
  <c r="J1478" i="1"/>
  <c r="G1478" i="1"/>
  <c r="I1478" i="1" s="1"/>
  <c r="H1482" i="1"/>
  <c r="G1482" i="1"/>
  <c r="H1523" i="1"/>
  <c r="G1523" i="1"/>
  <c r="H309" i="9"/>
  <c r="D1167" i="1"/>
  <c r="E176" i="5"/>
  <c r="H1440" i="1"/>
  <c r="G1440" i="1"/>
  <c r="H1442" i="1"/>
  <c r="G1442" i="1"/>
  <c r="I1442" i="1" s="1"/>
  <c r="H1444" i="1"/>
  <c r="G1444" i="1"/>
  <c r="G1447" i="1"/>
  <c r="I1447" i="1" s="1"/>
  <c r="J1447" i="1"/>
  <c r="G1449" i="1"/>
  <c r="I1449" i="1" s="1"/>
  <c r="J1449" i="1"/>
  <c r="G1451" i="1"/>
  <c r="I1451" i="1" s="1"/>
  <c r="J1451" i="1"/>
  <c r="H1461" i="1"/>
  <c r="J1463" i="1"/>
  <c r="J1465" i="1"/>
  <c r="J1467" i="1"/>
  <c r="I24" i="3"/>
  <c r="D1299" i="1"/>
  <c r="G1462" i="1"/>
  <c r="I1462" i="1" s="1"/>
  <c r="J1462" i="1"/>
  <c r="G1464" i="1"/>
  <c r="I1464" i="1" s="1"/>
  <c r="J1464" i="1"/>
  <c r="G1466" i="1"/>
  <c r="I1466" i="1" s="1"/>
  <c r="J1466" i="1"/>
  <c r="G1468" i="1"/>
  <c r="I1468" i="1" s="1"/>
  <c r="J1468" i="1"/>
  <c r="G1471" i="1"/>
  <c r="G1473" i="1"/>
  <c r="I1473" i="1" s="1"/>
  <c r="G1475" i="1"/>
  <c r="G1483"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298" i="4"/>
  <c r="I1439" i="1"/>
  <c r="I1441" i="1"/>
  <c r="I1443" i="1"/>
  <c r="G1455" i="1"/>
  <c r="I1455" i="1" s="1"/>
  <c r="J1455" i="1"/>
  <c r="G1457" i="1"/>
  <c r="I1457" i="1" s="1"/>
  <c r="J1457" i="1"/>
  <c r="G1459" i="1"/>
  <c r="I1459" i="1" s="1"/>
  <c r="J1459" i="1"/>
  <c r="G1477" i="1"/>
  <c r="I1477" i="1" s="1"/>
  <c r="J1477" i="1"/>
  <c r="G1479" i="1"/>
  <c r="I1479" i="1" s="1"/>
  <c r="J1479" i="1"/>
  <c r="H1522" i="1"/>
  <c r="G1522" i="1"/>
  <c r="E528" i="4"/>
  <c r="G309" i="9"/>
  <c r="E309" i="9" s="1"/>
  <c r="B309" i="9" s="1"/>
  <c r="F190" i="5"/>
  <c r="F36" i="6"/>
  <c r="D35" i="6"/>
  <c r="F122" i="6"/>
  <c r="D114" i="6"/>
  <c r="D44" i="4"/>
  <c r="D124" i="4"/>
  <c r="E133" i="4"/>
  <c r="D129" i="1" s="1"/>
  <c r="D152" i="4"/>
  <c r="D196" i="4"/>
  <c r="D299" i="4"/>
  <c r="E363" i="4"/>
  <c r="D358" i="1" s="1"/>
  <c r="D421" i="4"/>
  <c r="E472" i="4"/>
  <c r="D466" i="1" s="1"/>
  <c r="F594" i="4"/>
  <c r="D593" i="4"/>
  <c r="F8" i="5"/>
  <c r="F78" i="5"/>
  <c r="D177" i="5"/>
  <c r="F180" i="5"/>
  <c r="F207" i="5"/>
  <c r="D206" i="5"/>
  <c r="F5" i="6"/>
  <c r="D7" i="4"/>
  <c r="D139" i="4"/>
  <c r="D163" i="4"/>
  <c r="D363" i="4"/>
  <c r="D396" i="4"/>
  <c r="E644" i="4"/>
  <c r="D638" i="1" s="1"/>
  <c r="D472" i="4"/>
  <c r="E484" i="4"/>
  <c r="D478" i="1" s="1"/>
  <c r="D529" i="4"/>
  <c r="D567" i="4"/>
  <c r="D625" i="4"/>
  <c r="D12" i="5"/>
  <c r="F45" i="5"/>
  <c r="F70" i="5"/>
  <c r="D69" i="5"/>
  <c r="F259" i="5"/>
  <c r="F130" i="6"/>
  <c r="D129" i="6"/>
  <c r="D350" i="4"/>
  <c r="D643" i="4"/>
  <c r="F416" i="4"/>
  <c r="D459" i="4"/>
  <c r="D484" i="4"/>
  <c r="D580" i="4"/>
  <c r="D238" i="5"/>
  <c r="F246" i="5"/>
  <c r="E35" i="6"/>
  <c r="D89" i="6"/>
  <c r="D42" i="8"/>
  <c r="D49" i="8"/>
  <c r="E143" i="9"/>
  <c r="B143" i="9" s="1"/>
  <c r="E146" i="5"/>
  <c r="D1124" i="1" s="1"/>
  <c r="E290" i="9"/>
  <c r="B29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9" i="9"/>
  <c r="E189" i="9" s="1"/>
  <c r="B189" i="9" s="1"/>
  <c r="G187" i="9"/>
  <c r="E187" i="9" s="1"/>
  <c r="B187" i="9" s="1"/>
  <c r="G183" i="9"/>
  <c r="E183" i="9" s="1"/>
  <c r="B183" i="9" s="1"/>
  <c r="G165" i="9"/>
  <c r="G164" i="9"/>
  <c r="E164" i="9" s="1"/>
  <c r="B164" i="9" s="1"/>
  <c r="G163" i="9"/>
  <c r="E163" i="9" s="1"/>
  <c r="B163" i="9" s="1"/>
  <c r="G162" i="9"/>
  <c r="E162" i="9" s="1"/>
  <c r="B162" i="9" s="1"/>
  <c r="G161" i="9"/>
  <c r="E161" i="9" s="1"/>
  <c r="B161" i="9" s="1"/>
  <c r="G184" i="9"/>
  <c r="E184" i="9" s="1"/>
  <c r="B184" i="9" s="1"/>
  <c r="G190" i="9"/>
  <c r="E190" i="9" s="1"/>
  <c r="B190" i="9" s="1"/>
  <c r="G188" i="9"/>
  <c r="E188" i="9" s="1"/>
  <c r="B188" i="9" s="1"/>
  <c r="G185" i="9"/>
  <c r="E185" i="9" s="1"/>
  <c r="B185"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6" i="9"/>
  <c r="E186" i="9" s="1"/>
  <c r="B186" i="9" s="1"/>
  <c r="G182" i="9"/>
  <c r="E182" i="9" s="1"/>
  <c r="B182" i="9" s="1"/>
  <c r="G166" i="9"/>
  <c r="E166" i="9" s="1"/>
  <c r="B166" i="9" s="1"/>
  <c r="H165" i="9"/>
  <c r="I10" i="9"/>
  <c r="E289" i="9"/>
  <c r="B289" i="9" s="1"/>
  <c r="E24" i="9"/>
  <c r="B24" i="9" s="1"/>
  <c r="E32" i="9"/>
  <c r="B32" i="9" s="1"/>
  <c r="E40" i="9"/>
  <c r="B40" i="9" s="1"/>
  <c r="E48" i="9"/>
  <c r="B48" i="9" s="1"/>
  <c r="B223" i="9"/>
  <c r="H19" i="9" l="1"/>
  <c r="E19" i="9" s="1"/>
  <c r="B19" i="9" s="1"/>
  <c r="I29" i="3"/>
  <c r="D1436" i="1"/>
  <c r="I1471" i="1"/>
  <c r="G1469" i="1"/>
  <c r="H30" i="3"/>
  <c r="C1453" i="1"/>
  <c r="D5" i="7"/>
  <c r="D141" i="6"/>
  <c r="H28" i="3" s="1"/>
  <c r="G1409" i="1"/>
  <c r="H1409" i="1"/>
  <c r="E7" i="5"/>
  <c r="I20" i="3" s="1"/>
  <c r="G1127" i="1"/>
  <c r="F245" i="5"/>
  <c r="H1227" i="1"/>
  <c r="G1227" i="1"/>
  <c r="H1223" i="1"/>
  <c r="G1223" i="1"/>
  <c r="E237" i="5"/>
  <c r="E175" i="5" s="1"/>
  <c r="D1152" i="1" s="1"/>
  <c r="D1215" i="1"/>
  <c r="G1216" i="1"/>
  <c r="H1216" i="1"/>
  <c r="H1007" i="1"/>
  <c r="G1007" i="1"/>
  <c r="F644" i="4"/>
  <c r="C638" i="1"/>
  <c r="H638" i="1" s="1"/>
  <c r="E151" i="4"/>
  <c r="D147" i="1" s="1"/>
  <c r="H173" i="1"/>
  <c r="G173" i="1"/>
  <c r="B192" i="9"/>
  <c r="F213" i="9"/>
  <c r="B213" i="9" s="1"/>
  <c r="F238" i="5"/>
  <c r="D237" i="5"/>
  <c r="C1215" i="1"/>
  <c r="F625" i="4"/>
  <c r="C619" i="1"/>
  <c r="F472" i="4"/>
  <c r="C466" i="1"/>
  <c r="F163" i="4"/>
  <c r="C159" i="1"/>
  <c r="F421" i="4"/>
  <c r="D420" i="4"/>
  <c r="C415" i="1"/>
  <c r="H21" i="9"/>
  <c r="G21" i="9"/>
  <c r="E21" i="9" s="1"/>
  <c r="F152" i="4"/>
  <c r="D151" i="4"/>
  <c r="C148" i="1"/>
  <c r="D522" i="1"/>
  <c r="E420" i="4"/>
  <c r="I1444" i="1"/>
  <c r="I1440" i="1"/>
  <c r="I1474" i="1"/>
  <c r="F89" i="6"/>
  <c r="C1383" i="1"/>
  <c r="F580" i="4"/>
  <c r="C574" i="1"/>
  <c r="F643" i="4"/>
  <c r="C637" i="1"/>
  <c r="F567" i="4"/>
  <c r="C561" i="1"/>
  <c r="F139" i="4"/>
  <c r="C135" i="1"/>
  <c r="G307" i="9"/>
  <c r="E307" i="9" s="1"/>
  <c r="B307" i="9" s="1"/>
  <c r="D176" i="5"/>
  <c r="F177" i="5"/>
  <c r="C1154" i="1"/>
  <c r="F593" i="4"/>
  <c r="C587" i="1"/>
  <c r="G129" i="1"/>
  <c r="H129" i="1"/>
  <c r="H27" i="3"/>
  <c r="F114" i="6"/>
  <c r="C1408" i="1"/>
  <c r="D293" i="1"/>
  <c r="G1299" i="1"/>
  <c r="H1299" i="1"/>
  <c r="E6" i="4"/>
  <c r="E350" i="4"/>
  <c r="I1476" i="1"/>
  <c r="I1456" i="1"/>
  <c r="D43" i="8"/>
  <c r="C1524" i="1"/>
  <c r="I25" i="3"/>
  <c r="D1329" i="1"/>
  <c r="F484" i="4"/>
  <c r="C478" i="1"/>
  <c r="C345" i="1"/>
  <c r="F12" i="5"/>
  <c r="C990" i="1"/>
  <c r="F529" i="4"/>
  <c r="D528" i="4"/>
  <c r="C523" i="1"/>
  <c r="F396" i="4"/>
  <c r="C391" i="1"/>
  <c r="D6" i="4"/>
  <c r="F7" i="4"/>
  <c r="C3" i="1"/>
  <c r="G310" i="9"/>
  <c r="E310" i="9" s="1"/>
  <c r="B310" i="9" s="1"/>
  <c r="F206" i="5"/>
  <c r="C1183" i="1"/>
  <c r="F299" i="4"/>
  <c r="D298" i="4"/>
  <c r="D408" i="4" s="1"/>
  <c r="C294" i="1"/>
  <c r="F124" i="4"/>
  <c r="C120" i="1"/>
  <c r="I22" i="3"/>
  <c r="D1153" i="1"/>
  <c r="E165" i="9"/>
  <c r="B165" i="9" s="1"/>
  <c r="H1124" i="1"/>
  <c r="G1124" i="1"/>
  <c r="I34" i="3"/>
  <c r="C1517" i="1"/>
  <c r="F459" i="4"/>
  <c r="C453" i="1"/>
  <c r="F129" i="6"/>
  <c r="C1423" i="1"/>
  <c r="D68" i="5"/>
  <c r="F69" i="5"/>
  <c r="C1047" i="1"/>
  <c r="D985" i="1"/>
  <c r="F363" i="4"/>
  <c r="C358" i="1"/>
  <c r="D7" i="5"/>
  <c r="F196" i="4"/>
  <c r="C192" i="1"/>
  <c r="F44" i="4"/>
  <c r="C40" i="1"/>
  <c r="F35" i="6"/>
  <c r="H25" i="3"/>
  <c r="C1329" i="1"/>
  <c r="F146" i="5"/>
  <c r="E68" i="5"/>
  <c r="F133" i="4"/>
  <c r="E141" i="6"/>
  <c r="H1167" i="1"/>
  <c r="G1167" i="1"/>
  <c r="H29" i="3" l="1"/>
  <c r="C1436" i="1"/>
  <c r="G315" i="9"/>
  <c r="E315" i="9" s="1"/>
  <c r="G1453" i="1"/>
  <c r="H1453" i="1"/>
  <c r="G317" i="9"/>
  <c r="E317" i="9" s="1"/>
  <c r="B317" i="9" s="1"/>
  <c r="C1435" i="1"/>
  <c r="I23" i="3"/>
  <c r="D1214" i="1"/>
  <c r="G638" i="1"/>
  <c r="E289" i="4"/>
  <c r="I17" i="3"/>
  <c r="C403" i="1"/>
  <c r="G192" i="1"/>
  <c r="H192" i="1"/>
  <c r="G1047" i="1"/>
  <c r="H1047" i="1"/>
  <c r="G345" i="1"/>
  <c r="I35" i="3"/>
  <c r="C1518" i="1"/>
  <c r="I21" i="3"/>
  <c r="D1046" i="1"/>
  <c r="H453" i="1"/>
  <c r="G453" i="1"/>
  <c r="G313" i="9"/>
  <c r="E313" i="9" s="1"/>
  <c r="B313" i="9" s="1"/>
  <c r="H1154" i="1"/>
  <c r="G1154" i="1"/>
  <c r="G135" i="1"/>
  <c r="H135" i="1"/>
  <c r="H574" i="1"/>
  <c r="G574" i="1"/>
  <c r="G40" i="1"/>
  <c r="H40" i="1"/>
  <c r="D6" i="5"/>
  <c r="H20" i="3"/>
  <c r="F7" i="5"/>
  <c r="C985" i="1"/>
  <c r="K1450" i="9"/>
  <c r="G120" i="1"/>
  <c r="H120" i="1"/>
  <c r="G3" i="1"/>
  <c r="H3" i="1"/>
  <c r="H990" i="1"/>
  <c r="G990" i="1"/>
  <c r="I28" i="3"/>
  <c r="D1435" i="1"/>
  <c r="H9" i="3" s="1"/>
  <c r="H1329" i="1"/>
  <c r="G1329" i="1"/>
  <c r="H358" i="1"/>
  <c r="G358" i="1"/>
  <c r="E6" i="5"/>
  <c r="H1423" i="1"/>
  <c r="G1423" i="1"/>
  <c r="G1517" i="1"/>
  <c r="H1517" i="1"/>
  <c r="H11" i="3"/>
  <c r="G1183" i="1"/>
  <c r="H1183" i="1"/>
  <c r="H523" i="1"/>
  <c r="G523" i="1"/>
  <c r="H478" i="1"/>
  <c r="G478" i="1"/>
  <c r="H1524" i="1"/>
  <c r="G1524" i="1"/>
  <c r="H587" i="1"/>
  <c r="G587" i="1"/>
  <c r="F176" i="5"/>
  <c r="D175" i="5"/>
  <c r="H22" i="3"/>
  <c r="C1153" i="1"/>
  <c r="H637" i="1"/>
  <c r="G637" i="1"/>
  <c r="H1383" i="1"/>
  <c r="G1383" i="1"/>
  <c r="D635" i="4"/>
  <c r="F420" i="4"/>
  <c r="C414" i="1"/>
  <c r="H466" i="1"/>
  <c r="G466" i="1"/>
  <c r="H1215" i="1"/>
  <c r="G1215" i="1"/>
  <c r="G294" i="1"/>
  <c r="H294" i="1"/>
  <c r="E635" i="4"/>
  <c r="D629" i="1" s="1"/>
  <c r="D414" i="1"/>
  <c r="B21" i="9"/>
  <c r="F237" i="5"/>
  <c r="H23" i="3"/>
  <c r="C1214" i="1"/>
  <c r="F141" i="6"/>
  <c r="F528" i="4"/>
  <c r="D636" i="4"/>
  <c r="C522" i="1"/>
  <c r="E408" i="4"/>
  <c r="D403" i="1" s="1"/>
  <c r="D345" i="1"/>
  <c r="H345" i="1" s="1"/>
  <c r="D407" i="4"/>
  <c r="F298" i="4"/>
  <c r="C293" i="1"/>
  <c r="H391" i="1"/>
  <c r="G391" i="1"/>
  <c r="E407" i="4"/>
  <c r="D402" i="1" s="1"/>
  <c r="H561" i="1"/>
  <c r="G561" i="1"/>
  <c r="G148" i="1"/>
  <c r="H148" i="1"/>
  <c r="D412" i="4"/>
  <c r="F6" i="4"/>
  <c r="H16" i="3"/>
  <c r="C2" i="1"/>
  <c r="F350" i="4"/>
  <c r="E412" i="4"/>
  <c r="I16" i="3"/>
  <c r="E290" i="4"/>
  <c r="D286" i="1" s="1"/>
  <c r="D2" i="1"/>
  <c r="G159" i="1"/>
  <c r="H159" i="1"/>
  <c r="H619" i="1"/>
  <c r="G619" i="1"/>
  <c r="F68" i="5"/>
  <c r="H21" i="3"/>
  <c r="C1046" i="1"/>
  <c r="E291" i="4"/>
  <c r="D287" i="1" s="1"/>
  <c r="E413" i="4"/>
  <c r="D285" i="1"/>
  <c r="G1408" i="1"/>
  <c r="H1408" i="1"/>
  <c r="E636" i="4"/>
  <c r="D630" i="1" s="1"/>
  <c r="H17" i="3"/>
  <c r="D289" i="4"/>
  <c r="D290" i="4" s="1"/>
  <c r="F151" i="4"/>
  <c r="C147" i="1"/>
  <c r="H415" i="1"/>
  <c r="G415" i="1"/>
  <c r="G312" i="9"/>
  <c r="E312" i="9" s="1"/>
  <c r="E316" i="9" l="1"/>
  <c r="E314" i="9"/>
  <c r="I10" i="3" s="1"/>
  <c r="B315" i="9"/>
  <c r="H1436" i="1"/>
  <c r="G1436" i="1"/>
  <c r="H1435" i="1"/>
  <c r="G1435" i="1"/>
  <c r="K3" i="9"/>
  <c r="I9" i="3"/>
  <c r="F290" i="4"/>
  <c r="C286" i="1"/>
  <c r="G293" i="1"/>
  <c r="H293" i="1"/>
  <c r="H1153" i="1"/>
  <c r="G1153" i="1"/>
  <c r="E311" i="9"/>
  <c r="I11" i="3" s="1"/>
  <c r="B312" i="9"/>
  <c r="F407" i="4"/>
  <c r="C402" i="1"/>
  <c r="F636" i="4"/>
  <c r="C630" i="1"/>
  <c r="H414" i="1"/>
  <c r="G414" i="1"/>
  <c r="G985" i="1"/>
  <c r="H985" i="1"/>
  <c r="G2" i="1"/>
  <c r="H2" i="1"/>
  <c r="H522" i="1"/>
  <c r="G522" i="1"/>
  <c r="G147" i="1"/>
  <c r="H147" i="1"/>
  <c r="E640" i="4"/>
  <c r="E415" i="4"/>
  <c r="D410" i="1" s="1"/>
  <c r="D408" i="1"/>
  <c r="E639" i="4"/>
  <c r="E414" i="4"/>
  <c r="D409" i="1" s="1"/>
  <c r="D407" i="1"/>
  <c r="F175" i="5"/>
  <c r="C1152" i="1"/>
  <c r="N3" i="9"/>
  <c r="H1518" i="1"/>
  <c r="G1518" i="1"/>
  <c r="H403" i="1"/>
  <c r="G403" i="1"/>
  <c r="D639" i="4"/>
  <c r="D414" i="4"/>
  <c r="F412" i="4"/>
  <c r="C407" i="1"/>
  <c r="H278" i="9"/>
  <c r="D984" i="1"/>
  <c r="F408" i="4"/>
  <c r="F635" i="4"/>
  <c r="C629" i="1"/>
  <c r="D291" i="4"/>
  <c r="F289" i="4"/>
  <c r="D413" i="4"/>
  <c r="C285" i="1"/>
  <c r="H1046" i="1"/>
  <c r="G1046" i="1"/>
  <c r="H1214" i="1"/>
  <c r="G1214" i="1"/>
  <c r="G284" i="9"/>
  <c r="E284" i="9" s="1"/>
  <c r="B284" i="9" s="1"/>
  <c r="G278" i="9"/>
  <c r="F6" i="5"/>
  <c r="C984" i="1"/>
  <c r="E278" i="9" l="1"/>
  <c r="B278" i="9" s="1"/>
  <c r="F291" i="4"/>
  <c r="C287" i="1"/>
  <c r="H1152" i="1"/>
  <c r="G1152" i="1"/>
  <c r="H984" i="1"/>
  <c r="G984" i="1"/>
  <c r="H8" i="3"/>
  <c r="G285" i="1"/>
  <c r="H285" i="1"/>
  <c r="H629" i="1"/>
  <c r="G629" i="1"/>
  <c r="F639" i="4"/>
  <c r="C633" i="1"/>
  <c r="H402" i="1"/>
  <c r="G402" i="1"/>
  <c r="D640" i="4"/>
  <c r="F413" i="4"/>
  <c r="D415" i="4"/>
  <c r="C408" i="1"/>
  <c r="H407" i="1"/>
  <c r="G407" i="1"/>
  <c r="G286" i="1"/>
  <c r="H286" i="1"/>
  <c r="F414" i="4"/>
  <c r="C409" i="1"/>
  <c r="E642" i="4"/>
  <c r="D634" i="1"/>
  <c r="H630" i="1"/>
  <c r="G630" i="1"/>
  <c r="D633" i="1"/>
  <c r="E641" i="4"/>
  <c r="E277" i="9" l="1"/>
  <c r="I8" i="3" s="1"/>
  <c r="H633" i="1"/>
  <c r="G633" i="1"/>
  <c r="G287" i="1"/>
  <c r="H287" i="1"/>
  <c r="D642" i="4"/>
  <c r="F640" i="4"/>
  <c r="C634" i="1"/>
  <c r="E645" i="4"/>
  <c r="D635" i="1"/>
  <c r="H408" i="1"/>
  <c r="G408" i="1"/>
  <c r="D641" i="4"/>
  <c r="M3" i="9"/>
  <c r="H409" i="1"/>
  <c r="G409" i="1"/>
  <c r="F415" i="4"/>
  <c r="C410" i="1"/>
  <c r="E646" i="4"/>
  <c r="D636" i="1"/>
  <c r="D646" i="4" l="1"/>
  <c r="F642" i="4"/>
  <c r="C636" i="1"/>
  <c r="F641" i="4"/>
  <c r="D645" i="4"/>
  <c r="C635" i="1"/>
  <c r="G276" i="9"/>
  <c r="E276" i="9" s="1"/>
  <c r="B276" i="9" s="1"/>
  <c r="I18" i="3"/>
  <c r="D639" i="1"/>
  <c r="H634" i="1"/>
  <c r="G634" i="1"/>
  <c r="I19" i="3"/>
  <c r="D640" i="1"/>
  <c r="H410" i="1"/>
  <c r="G410" i="1"/>
  <c r="H636" i="1" l="1"/>
  <c r="G636" i="1"/>
  <c r="G635" i="1"/>
  <c r="H635" i="1"/>
  <c r="F645" i="4"/>
  <c r="H18" i="3"/>
  <c r="C639" i="1"/>
  <c r="H19" i="3"/>
  <c r="F646" i="4"/>
  <c r="C640" i="1"/>
  <c r="H639" i="1" l="1"/>
  <c r="G639" i="1"/>
  <c r="H7" i="3"/>
  <c r="G640" i="1"/>
  <c r="H640" i="1"/>
  <c r="J3" i="9" l="1"/>
  <c r="G274" i="9" l="1"/>
  <c r="M272" i="9"/>
  <c r="L272" i="9"/>
  <c r="H274" i="9"/>
  <c r="H18" i="9"/>
  <c r="G18" i="9"/>
  <c r="J9" i="9"/>
  <c r="H15" i="9"/>
  <c r="K5" i="9"/>
  <c r="J10" i="9"/>
  <c r="M16" i="9"/>
  <c r="I8" i="9"/>
  <c r="M15" i="9"/>
  <c r="K7" i="9"/>
  <c r="J12" i="9"/>
  <c r="K10" i="9"/>
  <c r="J8" i="9"/>
  <c r="J5" i="9"/>
  <c r="H17" i="9"/>
  <c r="I6" i="9"/>
  <c r="K12" i="9"/>
  <c r="G17" i="9"/>
  <c r="I7" i="9"/>
  <c r="K13" i="9"/>
  <c r="K6" i="9"/>
  <c r="J11" i="9"/>
  <c r="J17" i="9"/>
  <c r="I9" i="9"/>
  <c r="G15" i="9"/>
  <c r="J6" i="9"/>
  <c r="I17" i="9"/>
  <c r="G16" i="9"/>
  <c r="I13" i="9"/>
  <c r="K8" i="9"/>
  <c r="J13" i="9"/>
  <c r="K9" i="9"/>
  <c r="L15" i="9"/>
  <c r="J7" i="9"/>
  <c r="I12" i="9"/>
  <c r="I5" i="9"/>
  <c r="K11" i="9"/>
  <c r="H16" i="9"/>
  <c r="L16" i="9"/>
  <c r="F16" i="9" s="1"/>
  <c r="I11" i="9"/>
  <c r="F15" i="9" l="1"/>
  <c r="F14" i="9" s="1"/>
  <c r="E12" i="9"/>
  <c r="B12" i="9" s="1"/>
  <c r="E18" i="9"/>
  <c r="B18" i="9" s="1"/>
  <c r="F272" i="9"/>
  <c r="B272" i="9" s="1"/>
  <c r="E10" i="9"/>
  <c r="B10" i="9" s="1"/>
  <c r="E7" i="9"/>
  <c r="B7" i="9" s="1"/>
  <c r="E15" i="9"/>
  <c r="E274" i="9"/>
  <c r="B274" i="9" s="1"/>
  <c r="E11" i="9"/>
  <c r="B11" i="9" s="1"/>
  <c r="E5" i="9"/>
  <c r="E16" i="9"/>
  <c r="B16" i="9" s="1"/>
  <c r="E9" i="9"/>
  <c r="B9" i="9" s="1"/>
  <c r="E6" i="9"/>
  <c r="B6" i="9" s="1"/>
  <c r="E8" i="9"/>
  <c r="B8" i="9" s="1"/>
  <c r="E17" i="9"/>
  <c r="B17" i="9" s="1"/>
  <c r="E13" i="9"/>
  <c r="B13" i="9" s="1"/>
  <c r="B15" i="9" l="1"/>
  <c r="E20" i="9"/>
  <c r="I7" i="3" s="1"/>
  <c r="F20" i="9"/>
  <c r="F3" i="9" s="1"/>
  <c r="E14" i="9"/>
  <c r="E4" i="9"/>
  <c r="B5"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<sst xmlns="http://schemas.openxmlformats.org/spreadsheetml/2006/main" count="4369" uniqueCount="3421">
  <si>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</si>
  <si>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</si>
  <si>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</si>
  <si>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</si>
  <si>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</si>
  <si>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</si>
  <si>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</si>
  <si>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</si>
  <si>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</si>
  <si>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</si>
  <si>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</si>
  <si>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</si>
  <si>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</si>
  <si>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</si>
  <si>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</si>
  <si>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</si>
  <si>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</si>
  <si>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</si>
  <si>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</si>
  <si>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</si>
  <si>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</si>
  <si>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</si>
  <si>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</si>
  <si>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</si>
  <si>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</si>
  <si>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</si>
  <si>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</si>
  <si>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</si>
  <si>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</si>
  <si>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</si>
  <si>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</si>
  <si>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DEŽANOVAC</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</si>
  <si>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</si>
  <si>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</si>
  <si>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</si>
  <si>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</si>
  <si>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</si>
  <si>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</si>
  <si>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</si>
  <si>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</si>
  <si>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</si>
  <si>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</si>
  <si>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</si>
  <si>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</si>
  <si>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</si>
  <si>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</si>
  <si>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</si>
  <si>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</si>
  <si>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</si>
  <si>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8344 - O.Š. DEŽANOVAC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</si>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</sst>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723261.15999999992</v>
      </c>
      <c r="D2" s="6">
        <f>'PR-RAS'!E6</f>
        <v>797134.47000000009</v>
      </c>
      <c r="E2" s="6">
        <v>0</v>
      </c>
      <c r="F2" s="6">
        <v>0</v>
      </c>
      <c r="G2" s="7">
        <f t="shared" ref="G2:G264" si="0">(B2/1000)*(C2*1+D2*2)</f>
        <v>2317.5300999999999</v>
      </c>
      <c r="H2" s="7">
        <f t="shared" ref="H2:H264" si="1">ABS(C2-ROUND(C2,0))+ABS(D2-ROUND(D2,0))</f>
        <v>0.63000000000465661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615249.31999999995</v>
      </c>
      <c r="D46" s="1">
        <f>'PR-RAS'!E50</f>
        <v>696661.28</v>
      </c>
      <c r="E46" s="1">
        <v>0</v>
      </c>
      <c r="F46" s="1">
        <v>0</v>
      </c>
      <c r="G46" s="2">
        <f t="shared" si="0"/>
        <v>90385.734599999996</v>
      </c>
      <c r="H46" s="2">
        <f t="shared" si="1"/>
        <v>0.59999999997671694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615249.31999999995</v>
      </c>
      <c r="D64" s="1">
        <f>'PR-RAS'!E68</f>
        <v>696661.28</v>
      </c>
      <c r="E64" s="1">
        <v>0</v>
      </c>
      <c r="F64" s="1">
        <v>0</v>
      </c>
      <c r="G64" s="2">
        <f t="shared" si="0"/>
        <v>126540.02843999999</v>
      </c>
      <c r="H64" s="2">
        <f t="shared" si="1"/>
        <v>0.59999999997671694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599620.63</v>
      </c>
      <c r="D65" s="1">
        <f>'PR-RAS'!E69</f>
        <v>687285.02</v>
      </c>
      <c r="E65" s="1">
        <v>0</v>
      </c>
      <c r="F65" s="1">
        <v>0</v>
      </c>
      <c r="G65" s="2">
        <f t="shared" si="0"/>
        <v>126348.20288</v>
      </c>
      <c r="H65" s="2">
        <f t="shared" si="1"/>
        <v>0.39000000001396984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15628.69</v>
      </c>
      <c r="D66" s="1">
        <f>'PR-RAS'!E70</f>
        <v>9376.26</v>
      </c>
      <c r="E66" s="1">
        <v>0</v>
      </c>
      <c r="F66" s="1">
        <v>0</v>
      </c>
      <c r="G66" s="2">
        <f t="shared" si="0"/>
        <v>2234.7786500000002</v>
      </c>
      <c r="H66" s="2">
        <f t="shared" si="1"/>
        <v>0.56999999999970896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31.78</v>
      </c>
      <c r="D78" s="1">
        <f>'PR-RAS'!E82</f>
        <v>0.24</v>
      </c>
      <c r="E78" s="1">
        <v>0</v>
      </c>
      <c r="F78" s="1">
        <v>0</v>
      </c>
      <c r="G78" s="2">
        <f t="shared" si="0"/>
        <v>2.4840199999999997</v>
      </c>
      <c r="H78" s="2">
        <f t="shared" si="1"/>
        <v>0.45999999999999885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31.78</v>
      </c>
      <c r="D79" s="1">
        <f>'PR-RAS'!E83</f>
        <v>0.24</v>
      </c>
      <c r="E79" s="1">
        <v>0</v>
      </c>
      <c r="F79" s="1">
        <v>0</v>
      </c>
      <c r="G79" s="2">
        <f t="shared" si="0"/>
        <v>2.5162799999999996</v>
      </c>
      <c r="H79" s="2">
        <f t="shared" si="1"/>
        <v>0.45999999999999885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31.78</v>
      </c>
      <c r="D81" s="1">
        <f>'PR-RAS'!E85</f>
        <v>0.24</v>
      </c>
      <c r="E81" s="1">
        <v>0</v>
      </c>
      <c r="F81" s="1">
        <v>0</v>
      </c>
      <c r="G81" s="2">
        <f t="shared" si="0"/>
        <v>2.5808</v>
      </c>
      <c r="H81" s="2">
        <f t="shared" si="1"/>
        <v>0.45999999999999885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14358.25</v>
      </c>
      <c r="D102" s="1">
        <f>'PR-RAS'!E106</f>
        <v>3428.04</v>
      </c>
      <c r="E102" s="1">
        <v>0</v>
      </c>
      <c r="F102" s="1">
        <v>0</v>
      </c>
      <c r="G102" s="2">
        <f t="shared" si="0"/>
        <v>2142.6473300000002</v>
      </c>
      <c r="H102" s="2">
        <f t="shared" si="1"/>
        <v>0.28999999999996362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14358.25</v>
      </c>
      <c r="D108" s="1">
        <f>'PR-RAS'!E112</f>
        <v>3428.04</v>
      </c>
      <c r="E108" s="1">
        <v>0</v>
      </c>
      <c r="F108" s="1">
        <v>0</v>
      </c>
      <c r="G108" s="2">
        <f t="shared" si="0"/>
        <v>2269.9333100000003</v>
      </c>
      <c r="H108" s="2">
        <f t="shared" si="1"/>
        <v>0.28999999999996362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14358.25</v>
      </c>
      <c r="D113" s="1">
        <f>'PR-RAS'!E117</f>
        <v>3428.04</v>
      </c>
      <c r="E113" s="1">
        <v>0</v>
      </c>
      <c r="F113" s="1">
        <v>0</v>
      </c>
      <c r="G113" s="2">
        <f t="shared" si="0"/>
        <v>2376.0049600000002</v>
      </c>
      <c r="H113" s="2">
        <f t="shared" si="1"/>
        <v>0.28999999999996362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39310.74</v>
      </c>
      <c r="D120" s="1">
        <f>'PR-RAS'!E124</f>
        <v>34881.869999999995</v>
      </c>
      <c r="E120" s="1">
        <v>0</v>
      </c>
      <c r="F120" s="1">
        <v>0</v>
      </c>
      <c r="G120" s="2">
        <f t="shared" si="0"/>
        <v>12979.863119999996</v>
      </c>
      <c r="H120" s="2">
        <f t="shared" si="1"/>
        <v>0.39000000000669388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39310.74</v>
      </c>
      <c r="D121" s="1">
        <f>'PR-RAS'!E125</f>
        <v>34881.869999999995</v>
      </c>
      <c r="E121" s="1">
        <v>0</v>
      </c>
      <c r="F121" s="1">
        <v>0</v>
      </c>
      <c r="G121" s="2">
        <f t="shared" si="0"/>
        <v>13088.937599999997</v>
      </c>
      <c r="H121" s="2">
        <f t="shared" si="1"/>
        <v>0.39000000000669388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187.31</v>
      </c>
      <c r="D122" s="1">
        <f>'PR-RAS'!E126</f>
        <v>67.099999999999994</v>
      </c>
      <c r="E122" s="1">
        <v>0</v>
      </c>
      <c r="F122" s="1">
        <v>0</v>
      </c>
      <c r="G122" s="2">
        <f t="shared" si="0"/>
        <v>38.902709999999999</v>
      </c>
      <c r="H122" s="2">
        <f t="shared" si="1"/>
        <v>0.40999999999999659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39123.43</v>
      </c>
      <c r="D123" s="1">
        <f>'PR-RAS'!E127</f>
        <v>34814.769999999997</v>
      </c>
      <c r="E123" s="1">
        <v>0</v>
      </c>
      <c r="F123" s="1">
        <v>0</v>
      </c>
      <c r="G123" s="2">
        <f t="shared" si="0"/>
        <v>13267.86234</v>
      </c>
      <c r="H123" s="2">
        <f t="shared" si="1"/>
        <v>0.66000000000349246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53647.46</v>
      </c>
      <c r="D129" s="1">
        <f>'PR-RAS'!E133</f>
        <v>61463.040000000001</v>
      </c>
      <c r="E129" s="1">
        <v>0</v>
      </c>
      <c r="F129" s="1">
        <v>0</v>
      </c>
      <c r="G129" s="2">
        <f t="shared" si="0"/>
        <v>22601.413120000001</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53647.46</v>
      </c>
      <c r="D130" s="1">
        <f>'PR-RAS'!E134</f>
        <v>61463.040000000001</v>
      </c>
      <c r="E130" s="1">
        <v>0</v>
      </c>
      <c r="F130" s="1">
        <v>0</v>
      </c>
      <c r="G130" s="2">
        <f t="shared" si="0"/>
        <v>22777.986660000002</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52848.63</v>
      </c>
      <c r="D131" s="1">
        <f>'PR-RAS'!E135</f>
        <v>60842.3</v>
      </c>
      <c r="E131" s="1">
        <v>0</v>
      </c>
      <c r="F131" s="1">
        <v>0</v>
      </c>
      <c r="G131" s="2">
        <f t="shared" si="0"/>
        <v>22689.319900000002</v>
      </c>
      <c r="H131" s="2">
        <f t="shared" si="1"/>
        <v>0.67000000000552973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798.83</v>
      </c>
      <c r="D132" s="1">
        <f>'PR-RAS'!E136</f>
        <v>620.74</v>
      </c>
      <c r="E132" s="1">
        <v>0</v>
      </c>
      <c r="F132" s="1">
        <v>0</v>
      </c>
      <c r="G132" s="2">
        <f t="shared" si="0"/>
        <v>267.28061000000002</v>
      </c>
      <c r="H132" s="2">
        <f t="shared" si="1"/>
        <v>0.42999999999994998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663.61</v>
      </c>
      <c r="D135" s="1">
        <f>'PR-RAS'!E139</f>
        <v>700</v>
      </c>
      <c r="E135" s="1">
        <v>0</v>
      </c>
      <c r="F135" s="1">
        <v>0</v>
      </c>
      <c r="G135" s="2">
        <f t="shared" si="0"/>
        <v>276.52374000000003</v>
      </c>
      <c r="H135" s="2">
        <f t="shared" si="1"/>
        <v>0.38999999999998636</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663.61</v>
      </c>
      <c r="D146" s="1">
        <f>'PR-RAS'!E150</f>
        <v>700</v>
      </c>
      <c r="E146" s="1">
        <v>0</v>
      </c>
      <c r="F146" s="1">
        <v>0</v>
      </c>
      <c r="G146" s="2">
        <f t="shared" si="0"/>
        <v>299.22345000000001</v>
      </c>
      <c r="H146" s="2">
        <f t="shared" si="1"/>
        <v>0.38999999999998636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695567.13</v>
      </c>
      <c r="D147" s="1">
        <f>'PR-RAS'!E151</f>
        <v>792211.29999999993</v>
      </c>
      <c r="E147" s="1">
        <v>0</v>
      </c>
      <c r="F147" s="1">
        <v>0</v>
      </c>
      <c r="G147" s="2">
        <f t="shared" si="0"/>
        <v>332878.50057999999</v>
      </c>
      <c r="H147" s="2">
        <f t="shared" si="1"/>
        <v>0.42999999993480742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556877.06000000006</v>
      </c>
      <c r="D148" s="1">
        <f>'PR-RAS'!E152</f>
        <v>629618.12</v>
      </c>
      <c r="E148" s="1">
        <v>0</v>
      </c>
      <c r="F148" s="1">
        <v>0</v>
      </c>
      <c r="G148" s="2">
        <f t="shared" si="0"/>
        <v>266968.65509999997</v>
      </c>
      <c r="H148" s="2">
        <f t="shared" si="1"/>
        <v>0.18000000005122274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458596.62</v>
      </c>
      <c r="D149" s="1">
        <f>'PR-RAS'!E153</f>
        <v>520852.43</v>
      </c>
      <c r="E149" s="1">
        <v>0</v>
      </c>
      <c r="F149" s="1">
        <v>0</v>
      </c>
      <c r="G149" s="2">
        <f t="shared" si="0"/>
        <v>222044.61903999999</v>
      </c>
      <c r="H149" s="2">
        <f t="shared" si="1"/>
        <v>0.80999999999767169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432064.68</v>
      </c>
      <c r="D150" s="1">
        <f>'PR-RAS'!E154</f>
        <v>495785.75</v>
      </c>
      <c r="E150" s="1">
        <v>0</v>
      </c>
      <c r="F150" s="1">
        <v>0</v>
      </c>
      <c r="G150" s="2">
        <f t="shared" si="0"/>
        <v>212121.79081999999</v>
      </c>
      <c r="H150" s="2">
        <f t="shared" si="1"/>
        <v>0.57000000000698492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3560.11</v>
      </c>
      <c r="D152" s="1">
        <f>'PR-RAS'!E156</f>
        <v>2948.76</v>
      </c>
      <c r="E152" s="1">
        <v>0</v>
      </c>
      <c r="F152" s="1">
        <v>0</v>
      </c>
      <c r="G152" s="2">
        <f t="shared" si="0"/>
        <v>1428.1021300000002</v>
      </c>
      <c r="H152" s="2">
        <f t="shared" si="1"/>
        <v>0.34999999999990905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22971.83</v>
      </c>
      <c r="D153" s="1">
        <f>'PR-RAS'!E157</f>
        <v>22117.919999999998</v>
      </c>
      <c r="E153" s="1">
        <v>0</v>
      </c>
      <c r="F153" s="1">
        <v>0</v>
      </c>
      <c r="G153" s="2">
        <f t="shared" si="0"/>
        <v>10215.565839999999</v>
      </c>
      <c r="H153" s="2">
        <f t="shared" si="1"/>
        <v>0.25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22081.25</v>
      </c>
      <c r="D154" s="1">
        <f>'PR-RAS'!E158</f>
        <v>23131.98</v>
      </c>
      <c r="E154" s="1">
        <v>0</v>
      </c>
      <c r="F154" s="1">
        <v>0</v>
      </c>
      <c r="G154" s="2">
        <f t="shared" si="0"/>
        <v>10456.817129999999</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76199.19</v>
      </c>
      <c r="D155" s="1">
        <f>'PR-RAS'!E159</f>
        <v>85633.71</v>
      </c>
      <c r="E155" s="1">
        <v>0</v>
      </c>
      <c r="F155" s="1">
        <v>0</v>
      </c>
      <c r="G155" s="2">
        <f t="shared" si="0"/>
        <v>38109.857940000002</v>
      </c>
      <c r="H155" s="2">
        <f t="shared" si="1"/>
        <v>0.47999999999592546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76153.320000000007</v>
      </c>
      <c r="D157" s="1">
        <f>'PR-RAS'!E161</f>
        <v>85633.71</v>
      </c>
      <c r="E157" s="1">
        <v>0</v>
      </c>
      <c r="F157" s="1">
        <v>0</v>
      </c>
      <c r="G157" s="2">
        <f t="shared" si="0"/>
        <v>38597.635440000005</v>
      </c>
      <c r="H157" s="2">
        <f t="shared" si="1"/>
        <v>0.61000000000058208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45.87</v>
      </c>
      <c r="D158" s="1">
        <f>'PR-RAS'!E162</f>
        <v>0</v>
      </c>
      <c r="E158" s="1">
        <v>0</v>
      </c>
      <c r="F158" s="1">
        <v>0</v>
      </c>
      <c r="G158" s="2">
        <f t="shared" si="0"/>
        <v>7.2015899999999995</v>
      </c>
      <c r="H158" s="2">
        <f t="shared" si="1"/>
        <v>0.13000000000000256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136848.69999999998</v>
      </c>
      <c r="D159" s="1">
        <f>'PR-RAS'!E163</f>
        <v>156738.81999999998</v>
      </c>
      <c r="E159" s="1">
        <v>0</v>
      </c>
      <c r="F159" s="1">
        <v>0</v>
      </c>
      <c r="G159" s="2">
        <f t="shared" si="0"/>
        <v>71151.561719999998</v>
      </c>
      <c r="H159" s="2">
        <f t="shared" si="1"/>
        <v>0.48000000003958121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56773.469999999994</v>
      </c>
      <c r="D160" s="1">
        <f>'PR-RAS'!E164</f>
        <v>57971.040000000001</v>
      </c>
      <c r="E160" s="1">
        <v>0</v>
      </c>
      <c r="F160" s="1">
        <v>0</v>
      </c>
      <c r="G160" s="2">
        <f t="shared" si="0"/>
        <v>27461.772449999997</v>
      </c>
      <c r="H160" s="2">
        <f t="shared" si="1"/>
        <v>0.50999999999476131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11283.81</v>
      </c>
      <c r="D161" s="1">
        <f>'PR-RAS'!E165</f>
        <v>11455.69</v>
      </c>
      <c r="E161" s="1">
        <v>0</v>
      </c>
      <c r="F161" s="1">
        <v>0</v>
      </c>
      <c r="G161" s="2">
        <f t="shared" si="0"/>
        <v>5471.2304000000004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45036.74</v>
      </c>
      <c r="D162" s="1">
        <f>'PR-RAS'!E166</f>
        <v>46255.35</v>
      </c>
      <c r="E162" s="1">
        <v>0</v>
      </c>
      <c r="F162" s="1">
        <v>0</v>
      </c>
      <c r="G162" s="2">
        <f t="shared" si="0"/>
        <v>22145.137839999999</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452.92</v>
      </c>
      <c r="D163" s="1">
        <f>'PR-RAS'!E167</f>
        <v>260</v>
      </c>
      <c r="E163" s="1">
        <v>0</v>
      </c>
      <c r="F163" s="1">
        <v>0</v>
      </c>
      <c r="G163" s="2">
        <f t="shared" si="0"/>
        <v>157.61304000000001</v>
      </c>
      <c r="H163" s="2">
        <f t="shared" si="1"/>
        <v>7.9999999999984084E-2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40971.279999999992</v>
      </c>
      <c r="D165" s="1">
        <f>'PR-RAS'!E169</f>
        <v>59982.979999999996</v>
      </c>
      <c r="E165" s="1">
        <v>0</v>
      </c>
      <c r="F165" s="1">
        <v>0</v>
      </c>
      <c r="G165" s="2">
        <f t="shared" si="0"/>
        <v>26393.70736</v>
      </c>
      <c r="H165" s="2">
        <f t="shared" si="1"/>
        <v>0.29999999999563443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7420.33</v>
      </c>
      <c r="D166" s="1">
        <f>'PR-RAS'!E170</f>
        <v>8573.4</v>
      </c>
      <c r="E166" s="1">
        <v>0</v>
      </c>
      <c r="F166" s="1">
        <v>0</v>
      </c>
      <c r="G166" s="2">
        <f t="shared" si="0"/>
        <v>4053.5764499999996</v>
      </c>
      <c r="H166" s="2">
        <f t="shared" si="1"/>
        <v>0.72999999999956344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16974.03</v>
      </c>
      <c r="D167" s="1">
        <f>'PR-RAS'!E171</f>
        <v>30739.35</v>
      </c>
      <c r="E167" s="1">
        <v>0</v>
      </c>
      <c r="F167" s="1">
        <v>0</v>
      </c>
      <c r="G167" s="2">
        <f t="shared" si="0"/>
        <v>13023.153179999999</v>
      </c>
      <c r="H167" s="2">
        <f t="shared" si="1"/>
        <v>0.37999999999738066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14368.63</v>
      </c>
      <c r="D168" s="1">
        <f>'PR-RAS'!E172</f>
        <v>17081.169999999998</v>
      </c>
      <c r="E168" s="1">
        <v>0</v>
      </c>
      <c r="F168" s="1">
        <v>0</v>
      </c>
      <c r="G168" s="2">
        <f t="shared" si="0"/>
        <v>8104.6719899999998</v>
      </c>
      <c r="H168" s="2">
        <f t="shared" si="1"/>
        <v>0.53999999999905413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1719.59</v>
      </c>
      <c r="D169" s="1">
        <f>'PR-RAS'!E173</f>
        <v>1215.52</v>
      </c>
      <c r="E169" s="1">
        <v>0</v>
      </c>
      <c r="F169" s="1">
        <v>0</v>
      </c>
      <c r="G169" s="2">
        <f t="shared" si="0"/>
        <v>697.3058400000001</v>
      </c>
      <c r="H169" s="2">
        <f t="shared" si="1"/>
        <v>0.89000000000010004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488.7</v>
      </c>
      <c r="D170" s="1">
        <f>'PR-RAS'!E174</f>
        <v>2373.54</v>
      </c>
      <c r="E170" s="1">
        <v>0</v>
      </c>
      <c r="F170" s="1">
        <v>0</v>
      </c>
      <c r="G170" s="2">
        <f t="shared" si="0"/>
        <v>884.84681999999998</v>
      </c>
      <c r="H170" s="2">
        <f t="shared" si="1"/>
        <v>0.76000000000004775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33604.119999999995</v>
      </c>
      <c r="D173" s="1">
        <f>'PR-RAS'!E177</f>
        <v>35190.549999999996</v>
      </c>
      <c r="E173" s="1">
        <v>0</v>
      </c>
      <c r="F173" s="1">
        <v>0</v>
      </c>
      <c r="G173" s="2">
        <f t="shared" si="0"/>
        <v>17885.457839999995</v>
      </c>
      <c r="H173" s="2">
        <f t="shared" si="1"/>
        <v>0.56999999999970896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8757.68</v>
      </c>
      <c r="D174" s="1">
        <f>'PR-RAS'!E178</f>
        <v>11689.94</v>
      </c>
      <c r="E174" s="1">
        <v>0</v>
      </c>
      <c r="F174" s="1">
        <v>0</v>
      </c>
      <c r="G174" s="2">
        <f t="shared" si="0"/>
        <v>5559.7978800000001</v>
      </c>
      <c r="H174" s="2">
        <f t="shared" si="1"/>
        <v>0.37999999999919964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15823.22</v>
      </c>
      <c r="D175" s="1">
        <f>'PR-RAS'!E179</f>
        <v>15681.25</v>
      </c>
      <c r="E175" s="1">
        <v>0</v>
      </c>
      <c r="F175" s="1">
        <v>0</v>
      </c>
      <c r="G175" s="2">
        <f t="shared" si="0"/>
        <v>8210.3152799999989</v>
      </c>
      <c r="H175" s="2">
        <f t="shared" si="1"/>
        <v>0.46999999999934516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3653.08</v>
      </c>
      <c r="D177" s="1">
        <f>'PR-RAS'!E181</f>
        <v>2794.58</v>
      </c>
      <c r="E177" s="1">
        <v>0</v>
      </c>
      <c r="F177" s="1">
        <v>0</v>
      </c>
      <c r="G177" s="2">
        <f t="shared" si="0"/>
        <v>1626.6342399999999</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2670.32</v>
      </c>
      <c r="D179" s="1">
        <f>'PR-RAS'!E183</f>
        <v>2216.9</v>
      </c>
      <c r="E179" s="1">
        <v>0</v>
      </c>
      <c r="F179" s="1">
        <v>0</v>
      </c>
      <c r="G179" s="2">
        <f t="shared" si="0"/>
        <v>1264.5333600000001</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969.78</v>
      </c>
      <c r="D180" s="1">
        <f>'PR-RAS'!E184</f>
        <v>910.85</v>
      </c>
      <c r="E180" s="1">
        <v>0</v>
      </c>
      <c r="F180" s="1">
        <v>0</v>
      </c>
      <c r="G180" s="2">
        <f t="shared" si="0"/>
        <v>499.67491999999999</v>
      </c>
      <c r="H180" s="2">
        <f t="shared" si="1"/>
        <v>0.37000000000000455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1602.63</v>
      </c>
      <c r="D181" s="1">
        <f>'PR-RAS'!E185</f>
        <v>1769.59</v>
      </c>
      <c r="E181" s="1">
        <v>0</v>
      </c>
      <c r="F181" s="1">
        <v>0</v>
      </c>
      <c r="G181" s="2">
        <f t="shared" si="0"/>
        <v>925.52579999999989</v>
      </c>
      <c r="H181" s="2">
        <f t="shared" si="1"/>
        <v>0.77999999999997272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5499.83</v>
      </c>
      <c r="D184" s="1">
        <f>'PR-RAS'!E188</f>
        <v>3594.2500000000005</v>
      </c>
      <c r="E184" s="1">
        <v>0</v>
      </c>
      <c r="F184" s="1">
        <v>0</v>
      </c>
      <c r="G184" s="2">
        <f t="shared" si="0"/>
        <v>2321.9643900000001</v>
      </c>
      <c r="H184" s="2">
        <f t="shared" si="1"/>
        <v>0.42000000000052751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266.68</v>
      </c>
      <c r="E186" s="1">
        <v>0</v>
      </c>
      <c r="F186" s="1">
        <v>0</v>
      </c>
      <c r="G186" s="2">
        <f t="shared" si="0"/>
        <v>98.671599999999998</v>
      </c>
      <c r="H186" s="2">
        <f t="shared" si="1"/>
        <v>0.31999999999999318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107.33</v>
      </c>
      <c r="D187" s="1">
        <f>'PR-RAS'!E191</f>
        <v>197.03</v>
      </c>
      <c r="E187" s="1">
        <v>0</v>
      </c>
      <c r="F187" s="1">
        <v>0</v>
      </c>
      <c r="G187" s="2">
        <f t="shared" si="0"/>
        <v>93.258539999999996</v>
      </c>
      <c r="H187" s="2">
        <f t="shared" si="1"/>
        <v>0.35999999999999943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66.36</v>
      </c>
      <c r="E188" s="1">
        <v>0</v>
      </c>
      <c r="F188" s="1">
        <v>0</v>
      </c>
      <c r="G188" s="2">
        <f t="shared" si="0"/>
        <v>37.227959999999996</v>
      </c>
      <c r="H188" s="2">
        <f t="shared" si="1"/>
        <v>0.71999999999999886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3738.68</v>
      </c>
      <c r="D189" s="1">
        <f>'PR-RAS'!E193</f>
        <v>2814.07</v>
      </c>
      <c r="E189" s="1">
        <v>0</v>
      </c>
      <c r="F189" s="1">
        <v>0</v>
      </c>
      <c r="G189" s="2">
        <f t="shared" si="0"/>
        <v>1760.96216</v>
      </c>
      <c r="H189" s="2">
        <f t="shared" si="1"/>
        <v>0.39000000000032742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1406.82</v>
      </c>
      <c r="D190" s="1">
        <f>'PR-RAS'!E194</f>
        <v>0</v>
      </c>
      <c r="E190" s="1">
        <v>0</v>
      </c>
      <c r="F190" s="1">
        <v>0</v>
      </c>
      <c r="G190" s="2">
        <f t="shared" si="0"/>
        <v>265.88898</v>
      </c>
      <c r="H190" s="2">
        <f t="shared" si="1"/>
        <v>0.18000000000006366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180.64</v>
      </c>
      <c r="D191" s="1">
        <f>'PR-RAS'!E195</f>
        <v>250.11</v>
      </c>
      <c r="E191" s="1">
        <v>0</v>
      </c>
      <c r="F191" s="1">
        <v>0</v>
      </c>
      <c r="G191" s="2">
        <f t="shared" si="0"/>
        <v>129.36340000000001</v>
      </c>
      <c r="H191" s="2">
        <f t="shared" si="1"/>
        <v>0.47000000000002728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1841.3700000000001</v>
      </c>
      <c r="D192" s="1">
        <f>'PR-RAS'!E196</f>
        <v>383.55</v>
      </c>
      <c r="E192" s="1">
        <v>0</v>
      </c>
      <c r="F192" s="1">
        <v>0</v>
      </c>
      <c r="G192" s="2">
        <f t="shared" si="0"/>
        <v>498.21777000000003</v>
      </c>
      <c r="H192" s="2">
        <f t="shared" si="1"/>
        <v>0.82000000000010687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1841.3700000000001</v>
      </c>
      <c r="D206" s="1">
        <f>'PR-RAS'!E210</f>
        <v>383.55</v>
      </c>
      <c r="E206" s="1">
        <v>0</v>
      </c>
      <c r="F206" s="1">
        <v>0</v>
      </c>
      <c r="G206" s="2">
        <f t="shared" si="0"/>
        <v>534.73635000000002</v>
      </c>
      <c r="H206" s="2">
        <f t="shared" si="1"/>
        <v>0.82000000000010687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456.19</v>
      </c>
      <c r="D207" s="1">
        <f>'PR-RAS'!E211</f>
        <v>383.55</v>
      </c>
      <c r="E207" s="1">
        <v>0</v>
      </c>
      <c r="F207" s="1">
        <v>0</v>
      </c>
      <c r="G207" s="2">
        <f t="shared" si="0"/>
        <v>251.99773999999996</v>
      </c>
      <c r="H207" s="2">
        <f t="shared" si="1"/>
        <v>0.63999999999998636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1385.18</v>
      </c>
      <c r="D209" s="1">
        <f>'PR-RAS'!E213</f>
        <v>0</v>
      </c>
      <c r="E209" s="1">
        <v>0</v>
      </c>
      <c r="F209" s="1">
        <v>0</v>
      </c>
      <c r="G209" s="2">
        <f t="shared" si="0"/>
        <v>288.11743999999999</v>
      </c>
      <c r="H209" s="2">
        <f t="shared" si="1"/>
        <v>0.18000000000006366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5229.2299999999996</v>
      </c>
      <c r="E248" s="1">
        <v>0</v>
      </c>
      <c r="F248" s="1">
        <v>0</v>
      </c>
      <c r="G248" s="2">
        <f t="shared" si="0"/>
        <v>2583.2396199999998</v>
      </c>
      <c r="H248" s="2">
        <f t="shared" si="1"/>
        <v>0.22999999999956344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5229.2299999999996</v>
      </c>
      <c r="E255" s="1">
        <v>0</v>
      </c>
      <c r="F255" s="1">
        <v>0</v>
      </c>
      <c r="G255" s="2">
        <f t="shared" si="0"/>
        <v>2656.44884</v>
      </c>
      <c r="H255" s="2">
        <f t="shared" si="1"/>
        <v>0.22999999999956344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5229.2299999999996</v>
      </c>
      <c r="E257" s="1">
        <v>0</v>
      </c>
      <c r="F257" s="1">
        <v>0</v>
      </c>
      <c r="G257" s="2">
        <f t="shared" si="0"/>
        <v>2677.3657599999997</v>
      </c>
      <c r="H257" s="2">
        <f t="shared" si="1"/>
        <v>0.22999999999956344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241.58</v>
      </c>
      <c r="E259" s="1">
        <v>0</v>
      </c>
      <c r="F259" s="1">
        <v>0</v>
      </c>
      <c r="G259" s="2">
        <f t="shared" si="0"/>
        <v>124.65528</v>
      </c>
      <c r="H259" s="2">
        <f t="shared" si="1"/>
        <v>0.41999999999998749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241.58</v>
      </c>
      <c r="E260" s="1">
        <v>0</v>
      </c>
      <c r="F260" s="1">
        <v>0</v>
      </c>
      <c r="G260" s="2">
        <f t="shared" si="0"/>
        <v>125.13844000000002</v>
      </c>
      <c r="H260" s="2">
        <f t="shared" si="1"/>
        <v>0.41999999999998749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241.58</v>
      </c>
      <c r="E262" s="1">
        <v>0</v>
      </c>
      <c r="F262" s="1">
        <v>0</v>
      </c>
      <c r="G262" s="2">
        <f t="shared" si="0"/>
        <v>126.10476000000001</v>
      </c>
      <c r="H262" s="2">
        <f t="shared" si="1"/>
        <v>0.41999999999998749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695567.13</v>
      </c>
      <c r="D285" s="1">
        <f>'PR-RAS'!E289</f>
        <v>792211.29999999993</v>
      </c>
      <c r="E285" s="1">
        <v>0</v>
      </c>
      <c r="F285" s="1">
        <v>0</v>
      </c>
      <c r="G285" s="2">
        <f t="shared" si="8"/>
        <v>647517.08331999998</v>
      </c>
      <c r="H285" s="2">
        <f t="shared" si="9"/>
        <v>0.42999999993480742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27694.029999999912</v>
      </c>
      <c r="D286" s="1">
        <f>'PR-RAS'!E290</f>
        <v>4923.1700000001583</v>
      </c>
      <c r="E286" s="1">
        <v>0</v>
      </c>
      <c r="F286" s="1">
        <v>0</v>
      </c>
      <c r="G286" s="2">
        <f t="shared" si="8"/>
        <v>10699.005450000064</v>
      </c>
      <c r="H286" s="2">
        <f t="shared" si="9"/>
        <v>0.20000000006984919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55858.53</v>
      </c>
      <c r="D288" s="1">
        <f>'PR-RAS'!E292</f>
        <v>83552.58</v>
      </c>
      <c r="E288" s="1">
        <v>0</v>
      </c>
      <c r="F288" s="1">
        <v>0</v>
      </c>
      <c r="G288" s="2">
        <f t="shared" si="8"/>
        <v>63990.579029999994</v>
      </c>
      <c r="H288" s="2">
        <f t="shared" si="9"/>
        <v>0.88999999999941792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20969.3</v>
      </c>
      <c r="D290" s="1">
        <f>'PR-RAS'!E294</f>
        <v>47949.09</v>
      </c>
      <c r="E290" s="1">
        <v>0</v>
      </c>
      <c r="F290" s="1">
        <v>0</v>
      </c>
      <c r="G290" s="2">
        <f t="shared" si="8"/>
        <v>33774.701719999997</v>
      </c>
      <c r="H290" s="2">
        <f t="shared" si="9"/>
        <v>0.38999999999577994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150.72999999999999</v>
      </c>
      <c r="D291" s="1">
        <f>'PR-RAS'!E295</f>
        <v>217.83</v>
      </c>
      <c r="E291" s="1">
        <v>0</v>
      </c>
      <c r="F291" s="1">
        <v>0</v>
      </c>
      <c r="G291" s="2">
        <f t="shared" si="8"/>
        <v>170.05309999999997</v>
      </c>
      <c r="H291" s="2">
        <f t="shared" si="9"/>
        <v>0.43999999999999773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8997.44</v>
      </c>
      <c r="D345" s="1">
        <f>'PR-RAS'!E350</f>
        <v>20813.480000000003</v>
      </c>
      <c r="E345" s="1">
        <v>0</v>
      </c>
      <c r="F345" s="1">
        <v>0</v>
      </c>
      <c r="G345" s="2">
        <f t="shared" si="8"/>
        <v>17414.793600000001</v>
      </c>
      <c r="H345" s="2">
        <f t="shared" si="9"/>
        <v>0.92000000000371074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8997.44</v>
      </c>
      <c r="D358" s="1">
        <f>'PR-RAS'!E363</f>
        <v>20813.480000000003</v>
      </c>
      <c r="E358" s="1">
        <v>0</v>
      </c>
      <c r="F358" s="1">
        <v>0</v>
      </c>
      <c r="G358" s="2">
        <f t="shared" si="8"/>
        <v>18072.910800000001</v>
      </c>
      <c r="H358" s="2">
        <f t="shared" si="9"/>
        <v>0.92000000000371074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2828.42</v>
      </c>
      <c r="D364" s="1">
        <f>'PR-RAS'!E369</f>
        <v>19761.030000000002</v>
      </c>
      <c r="E364" s="1">
        <v>0</v>
      </c>
      <c r="F364" s="1">
        <v>0</v>
      </c>
      <c r="G364" s="2">
        <f t="shared" si="8"/>
        <v>15373.224240000001</v>
      </c>
      <c r="H364" s="2">
        <f t="shared" si="9"/>
        <v>0.45000000000254659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2403.84</v>
      </c>
      <c r="D365" s="1">
        <f>'PR-RAS'!E370</f>
        <v>14301.79</v>
      </c>
      <c r="E365" s="1">
        <v>0</v>
      </c>
      <c r="F365" s="1">
        <v>0</v>
      </c>
      <c r="G365" s="2">
        <f t="shared" si="8"/>
        <v>11286.70088</v>
      </c>
      <c r="H365" s="2">
        <f t="shared" si="9"/>
        <v>0.36999999999898137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424.58</v>
      </c>
      <c r="D367" s="1">
        <f>'PR-RAS'!E372</f>
        <v>2029.04</v>
      </c>
      <c r="E367" s="1">
        <v>0</v>
      </c>
      <c r="F367" s="1">
        <v>0</v>
      </c>
      <c r="G367" s="2">
        <f t="shared" si="8"/>
        <v>1640.65356</v>
      </c>
      <c r="H367" s="2">
        <f t="shared" si="9"/>
        <v>0.45999999999997954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3430.2</v>
      </c>
      <c r="E371" s="1">
        <v>0</v>
      </c>
      <c r="F371" s="1">
        <v>0</v>
      </c>
      <c r="G371" s="2">
        <f t="shared" si="8"/>
        <v>2538.348</v>
      </c>
      <c r="H371" s="2">
        <f t="shared" si="9"/>
        <v>0.1999999999998181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6169.02</v>
      </c>
      <c r="D378" s="1">
        <f>'PR-RAS'!E383</f>
        <v>1052.45</v>
      </c>
      <c r="E378" s="1">
        <v>0</v>
      </c>
      <c r="F378" s="1">
        <v>0</v>
      </c>
      <c r="G378" s="2">
        <f t="shared" si="8"/>
        <v>3119.26784</v>
      </c>
      <c r="H378" s="2">
        <f t="shared" si="9"/>
        <v>0.47000000000048203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6169.02</v>
      </c>
      <c r="D379" s="1">
        <f>'PR-RAS'!E384</f>
        <v>1052.45</v>
      </c>
      <c r="E379" s="1">
        <v>0</v>
      </c>
      <c r="F379" s="1">
        <v>0</v>
      </c>
      <c r="G379" s="2">
        <f t="shared" si="8"/>
        <v>3127.5417600000001</v>
      </c>
      <c r="H379" s="2">
        <f t="shared" si="9"/>
        <v>0.47000000000048203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8997.44</v>
      </c>
      <c r="D403" s="1">
        <f>'PR-RAS'!E408</f>
        <v>20813.480000000003</v>
      </c>
      <c r="E403" s="1">
        <v>0</v>
      </c>
      <c r="F403" s="1">
        <v>0</v>
      </c>
      <c r="G403" s="2">
        <f t="shared" si="8"/>
        <v>20351.008800000003</v>
      </c>
      <c r="H403" s="2">
        <f t="shared" si="9"/>
        <v>0.92000000000371074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54357.49</v>
      </c>
      <c r="D405" s="1">
        <f>'PR-RAS'!E410</f>
        <v>63354.93</v>
      </c>
      <c r="E405" s="1">
        <v>0</v>
      </c>
      <c r="F405" s="1">
        <v>0</v>
      </c>
      <c r="G405" s="2">
        <f t="shared" si="8"/>
        <v>73151.209400000007</v>
      </c>
      <c r="H405" s="2">
        <f t="shared" si="9"/>
        <v>0.55999999999767169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723261.15999999992</v>
      </c>
      <c r="D407" s="1">
        <f>'PR-RAS'!E412</f>
        <v>797134.47000000009</v>
      </c>
      <c r="E407" s="1">
        <v>0</v>
      </c>
      <c r="F407" s="1">
        <v>0</v>
      </c>
      <c r="G407" s="2">
        <f t="shared" si="8"/>
        <v>940917.22060000012</v>
      </c>
      <c r="H407" s="2">
        <f t="shared" si="9"/>
        <v>0.63000000000465661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704564.57</v>
      </c>
      <c r="D408" s="1">
        <f>'PR-RAS'!E413</f>
        <v>813024.77999999991</v>
      </c>
      <c r="E408" s="1">
        <v>0</v>
      </c>
      <c r="F408" s="1">
        <v>0</v>
      </c>
      <c r="G408" s="2">
        <f t="shared" si="8"/>
        <v>948559.9509099999</v>
      </c>
      <c r="H408" s="2">
        <f t="shared" si="9"/>
        <v>0.65000000013969839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18696.589999999967</v>
      </c>
      <c r="D409" s="1">
        <f>'PR-RAS'!E414</f>
        <v>0</v>
      </c>
      <c r="E409" s="1">
        <v>0</v>
      </c>
      <c r="F409" s="1">
        <v>0</v>
      </c>
      <c r="G409" s="2">
        <f t="shared" si="8"/>
        <v>7628.208719999986</v>
      </c>
      <c r="H409" s="2">
        <f t="shared" si="9"/>
        <v>0.41000000003259629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15890.309999999823</v>
      </c>
      <c r="E410" s="1">
        <v>0</v>
      </c>
      <c r="F410" s="1">
        <v>0</v>
      </c>
      <c r="G410" s="2">
        <f t="shared" si="8"/>
        <v>12998.273579999854</v>
      </c>
      <c r="H410" s="2">
        <f t="shared" si="9"/>
        <v>0.30999999982304871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1501.0400000000009</v>
      </c>
      <c r="D411" s="1">
        <f>'PR-RAS'!E416</f>
        <v>20197.650000000001</v>
      </c>
      <c r="E411" s="1">
        <v>0</v>
      </c>
      <c r="F411" s="1">
        <v>0</v>
      </c>
      <c r="G411" s="2">
        <f t="shared" si="8"/>
        <v>17177.499400000001</v>
      </c>
      <c r="H411" s="2">
        <f t="shared" si="9"/>
        <v>0.38999999999941792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20969.3</v>
      </c>
      <c r="D413" s="1">
        <f>'PR-RAS'!E418</f>
        <v>47949.09</v>
      </c>
      <c r="E413" s="1">
        <v>0</v>
      </c>
      <c r="F413" s="1">
        <v>0</v>
      </c>
      <c r="G413" s="2">
        <f t="shared" si="8"/>
        <v>48149.401759999993</v>
      </c>
      <c r="H413" s="2">
        <f t="shared" si="9"/>
        <v>0.38999999999577994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723261.15999999992</v>
      </c>
      <c r="D633" s="1">
        <f>'PR-RAS'!E639</f>
        <v>797134.47000000009</v>
      </c>
      <c r="E633" s="1">
        <v>0</v>
      </c>
      <c r="F633" s="1">
        <v>0</v>
      </c>
      <c r="G633" s="2">
        <f t="shared" si="10"/>
        <v>1464679.0232000002</v>
      </c>
      <c r="H633" s="2">
        <f t="shared" si="11"/>
        <v>0.63000000000465661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704564.57</v>
      </c>
      <c r="D634" s="1">
        <f>'PR-RAS'!E640</f>
        <v>813024.77999999991</v>
      </c>
      <c r="E634" s="1">
        <v>0</v>
      </c>
      <c r="F634" s="1">
        <v>0</v>
      </c>
      <c r="G634" s="2">
        <f t="shared" si="10"/>
        <v>1475278.7442900001</v>
      </c>
      <c r="H634" s="2">
        <f t="shared" si="11"/>
        <v>0.65000000013969839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18696.589999999967</v>
      </c>
      <c r="D635" s="1">
        <f>'PR-RAS'!E641</f>
        <v>0</v>
      </c>
      <c r="E635" s="1">
        <v>0</v>
      </c>
      <c r="F635" s="1">
        <v>0</v>
      </c>
      <c r="G635" s="2">
        <f t="shared" si="10"/>
        <v>11853.638059999979</v>
      </c>
      <c r="H635" s="2">
        <f t="shared" si="11"/>
        <v>0.41000000003259629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15890.309999999823</v>
      </c>
      <c r="E636" s="1">
        <v>0</v>
      </c>
      <c r="F636" s="1">
        <v>0</v>
      </c>
      <c r="G636" s="2">
        <f t="shared" si="10"/>
        <v>20180.693699999774</v>
      </c>
      <c r="H636" s="2">
        <f t="shared" si="11"/>
        <v>0.30999999982304871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1501.0400000000009</v>
      </c>
      <c r="D637" s="1">
        <f>'PR-RAS'!E643</f>
        <v>20197.650000000001</v>
      </c>
      <c r="E637" s="1">
        <v>0</v>
      </c>
      <c r="F637" s="1">
        <v>0</v>
      </c>
      <c r="G637" s="2">
        <f t="shared" si="10"/>
        <v>26646.072240000001</v>
      </c>
      <c r="H637" s="2">
        <f t="shared" si="11"/>
        <v>0.38999999999941792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20197.629999999968</v>
      </c>
      <c r="D639" s="1">
        <f>'PR-RAS'!E645</f>
        <v>4307.3400000001784</v>
      </c>
      <c r="E639" s="1">
        <v>0</v>
      </c>
      <c r="F639" s="1">
        <v>0</v>
      </c>
      <c r="G639" s="2">
        <f t="shared" si="10"/>
        <v>18382.253780000206</v>
      </c>
      <c r="H639" s="2">
        <f t="shared" si="11"/>
        <v>0.71000000021012966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49264.02</v>
      </c>
      <c r="D641" s="1">
        <f>'PR-RAS'!E647</f>
        <v>61632.160000000003</v>
      </c>
      <c r="E641" s="1">
        <v>0</v>
      </c>
      <c r="F641" s="1">
        <v>0</v>
      </c>
      <c r="G641" s="2">
        <f t="shared" si="10"/>
        <v>110418.1376</v>
      </c>
      <c r="H641" s="2">
        <f t="shared" si="11"/>
        <v>0.18000000000029104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5668.38</v>
      </c>
      <c r="D642" s="1">
        <f>'PR-RAS'!E649</f>
        <v>21931.99</v>
      </c>
      <c r="E642" s="1">
        <v>0</v>
      </c>
      <c r="F642" s="1">
        <v>0</v>
      </c>
      <c r="G642" s="2">
        <f t="shared" si="10"/>
        <v>31750.242760000001</v>
      </c>
      <c r="H642" s="2">
        <f t="shared" si="11"/>
        <v>0.38999999999850843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104473.84</v>
      </c>
      <c r="D643" s="1">
        <f>'PR-RAS'!E650</f>
        <v>103281.46</v>
      </c>
      <c r="E643" s="1">
        <v>0</v>
      </c>
      <c r="F643" s="1">
        <v>0</v>
      </c>
      <c r="G643" s="2">
        <f t="shared" si="10"/>
        <v>199685.59992000001</v>
      </c>
      <c r="H643" s="2">
        <f t="shared" si="11"/>
        <v>0.6200000000098953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88210.23</v>
      </c>
      <c r="D644" s="1">
        <f>'PR-RAS'!E651</f>
        <v>118069.03</v>
      </c>
      <c r="E644" s="1">
        <v>0</v>
      </c>
      <c r="F644" s="1">
        <v>0</v>
      </c>
      <c r="G644" s="2">
        <f t="shared" si="10"/>
        <v>208555.95046999998</v>
      </c>
      <c r="H644" s="2">
        <f t="shared" si="11"/>
        <v>0.25999999999476131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21931.990000000005</v>
      </c>
      <c r="D645" s="1">
        <f>'PR-RAS'!E652</f>
        <v>7144.4200000000128</v>
      </c>
      <c r="E645" s="1">
        <v>0</v>
      </c>
      <c r="F645" s="1">
        <v>0</v>
      </c>
      <c r="G645" s="2">
        <f t="shared" si="10"/>
        <v>23326.21452000002</v>
      </c>
      <c r="H645" s="2">
        <f t="shared" si="11"/>
        <v>0.430000000007567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37</v>
      </c>
      <c r="E647" s="1">
        <v>0</v>
      </c>
      <c r="F647" s="1">
        <v>0</v>
      </c>
      <c r="G647" s="2">
        <f t="shared" si="10"/>
        <v>72.998000000000005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599013.16</v>
      </c>
      <c r="D668" s="1">
        <f>'PR-RAS'!E675</f>
        <v>687025.02</v>
      </c>
      <c r="E668" s="1">
        <v>0</v>
      </c>
      <c r="F668" s="1">
        <v>0</v>
      </c>
      <c r="G668" s="2">
        <f t="shared" si="10"/>
        <v>1316033.1544000001</v>
      </c>
      <c r="H668" s="2">
        <f t="shared" si="11"/>
        <v>0.18000000005122274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607.47</v>
      </c>
      <c r="D669" s="1">
        <f>'PR-RAS'!E676</f>
        <v>260</v>
      </c>
      <c r="E669" s="1">
        <v>0</v>
      </c>
      <c r="F669" s="1">
        <v>0</v>
      </c>
      <c r="G669" s="2">
        <f t="shared" si="10"/>
        <v>753.14996000000008</v>
      </c>
      <c r="H669" s="2">
        <f t="shared" si="11"/>
        <v>0.47000000000002728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15628.69</v>
      </c>
      <c r="D670" s="1">
        <f>'PR-RAS'!E677</f>
        <v>9376.26</v>
      </c>
      <c r="E670" s="1">
        <v>0</v>
      </c>
      <c r="F670" s="1">
        <v>0</v>
      </c>
      <c r="G670" s="2">
        <f t="shared" si="10"/>
        <v>23001.029490000001</v>
      </c>
      <c r="H670" s="2">
        <f t="shared" si="11"/>
        <v>0.56999999999970896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14358.25</v>
      </c>
      <c r="D703" s="1">
        <f>'PR-RAS'!E710</f>
        <v>3428.04</v>
      </c>
      <c r="E703" s="1">
        <v>0</v>
      </c>
      <c r="F703" s="1">
        <v>0</v>
      </c>
      <c r="G703" s="2">
        <f t="shared" si="10"/>
        <v>14892.45966</v>
      </c>
      <c r="H703" s="2">
        <f t="shared" si="11"/>
        <v>0.28999999999996362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2123.56</v>
      </c>
      <c r="D709" s="1">
        <f>'PR-RAS'!E716</f>
        <v>0</v>
      </c>
      <c r="E709" s="1">
        <v>0</v>
      </c>
      <c r="F709" s="1">
        <v>0</v>
      </c>
      <c r="G709" s="2">
        <f t="shared" si="10"/>
        <v>1503.4804799999999</v>
      </c>
      <c r="H709" s="2">
        <f t="shared" si="11"/>
        <v>0.44000000000005457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458.6</v>
      </c>
      <c r="D710" s="1">
        <f>'PR-RAS'!E717</f>
        <v>468.85</v>
      </c>
      <c r="E710" s="1">
        <v>0</v>
      </c>
      <c r="F710" s="1">
        <v>0</v>
      </c>
      <c r="G710" s="2">
        <f t="shared" si="10"/>
        <v>989.97670000000005</v>
      </c>
      <c r="H710" s="2">
        <f t="shared" si="11"/>
        <v>0.54999999999995453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45036.74</v>
      </c>
      <c r="D711" s="1">
        <f>'PR-RAS'!E718</f>
        <v>46255.35</v>
      </c>
      <c r="E711" s="1">
        <v>0</v>
      </c>
      <c r="F711" s="1">
        <v>0</v>
      </c>
      <c r="G711" s="2">
        <f t="shared" si="10"/>
        <v>97658.682399999991</v>
      </c>
      <c r="H711" s="2">
        <f t="shared" si="11"/>
        <v>0.61000000000058208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941.67</v>
      </c>
      <c r="D713" s="1">
        <f>'PR-RAS'!E720</f>
        <v>1548.5</v>
      </c>
      <c r="E713" s="1">
        <v>0</v>
      </c>
      <c r="F713" s="1">
        <v>0</v>
      </c>
      <c r="G713" s="2">
        <f t="shared" si="10"/>
        <v>2875.5330399999998</v>
      </c>
      <c r="H713" s="2">
        <f t="shared" si="11"/>
        <v>0.83000000000004093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356.56</v>
      </c>
      <c r="E715" s="1">
        <v>0</v>
      </c>
      <c r="F715" s="1">
        <v>0</v>
      </c>
      <c r="G715" s="2">
        <f t="shared" si="10"/>
        <v>509.16767999999996</v>
      </c>
      <c r="H715" s="2">
        <f t="shared" si="11"/>
        <v>0.43999999999999773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5229.2299999999996</v>
      </c>
      <c r="E821" s="1">
        <v>0</v>
      </c>
      <c r="F821" s="1">
        <v>0</v>
      </c>
      <c r="G821" s="2">
        <f t="shared" si="18"/>
        <v>8575.9371999999985</v>
      </c>
      <c r="H821" s="2">
        <f t="shared" si="19"/>
        <v>0.22999999999956344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1078972.6300000001</v>
      </c>
      <c r="D984" s="6">
        <f>BILANCA!E6</f>
        <v>1078478.1300000001</v>
      </c>
      <c r="E984" s="6">
        <v>0</v>
      </c>
      <c r="F984" s="6">
        <v>0</v>
      </c>
      <c r="G984" s="7">
        <f t="shared" ref="G984:G1241" si="22">B984/1000*C984+B984/500*D984</f>
        <v>3235.9288900000006</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986746.36000000022</v>
      </c>
      <c r="D985" s="1">
        <f>BILANCA!E7</f>
        <v>961672.09000000008</v>
      </c>
      <c r="E985" s="1">
        <v>0</v>
      </c>
      <c r="F985" s="1">
        <v>0</v>
      </c>
      <c r="G985" s="2">
        <f t="shared" si="22"/>
        <v>5820.1810800000012</v>
      </c>
      <c r="H985" s="2">
        <f t="shared" si="19"/>
        <v>0.45000000030267984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1698.12</v>
      </c>
      <c r="D986" s="1">
        <f>BILANCA!E8</f>
        <v>1698.13</v>
      </c>
      <c r="E986" s="1">
        <v>0</v>
      </c>
      <c r="F986" s="1">
        <v>0</v>
      </c>
      <c r="G986" s="2">
        <f t="shared" si="22"/>
        <v>15.283140000000001</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1698.12</v>
      </c>
      <c r="D987" s="1">
        <f>BILANCA!E9</f>
        <v>1698.13</v>
      </c>
      <c r="E987" s="1">
        <v>0</v>
      </c>
      <c r="F987" s="1">
        <v>0</v>
      </c>
      <c r="G987" s="2">
        <f t="shared" si="22"/>
        <v>20.377520000000001</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985048.24000000022</v>
      </c>
      <c r="D990" s="1">
        <f>BILANCA!E12</f>
        <v>959973.96000000008</v>
      </c>
      <c r="E990" s="1">
        <v>0</v>
      </c>
      <c r="F990" s="1">
        <v>0</v>
      </c>
      <c r="G990" s="2">
        <f t="shared" si="22"/>
        <v>20334.973120000002</v>
      </c>
      <c r="H990" s="2">
        <f t="shared" si="19"/>
        <v>0.280000000144355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956362.9700000002</v>
      </c>
      <c r="D991" s="1">
        <f>BILANCA!E13</f>
        <v>947592.18</v>
      </c>
      <c r="E991" s="1">
        <v>0</v>
      </c>
      <c r="F991" s="1">
        <v>0</v>
      </c>
      <c r="G991" s="2">
        <f t="shared" si="22"/>
        <v>22812.378640000003</v>
      </c>
      <c r="H991" s="2">
        <f t="shared" si="19"/>
        <v>0.20999999984633178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1366398.12</v>
      </c>
      <c r="D993" s="1">
        <f>BILANCA!E15</f>
        <v>1304376.98</v>
      </c>
      <c r="E993" s="1">
        <v>0</v>
      </c>
      <c r="F993" s="1">
        <v>0</v>
      </c>
      <c r="G993" s="2">
        <f t="shared" si="22"/>
        <v>39751.520799999998</v>
      </c>
      <c r="H993" s="2">
        <f t="shared" si="19"/>
        <v>0.14000000013038516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19775.09</v>
      </c>
      <c r="D995" s="1">
        <f>BILANCA!E17</f>
        <v>19775.09</v>
      </c>
      <c r="E995" s="1">
        <v>0</v>
      </c>
      <c r="F995" s="1">
        <v>0</v>
      </c>
      <c r="G995" s="2">
        <f t="shared" si="22"/>
        <v>711.9032400000001</v>
      </c>
      <c r="H995" s="2">
        <f t="shared" si="19"/>
        <v>0.18000000000029104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429810.24</v>
      </c>
      <c r="D996" s="1">
        <f>BILANCA!E18</f>
        <v>376559.89</v>
      </c>
      <c r="E996" s="1">
        <v>0</v>
      </c>
      <c r="F996" s="1">
        <v>0</v>
      </c>
      <c r="G996" s="2">
        <f t="shared" si="22"/>
        <v>15378.090260000001</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11456.920000000013</v>
      </c>
      <c r="D997" s="1">
        <f>BILANCA!E19</f>
        <v>8031.9300000000221</v>
      </c>
      <c r="E997" s="1">
        <v>0</v>
      </c>
      <c r="F997" s="1">
        <v>0</v>
      </c>
      <c r="G997" s="2">
        <f t="shared" si="22"/>
        <v>385.29092000000082</v>
      </c>
      <c r="H997" s="2">
        <f t="shared" si="19"/>
        <v>0.1499999999650754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134092.42000000001</v>
      </c>
      <c r="D998" s="1">
        <f>BILANCA!E20</f>
        <v>151841.29</v>
      </c>
      <c r="E998" s="1">
        <v>0</v>
      </c>
      <c r="F998" s="1">
        <v>0</v>
      </c>
      <c r="G998" s="2">
        <f t="shared" si="22"/>
        <v>6566.625</v>
      </c>
      <c r="H998" s="2">
        <f t="shared" si="19"/>
        <v>0.71000000002095476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3266.47</v>
      </c>
      <c r="D999" s="1">
        <f>BILANCA!E21</f>
        <v>2609.89</v>
      </c>
      <c r="E999" s="1">
        <v>0</v>
      </c>
      <c r="F999" s="1">
        <v>0</v>
      </c>
      <c r="G999" s="2">
        <f t="shared" si="22"/>
        <v>135.78</v>
      </c>
      <c r="H999" s="2">
        <f t="shared" si="19"/>
        <v>0.57999999999992724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16043.45</v>
      </c>
      <c r="D1000" s="1">
        <f>BILANCA!E22</f>
        <v>16649.61</v>
      </c>
      <c r="E1000" s="1">
        <v>0</v>
      </c>
      <c r="F1000" s="1">
        <v>0</v>
      </c>
      <c r="G1000" s="2">
        <f t="shared" si="22"/>
        <v>838.82539000000008</v>
      </c>
      <c r="H1000" s="2">
        <f t="shared" si="19"/>
        <v>0.84000000000014552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1002.57</v>
      </c>
      <c r="D1002" s="1">
        <f>BILANCA!E24</f>
        <v>11794.01</v>
      </c>
      <c r="E1002" s="1">
        <v>0</v>
      </c>
      <c r="F1002" s="1">
        <v>0</v>
      </c>
      <c r="G1002" s="2">
        <f t="shared" si="22"/>
        <v>467.22120999999999</v>
      </c>
      <c r="H1002" s="2">
        <f t="shared" si="19"/>
        <v>0.44000000000016826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976.11</v>
      </c>
      <c r="D1003" s="1">
        <f>BILANCA!E25</f>
        <v>976.1</v>
      </c>
      <c r="E1003" s="1">
        <v>0</v>
      </c>
      <c r="F1003" s="1">
        <v>0</v>
      </c>
      <c r="G1003" s="2">
        <f t="shared" si="22"/>
        <v>58.566200000000009</v>
      </c>
      <c r="H1003" s="2">
        <f t="shared" si="19"/>
        <v>0.21000000000003638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104244.38</v>
      </c>
      <c r="D1004" s="1">
        <f>BILANCA!E26</f>
        <v>72329.509999999995</v>
      </c>
      <c r="E1004" s="1">
        <v>0</v>
      </c>
      <c r="F1004" s="1">
        <v>0</v>
      </c>
      <c r="G1004" s="2">
        <f t="shared" si="22"/>
        <v>5226.9714000000004</v>
      </c>
      <c r="H1004" s="2">
        <f t="shared" si="19"/>
        <v>0.8700000000098953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248168.48</v>
      </c>
      <c r="D1006" s="1">
        <f>BILANCA!E28</f>
        <v>248168.48</v>
      </c>
      <c r="E1006" s="1">
        <v>0</v>
      </c>
      <c r="F1006" s="1">
        <v>0</v>
      </c>
      <c r="G1006" s="2">
        <f t="shared" si="22"/>
        <v>17123.625120000001</v>
      </c>
      <c r="H1006" s="2">
        <f t="shared" si="19"/>
        <v>0.96000000002095476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50.70999999999998</v>
      </c>
      <c r="D1007" s="1">
        <f>BILANCA!E29</f>
        <v>38.029999999999973</v>
      </c>
      <c r="E1007" s="1">
        <v>0</v>
      </c>
      <c r="F1007" s="1">
        <v>0</v>
      </c>
      <c r="G1007" s="2">
        <f t="shared" si="22"/>
        <v>3.0424799999999981</v>
      </c>
      <c r="H1007" s="2">
        <f t="shared" si="19"/>
        <v>0.31999999999999318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388.38</v>
      </c>
      <c r="D1008" s="1">
        <f>BILANCA!E30</f>
        <v>388.38</v>
      </c>
      <c r="E1008" s="1">
        <v>0</v>
      </c>
      <c r="F1008" s="1">
        <v>0</v>
      </c>
      <c r="G1008" s="2">
        <f t="shared" si="22"/>
        <v>29.128500000000003</v>
      </c>
      <c r="H1008" s="2">
        <f t="shared" si="19"/>
        <v>0.75999999999999091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337.67</v>
      </c>
      <c r="D1012" s="1">
        <f>BILANCA!E34</f>
        <v>350.35</v>
      </c>
      <c r="E1012" s="1">
        <v>0</v>
      </c>
      <c r="F1012" s="1">
        <v>0</v>
      </c>
      <c r="G1012" s="2">
        <f t="shared" si="22"/>
        <v>30.112730000000006</v>
      </c>
      <c r="H1012" s="2">
        <f t="shared" si="19"/>
        <v>0.68000000000000682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17177.640000000003</v>
      </c>
      <c r="D1013" s="1">
        <f>BILANCA!E35</f>
        <v>4311.82</v>
      </c>
      <c r="E1013" s="1">
        <v>0</v>
      </c>
      <c r="F1013" s="1">
        <v>0</v>
      </c>
      <c r="G1013" s="2">
        <f t="shared" si="22"/>
        <v>774.03840000000014</v>
      </c>
      <c r="H1013" s="2">
        <f t="shared" si="19"/>
        <v>0.53999999999723514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44129.3</v>
      </c>
      <c r="D1014" s="1">
        <f>BILANCA!E36</f>
        <v>31683.62</v>
      </c>
      <c r="E1014" s="1">
        <v>0</v>
      </c>
      <c r="F1014" s="1">
        <v>0</v>
      </c>
      <c r="G1014" s="2">
        <f t="shared" si="22"/>
        <v>3332.3927400000002</v>
      </c>
      <c r="H1014" s="2">
        <f t="shared" si="19"/>
        <v>0.68000000000392902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26951.66</v>
      </c>
      <c r="D1018" s="1">
        <f>BILANCA!E40</f>
        <v>27371.8</v>
      </c>
      <c r="E1018" s="1">
        <v>0</v>
      </c>
      <c r="F1018" s="1">
        <v>0</v>
      </c>
      <c r="G1018" s="2">
        <f t="shared" si="22"/>
        <v>2859.3341</v>
      </c>
      <c r="H1018" s="2">
        <f t="shared" si="19"/>
        <v>0.54000000000087311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59189.79</v>
      </c>
      <c r="D1032" s="1">
        <f>BILANCA!E54</f>
        <v>57424.97</v>
      </c>
      <c r="E1032" s="1">
        <v>0</v>
      </c>
      <c r="F1032" s="1">
        <v>0</v>
      </c>
      <c r="G1032" s="2">
        <f t="shared" si="22"/>
        <v>8527.9467700000005</v>
      </c>
      <c r="H1032" s="2">
        <f t="shared" si="19"/>
        <v>0.23999999999796273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59189.79</v>
      </c>
      <c r="D1033" s="1">
        <f>BILANCA!E55</f>
        <v>57424.97</v>
      </c>
      <c r="E1033" s="1">
        <v>0</v>
      </c>
      <c r="F1033" s="1">
        <v>0</v>
      </c>
      <c r="G1033" s="2">
        <f t="shared" si="22"/>
        <v>8701.9865000000009</v>
      </c>
      <c r="H1033" s="2">
        <f t="shared" si="19"/>
        <v>0.23999999999796273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92226.26999999999</v>
      </c>
      <c r="D1046" s="1">
        <f>BILANCA!E68</f>
        <v>116806.04000000001</v>
      </c>
      <c r="E1046" s="1">
        <v>0</v>
      </c>
      <c r="F1046" s="1">
        <v>0</v>
      </c>
      <c r="G1046" s="2">
        <f t="shared" si="22"/>
        <v>20527.816050000001</v>
      </c>
      <c r="H1046" s="2">
        <f t="shared" si="19"/>
        <v>0.30999999999767169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21931.99</v>
      </c>
      <c r="D1047" s="1">
        <f>BILANCA!E69</f>
        <v>7144.42</v>
      </c>
      <c r="E1047" s="1">
        <v>0</v>
      </c>
      <c r="F1047" s="1">
        <v>0</v>
      </c>
      <c r="G1047" s="2">
        <f t="shared" si="22"/>
        <v>2318.1331200000004</v>
      </c>
      <c r="H1047" s="2">
        <f t="shared" si="19"/>
        <v>0.42999999999847205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21931.99</v>
      </c>
      <c r="D1048" s="1">
        <f>BILANCA!E70</f>
        <v>7144.42</v>
      </c>
      <c r="E1048" s="1">
        <v>0</v>
      </c>
      <c r="F1048" s="1">
        <v>0</v>
      </c>
      <c r="G1048" s="2">
        <f t="shared" si="22"/>
        <v>2354.3539500000002</v>
      </c>
      <c r="H1048" s="2">
        <f t="shared" si="19"/>
        <v>0.42999999999847205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21931.99</v>
      </c>
      <c r="D1050" s="1">
        <f>BILANCA!E72</f>
        <v>7144.42</v>
      </c>
      <c r="E1050" s="1">
        <v>0</v>
      </c>
      <c r="F1050" s="1">
        <v>0</v>
      </c>
      <c r="G1050" s="2">
        <f t="shared" si="22"/>
        <v>2426.7956100000001</v>
      </c>
      <c r="H1050" s="2">
        <f t="shared" si="19"/>
        <v>0.42999999999847205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1860.18</v>
      </c>
      <c r="D1056" s="1">
        <f>BILANCA!E78</f>
        <v>3200.47</v>
      </c>
      <c r="E1056" s="1">
        <v>0</v>
      </c>
      <c r="F1056" s="1">
        <v>0</v>
      </c>
      <c r="G1056" s="2">
        <f t="shared" si="22"/>
        <v>603.06175999999994</v>
      </c>
      <c r="H1056" s="2">
        <f t="shared" si="19"/>
        <v>0.64999999999986358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1860.18</v>
      </c>
      <c r="D1064" s="1">
        <f>BILANCA!E86</f>
        <v>3200.47</v>
      </c>
      <c r="E1064" s="1">
        <v>0</v>
      </c>
      <c r="F1064" s="1">
        <v>0</v>
      </c>
      <c r="G1064" s="2">
        <f t="shared" si="22"/>
        <v>669.15071999999998</v>
      </c>
      <c r="H1064" s="2">
        <f t="shared" si="19"/>
        <v>0.64999999999986358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19170.079999999998</v>
      </c>
      <c r="D1124" s="1">
        <f>BILANCA!E146</f>
        <v>44828.99</v>
      </c>
      <c r="E1124" s="1">
        <v>0</v>
      </c>
      <c r="F1124" s="1">
        <v>0</v>
      </c>
      <c r="G1124" s="2">
        <f t="shared" si="22"/>
        <v>15344.756459999999</v>
      </c>
      <c r="H1124" s="2">
        <f t="shared" si="23"/>
        <v>9.0000000000145519E-2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14605.8</v>
      </c>
      <c r="D1127" s="1">
        <f>BILANCA!E149</f>
        <v>39168.449999999997</v>
      </c>
      <c r="E1127" s="1">
        <v>0</v>
      </c>
      <c r="F1127" s="1">
        <v>0</v>
      </c>
      <c r="G1127" s="2">
        <f t="shared" si="22"/>
        <v>13383.748799999998</v>
      </c>
      <c r="H1127" s="2">
        <f t="shared" si="23"/>
        <v>0.64999999999781721</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14605.8</v>
      </c>
      <c r="D1133" s="1">
        <f>BILANCA!E155</f>
        <v>39168.449999999997</v>
      </c>
      <c r="E1133" s="1">
        <v>0</v>
      </c>
      <c r="F1133" s="1">
        <v>0</v>
      </c>
      <c r="G1133" s="2">
        <f t="shared" si="22"/>
        <v>13941.404999999999</v>
      </c>
      <c r="H1133" s="2">
        <f t="shared" si="23"/>
        <v>0.64999999999781721</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5339.17</v>
      </c>
      <c r="D1137" s="1">
        <f>BILANCA!E159</f>
        <v>7689.19</v>
      </c>
      <c r="E1137" s="1">
        <v>0</v>
      </c>
      <c r="F1137" s="1">
        <v>0</v>
      </c>
      <c r="G1137" s="2">
        <f t="shared" si="22"/>
        <v>3190.5027</v>
      </c>
      <c r="H1137" s="2">
        <f t="shared" si="23"/>
        <v>0.35999999999967258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94.58</v>
      </c>
      <c r="D1138" s="1">
        <f>BILANCA!E160</f>
        <v>161.68</v>
      </c>
      <c r="E1138" s="1">
        <v>0</v>
      </c>
      <c r="F1138" s="1">
        <v>0</v>
      </c>
      <c r="G1138" s="2">
        <f t="shared" si="22"/>
        <v>64.780699999999996</v>
      </c>
      <c r="H1138" s="2">
        <f t="shared" si="23"/>
        <v>0.73999999999999488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869.47</v>
      </c>
      <c r="D1141" s="1">
        <f>BILANCA!E163</f>
        <v>2190.33</v>
      </c>
      <c r="E1141" s="1">
        <v>0</v>
      </c>
      <c r="F1141" s="1">
        <v>0</v>
      </c>
      <c r="G1141" s="2">
        <f t="shared" si="22"/>
        <v>829.52053999999998</v>
      </c>
      <c r="H1141" s="2">
        <f t="shared" si="23"/>
        <v>0.79999999999995453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49264.02</v>
      </c>
      <c r="D1148" s="1">
        <f>BILANCA!E170</f>
        <v>61632.160000000003</v>
      </c>
      <c r="E1148" s="1">
        <v>0</v>
      </c>
      <c r="F1148" s="1">
        <v>0</v>
      </c>
      <c r="G1148" s="2">
        <f t="shared" si="22"/>
        <v>28467.176100000004</v>
      </c>
      <c r="H1148" s="2">
        <f t="shared" si="23"/>
        <v>0.18000000000029104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49264.02</v>
      </c>
      <c r="D1151" s="1">
        <f>BILANCA!E173</f>
        <v>61632.160000000003</v>
      </c>
      <c r="E1151" s="1">
        <v>0</v>
      </c>
      <c r="F1151" s="1">
        <v>0</v>
      </c>
      <c r="G1151" s="2">
        <f t="shared" si="22"/>
        <v>28984.761120000003</v>
      </c>
      <c r="H1151" s="2">
        <f t="shared" si="23"/>
        <v>0.18000000000029104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1078972.6299999999</v>
      </c>
      <c r="D1152" s="1">
        <f>BILANCA!E175</f>
        <v>1078478.1299999999</v>
      </c>
      <c r="E1152" s="1">
        <v>0</v>
      </c>
      <c r="F1152" s="1">
        <v>0</v>
      </c>
      <c r="G1152" s="2">
        <f t="shared" si="22"/>
        <v>546871.98240999994</v>
      </c>
      <c r="H1152" s="2">
        <f t="shared" si="23"/>
        <v>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52858.58</v>
      </c>
      <c r="D1153" s="1">
        <f>BILANCA!E176</f>
        <v>66348.87</v>
      </c>
      <c r="E1153" s="1">
        <v>0</v>
      </c>
      <c r="F1153" s="1">
        <v>0</v>
      </c>
      <c r="G1153" s="2">
        <f t="shared" si="22"/>
        <v>31544.574400000001</v>
      </c>
      <c r="H1153" s="2">
        <f t="shared" si="23"/>
        <v>0.55000000000291038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52858.58</v>
      </c>
      <c r="D1154" s="1">
        <f>BILANCA!E177</f>
        <v>66348.87</v>
      </c>
      <c r="E1154" s="1">
        <v>0</v>
      </c>
      <c r="F1154" s="1">
        <v>0</v>
      </c>
      <c r="G1154" s="2">
        <f t="shared" si="22"/>
        <v>31730.130720000001</v>
      </c>
      <c r="H1154" s="2">
        <f t="shared" si="23"/>
        <v>0.55000000000291038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46031.58</v>
      </c>
      <c r="D1155" s="1">
        <f>BILANCA!E178</f>
        <v>59957.17</v>
      </c>
      <c r="E1155" s="1">
        <v>0</v>
      </c>
      <c r="F1155" s="1">
        <v>0</v>
      </c>
      <c r="G1155" s="2">
        <f t="shared" si="22"/>
        <v>28542.698239999998</v>
      </c>
      <c r="H1155" s="2">
        <f t="shared" si="23"/>
        <v>0.58999999999650754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5467.78</v>
      </c>
      <c r="D1156" s="1">
        <f>BILANCA!E179</f>
        <v>5019.3100000000004</v>
      </c>
      <c r="E1156" s="1">
        <v>0</v>
      </c>
      <c r="F1156" s="1">
        <v>0</v>
      </c>
      <c r="G1156" s="2">
        <f t="shared" si="22"/>
        <v>2682.6071999999999</v>
      </c>
      <c r="H1156" s="2">
        <f t="shared" si="23"/>
        <v>0.53000000000065484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38.36</v>
      </c>
      <c r="D1157" s="1">
        <f>BILANCA!E180</f>
        <v>33.590000000000003</v>
      </c>
      <c r="E1157" s="1">
        <v>0</v>
      </c>
      <c r="F1157" s="1">
        <v>0</v>
      </c>
      <c r="G1157" s="2">
        <f t="shared" si="22"/>
        <v>18.363959999999999</v>
      </c>
      <c r="H1157" s="2">
        <f t="shared" si="23"/>
        <v>0.76999999999999602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38.36</v>
      </c>
      <c r="D1160" s="1">
        <f>BILANCA!E183</f>
        <v>33.590000000000003</v>
      </c>
      <c r="E1160" s="1">
        <v>0</v>
      </c>
      <c r="F1160" s="1">
        <v>0</v>
      </c>
      <c r="G1160" s="2">
        <f t="shared" si="22"/>
        <v>18.680579999999999</v>
      </c>
      <c r="H1160" s="2">
        <f t="shared" si="23"/>
        <v>0.76999999999999602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1320.86</v>
      </c>
      <c r="D1165" s="1">
        <f>BILANCA!E188</f>
        <v>1338.8</v>
      </c>
      <c r="E1165" s="1">
        <v>0</v>
      </c>
      <c r="F1165" s="1">
        <v>0</v>
      </c>
      <c r="G1165" s="2">
        <f t="shared" si="22"/>
        <v>727.71971999999994</v>
      </c>
      <c r="H1165" s="2">
        <f t="shared" si="23"/>
        <v>0.34000000000014552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1026114.0499999999</v>
      </c>
      <c r="D1214" s="1">
        <f>BILANCA!E237</f>
        <v>1012129.2599999999</v>
      </c>
      <c r="E1214" s="1">
        <v>0</v>
      </c>
      <c r="F1214" s="1">
        <v>0</v>
      </c>
      <c r="G1214" s="2">
        <f t="shared" si="22"/>
        <v>704636.06366999994</v>
      </c>
      <c r="H1214" s="2">
        <f t="shared" si="23"/>
        <v>0.30999999982304871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984947.1</v>
      </c>
      <c r="D1215" s="1">
        <f>BILANCA!E238</f>
        <v>959872.83</v>
      </c>
      <c r="E1215" s="1">
        <v>0</v>
      </c>
      <c r="F1215" s="1">
        <v>0</v>
      </c>
      <c r="G1215" s="2">
        <f t="shared" si="22"/>
        <v>673888.72031999996</v>
      </c>
      <c r="H1215" s="2">
        <f t="shared" si="23"/>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984947.1</v>
      </c>
      <c r="D1216" s="1">
        <f>BILANCA!E239</f>
        <v>959872.83</v>
      </c>
      <c r="E1216" s="1">
        <v>0</v>
      </c>
      <c r="F1216" s="1">
        <v>0</v>
      </c>
      <c r="G1216" s="2">
        <f t="shared" si="22"/>
        <v>676793.41308000009</v>
      </c>
      <c r="H1216" s="2">
        <f t="shared" si="23"/>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867772.34</v>
      </c>
      <c r="D1217" s="1">
        <f>BILANCA!E240</f>
        <v>957780.49</v>
      </c>
      <c r="E1217" s="1">
        <v>0</v>
      </c>
      <c r="F1217" s="1">
        <v>0</v>
      </c>
      <c r="G1217" s="2">
        <f t="shared" si="22"/>
        <v>651299.99687999999</v>
      </c>
      <c r="H1217" s="2">
        <f t="shared" si="23"/>
        <v>0.82999999995809048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117174.76</v>
      </c>
      <c r="D1218" s="1">
        <f>BILANCA!E241</f>
        <v>2092.34</v>
      </c>
      <c r="E1218" s="1">
        <v>0</v>
      </c>
      <c r="F1218" s="1">
        <v>0</v>
      </c>
      <c r="G1218" s="2">
        <f t="shared" si="22"/>
        <v>28519.468399999998</v>
      </c>
      <c r="H1218" s="2">
        <f t="shared" si="23"/>
        <v>0.58000000000538421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20197.63</v>
      </c>
      <c r="D1222" s="1">
        <f>BILANCA!E245</f>
        <v>4307.34</v>
      </c>
      <c r="E1222" s="1">
        <v>0</v>
      </c>
      <c r="F1222" s="1">
        <v>0</v>
      </c>
      <c r="G1222" s="2">
        <f t="shared" si="22"/>
        <v>6886.1420900000003</v>
      </c>
      <c r="H1222" s="2">
        <f t="shared" si="23"/>
        <v>0.70999999999912689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20197.63</v>
      </c>
      <c r="D1223" s="1">
        <f>BILANCA!E246</f>
        <v>4307.34</v>
      </c>
      <c r="E1223" s="1">
        <v>0</v>
      </c>
      <c r="F1223" s="1">
        <v>0</v>
      </c>
      <c r="G1223" s="2">
        <f t="shared" si="22"/>
        <v>6914.9544000000005</v>
      </c>
      <c r="H1223" s="2">
        <f t="shared" si="23"/>
        <v>0.70999999999912689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20197.63</v>
      </c>
      <c r="D1224" s="1">
        <f>BILANCA!E247</f>
        <v>4307.34</v>
      </c>
      <c r="E1224" s="1">
        <v>0</v>
      </c>
      <c r="F1224" s="1">
        <v>0</v>
      </c>
      <c r="G1224" s="2">
        <f t="shared" si="22"/>
        <v>6943.7667099999999</v>
      </c>
      <c r="H1224" s="2">
        <f t="shared" si="23"/>
        <v>0.70999999999912689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20969.32</v>
      </c>
      <c r="D1232" s="1">
        <f>BILANCA!E255</f>
        <v>47949.09</v>
      </c>
      <c r="E1232" s="1">
        <v>0</v>
      </c>
      <c r="F1232" s="1">
        <v>0</v>
      </c>
      <c r="G1232" s="2">
        <f t="shared" si="22"/>
        <v>29100.0075</v>
      </c>
      <c r="H1232" s="2">
        <f t="shared" si="23"/>
        <v>0.4099999999962165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11555.87</v>
      </c>
      <c r="D1236" s="1">
        <f>BILANCA!E259</f>
        <v>20685.73</v>
      </c>
      <c r="E1236" s="1">
        <v>0</v>
      </c>
      <c r="F1236" s="1">
        <v>0</v>
      </c>
      <c r="G1236" s="2">
        <f t="shared" si="22"/>
        <v>13390.61449</v>
      </c>
      <c r="H1236" s="2">
        <f t="shared" si="23"/>
        <v>0.3999999999996362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11555.87</v>
      </c>
      <c r="D1237" s="1">
        <f>BILANCA!E260</f>
        <v>20685.73</v>
      </c>
      <c r="E1237" s="1">
        <v>0</v>
      </c>
      <c r="F1237" s="1">
        <v>0</v>
      </c>
      <c r="G1237" s="2">
        <f t="shared" si="22"/>
        <v>13443.541819999999</v>
      </c>
      <c r="H1237" s="2">
        <f t="shared" si="23"/>
        <v>0.3999999999996362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20039.55</v>
      </c>
      <c r="D1240" s="1">
        <f>BILANCA!E264</f>
        <v>47019.32</v>
      </c>
      <c r="E1240" s="1">
        <v>0</v>
      </c>
      <c r="F1240" s="1">
        <v>0</v>
      </c>
      <c r="G1240" s="2">
        <f t="shared" si="22"/>
        <v>29318.094829999998</v>
      </c>
      <c r="H1240" s="2">
        <f t="shared" si="23"/>
        <v>0.77000000000043656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1860.18</v>
      </c>
      <c r="D1244" s="1">
        <f>BILANCA!E268</f>
        <v>3200.47</v>
      </c>
      <c r="E1244" s="1">
        <v>0</v>
      </c>
      <c r="F1244" s="1">
        <v>0</v>
      </c>
      <c r="G1244" s="2">
        <f t="shared" si="24"/>
        <v>2156.1523200000001</v>
      </c>
      <c r="H1244" s="2">
        <f t="shared" si="23"/>
        <v>0.64999999999986358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1096.3399999999999</v>
      </c>
      <c r="D1263" s="1">
        <f>BILANCA!E287</f>
        <v>1773.57</v>
      </c>
      <c r="E1263" s="1">
        <v>0</v>
      </c>
      <c r="F1263" s="1">
        <v>0</v>
      </c>
      <c r="G1263" s="2">
        <f t="shared" si="24"/>
        <v>1300.1744000000001</v>
      </c>
      <c r="H1263" s="2">
        <f t="shared" si="23"/>
        <v>0.76999999999998181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51762.239999999998</v>
      </c>
      <c r="D1264" s="1">
        <f>BILANCA!E288</f>
        <v>64575.3</v>
      </c>
      <c r="E1264" s="1">
        <v>0</v>
      </c>
      <c r="F1264" s="1">
        <v>0</v>
      </c>
      <c r="G1264" s="2">
        <f t="shared" si="24"/>
        <v>50836.508040000008</v>
      </c>
      <c r="H1264" s="2">
        <f t="shared" si="23"/>
        <v>0.54000000000087311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1320.86</v>
      </c>
      <c r="D1278" s="1">
        <f>BILANCA!E302</f>
        <v>1338.8</v>
      </c>
      <c r="E1278" s="1">
        <v>0</v>
      </c>
      <c r="F1278" s="1">
        <v>0</v>
      </c>
      <c r="G1278" s="2">
        <f t="shared" si="24"/>
        <v>1179.5456999999999</v>
      </c>
      <c r="H1278" s="2">
        <f t="shared" si="23"/>
        <v>0.34000000000014552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704564.57000000007</v>
      </c>
      <c r="D1408" s="1">
        <f>'RAS-funkcijski'!E114</f>
        <v>813024.78</v>
      </c>
      <c r="E1408" s="1">
        <v>0</v>
      </c>
      <c r="F1408" s="1">
        <v>0</v>
      </c>
      <c r="G1408" s="2">
        <f t="shared" si="24"/>
        <v>256367.55430000002</v>
      </c>
      <c r="H1408" s="2">
        <f t="shared" si="27"/>
        <v>0.64999999990686774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693377.16</v>
      </c>
      <c r="D1409" s="1">
        <f>'RAS-funkcijski'!E115</f>
        <v>772078</v>
      </c>
      <c r="E1409" s="1">
        <v>0</v>
      </c>
      <c r="F1409" s="1">
        <v>0</v>
      </c>
      <c r="G1409" s="2">
        <f t="shared" si="24"/>
        <v>248366.18076000002</v>
      </c>
      <c r="H1409" s="2">
        <f t="shared" si="27"/>
        <v>0.16000000003259629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693377.16</v>
      </c>
      <c r="D1411" s="1">
        <f>'RAS-funkcijski'!E117</f>
        <v>772078</v>
      </c>
      <c r="E1411" s="1">
        <v>0</v>
      </c>
      <c r="F1411" s="1">
        <v>0</v>
      </c>
      <c r="G1411" s="2">
        <f t="shared" si="24"/>
        <v>252841.24708</v>
      </c>
      <c r="H1411" s="2">
        <f t="shared" si="27"/>
        <v>0.16000000003259629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9457.1200000000008</v>
      </c>
      <c r="D1420" s="1">
        <f>'RAS-funkcijski'!E126</f>
        <v>40754.86</v>
      </c>
      <c r="E1420" s="1">
        <v>0</v>
      </c>
      <c r="F1420" s="1">
        <v>0</v>
      </c>
      <c r="G1420" s="2">
        <f t="shared" si="24"/>
        <v>11097.95448</v>
      </c>
      <c r="H1420" s="2">
        <f t="shared" si="27"/>
        <v>0.26000000000021828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1730.29</v>
      </c>
      <c r="D1422" s="1">
        <f>'RAS-funkcijski'!E128</f>
        <v>191.92</v>
      </c>
      <c r="E1422" s="1">
        <v>0</v>
      </c>
      <c r="F1422" s="1">
        <v>0</v>
      </c>
      <c r="G1422" s="2">
        <f t="shared" si="24"/>
        <v>262.15211999999997</v>
      </c>
      <c r="H1422" s="2">
        <f t="shared" si="27"/>
        <v>0.36999999999997613</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704564.57000000007</v>
      </c>
      <c r="D1435" s="13">
        <f>'RAS-funkcijski'!E141</f>
        <v>813024.78</v>
      </c>
      <c r="E1435" s="13">
        <v>0</v>
      </c>
      <c r="F1435" s="13">
        <v>0</v>
      </c>
      <c r="G1435" s="14">
        <f t="shared" si="24"/>
        <v>319294.13581000007</v>
      </c>
      <c r="H1435" s="14">
        <f t="shared" si="27"/>
        <v>0.64999999990686774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10854.07</v>
      </c>
      <c r="D1436" s="6">
        <f>'P-VRIO'!E5</f>
        <v>0</v>
      </c>
      <c r="E1436" s="6">
        <v>0</v>
      </c>
      <c r="F1436" s="6">
        <v>0</v>
      </c>
      <c r="G1436" s="7">
        <f t="shared" si="24"/>
        <v>10.85407</v>
      </c>
      <c r="H1436" s="7">
        <f t="shared" si="27"/>
        <v>6.9999999999708962E-2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10854.07</v>
      </c>
      <c r="D1453" s="1">
        <f>'P-VRIO'!E22</f>
        <v>0</v>
      </c>
      <c r="E1453" s="1">
        <v>0</v>
      </c>
      <c r="F1453" s="1">
        <v>0</v>
      </c>
      <c r="G1453" s="2">
        <f t="shared" si="24"/>
        <v>195.37325999999999</v>
      </c>
      <c r="H1453" s="2">
        <f t="shared" si="27"/>
        <v>6.9999999999708962E-2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10854.07</v>
      </c>
      <c r="D1454" s="1">
        <f>'P-VRIO'!E23</f>
        <v>0</v>
      </c>
      <c r="E1454" s="1">
        <v>0</v>
      </c>
      <c r="F1454" s="1">
        <v>0</v>
      </c>
      <c r="G1454" s="2">
        <f t="shared" si="24"/>
        <v>206.22732999999999</v>
      </c>
      <c r="H1454" s="2">
        <f t="shared" si="27"/>
        <v>6.9999999999708962E-2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10854.07</v>
      </c>
      <c r="D1456" s="1">
        <f>'P-VRIO'!E25</f>
        <v>0</v>
      </c>
      <c r="E1456" s="1">
        <v>0</v>
      </c>
      <c r="F1456" s="1">
        <v>0</v>
      </c>
      <c r="G1456" s="2">
        <f t="shared" si="24"/>
        <v>227.93547000000001</v>
      </c>
      <c r="H1456" s="2">
        <f t="shared" si="27"/>
        <v>6.9999999999708962E-2</v>
      </c>
      <c r="I1456" s="10">
        <f t="shared" si="30"/>
        <v>15.955482899933664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2573.4499999999998</v>
      </c>
      <c r="E1469" s="1">
        <v>0</v>
      </c>
      <c r="F1469" s="1">
        <v>0</v>
      </c>
      <c r="G1469" s="2">
        <f t="shared" si="24"/>
        <v>174.99459999999999</v>
      </c>
      <c r="H1469" s="2">
        <f t="shared" si="27"/>
        <v>0.4499999999998181</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2573.4499999999998</v>
      </c>
      <c r="E1470" s="1">
        <v>0</v>
      </c>
      <c r="F1470" s="1">
        <v>0</v>
      </c>
      <c r="G1470" s="2">
        <f t="shared" si="24"/>
        <v>180.14150000000001</v>
      </c>
      <c r="H1470" s="2">
        <f t="shared" si="27"/>
        <v>0.4499999999998181</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2573.4499999999998</v>
      </c>
      <c r="E1471" s="1">
        <v>0</v>
      </c>
      <c r="F1471" s="1">
        <v>0</v>
      </c>
      <c r="G1471" s="2">
        <f t="shared" si="24"/>
        <v>185.28839999999997</v>
      </c>
      <c r="H1471" s="2">
        <f t="shared" si="27"/>
        <v>0.4499999999998181</v>
      </c>
      <c r="I1471" s="10">
        <f t="shared" ref="I1471:I1474" si="32">G1471*H1471</f>
        <v>83.379779999966289</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52858.559999999998</v>
      </c>
      <c r="D1480" s="6"/>
      <c r="E1480" s="6">
        <v>0</v>
      </c>
      <c r="F1480" s="6">
        <v>0</v>
      </c>
      <c r="G1480" s="7">
        <f t="shared" ref="G1480:G1580" si="34">B1480/1000*C1480</f>
        <v>52.858559999999997</v>
      </c>
      <c r="H1480" s="7">
        <f t="shared" ref="H1480:H1580" si="35">ABS(C1480-ROUND(C1480,0))</f>
        <v>0.44000000000232831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830243.35000000009</v>
      </c>
      <c r="D1481" s="1">
        <v>0</v>
      </c>
      <c r="E1481" s="1">
        <v>0</v>
      </c>
      <c r="F1481" s="1">
        <v>0</v>
      </c>
      <c r="G1481" s="2">
        <f t="shared" si="34"/>
        <v>1660.4867000000002</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809429.87000000011</v>
      </c>
      <c r="D1483" s="1">
        <v>0</v>
      </c>
      <c r="E1483" s="1">
        <v>0</v>
      </c>
      <c r="F1483" s="1">
        <v>0</v>
      </c>
      <c r="G1483" s="2">
        <f t="shared" si="34"/>
        <v>3237.7194800000007</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645495.16</v>
      </c>
      <c r="D1484" s="1">
        <v>0</v>
      </c>
      <c r="E1484" s="1">
        <v>0</v>
      </c>
      <c r="F1484" s="1">
        <v>0</v>
      </c>
      <c r="G1484" s="2">
        <f t="shared" si="34"/>
        <v>3227.4758000000002</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155655.88</v>
      </c>
      <c r="D1485" s="1">
        <v>0</v>
      </c>
      <c r="E1485" s="1">
        <v>0</v>
      </c>
      <c r="F1485" s="1">
        <v>0</v>
      </c>
      <c r="G1485" s="2">
        <f t="shared" si="34"/>
        <v>933.93528000000003</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383.55</v>
      </c>
      <c r="D1486" s="1">
        <v>0</v>
      </c>
      <c r="E1486" s="1">
        <v>0</v>
      </c>
      <c r="F1486" s="1">
        <v>0</v>
      </c>
      <c r="G1486" s="2">
        <f t="shared" si="34"/>
        <v>2.68485</v>
      </c>
      <c r="H1486" s="2">
        <f t="shared" si="35"/>
        <v>0.44999999999998863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5229.2299999999996</v>
      </c>
      <c r="D1489" s="1">
        <v>0</v>
      </c>
      <c r="E1489" s="1">
        <v>0</v>
      </c>
      <c r="F1489" s="1">
        <v>0</v>
      </c>
      <c r="G1489" s="2">
        <f t="shared" si="34"/>
        <v>52.292299999999997</v>
      </c>
      <c r="H1489" s="2">
        <f t="shared" si="35"/>
        <v>0.22999999999956344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2666.05</v>
      </c>
      <c r="D1491" s="1">
        <v>0</v>
      </c>
      <c r="E1491" s="1">
        <v>0</v>
      </c>
      <c r="F1491" s="1">
        <v>0</v>
      </c>
      <c r="G1491" s="2">
        <f t="shared" si="34"/>
        <v>31.992600000000003</v>
      </c>
      <c r="H1491" s="2">
        <f t="shared" si="35"/>
        <v>5.0000000000181899E-2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20813.48</v>
      </c>
      <c r="D1492" s="1">
        <v>0</v>
      </c>
      <c r="E1492" s="1">
        <v>0</v>
      </c>
      <c r="F1492" s="1">
        <v>0</v>
      </c>
      <c r="G1492" s="2">
        <f t="shared" si="34"/>
        <v>270.57524000000001</v>
      </c>
      <c r="H1492" s="2">
        <f t="shared" si="35"/>
        <v>0.47999999999956344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816753.03999999992</v>
      </c>
      <c r="D1499" s="1">
        <v>0</v>
      </c>
      <c r="E1499" s="1">
        <v>0</v>
      </c>
      <c r="F1499" s="1">
        <v>0</v>
      </c>
      <c r="G1499" s="2">
        <f t="shared" si="34"/>
        <v>16335.060799999999</v>
      </c>
      <c r="H1499" s="2">
        <f t="shared" si="35"/>
        <v>3.9999999920837581E-2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795939.55999999994</v>
      </c>
      <c r="D1501" s="1">
        <v>0</v>
      </c>
      <c r="E1501" s="1">
        <v>0</v>
      </c>
      <c r="F1501" s="1">
        <v>0</v>
      </c>
      <c r="G1501" s="2">
        <f t="shared" si="34"/>
        <v>17510.670319999997</v>
      </c>
      <c r="H1501" s="2">
        <f t="shared" si="35"/>
        <v>0.44000000006053597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631569.55000000005</v>
      </c>
      <c r="D1502" s="1">
        <v>0</v>
      </c>
      <c r="E1502" s="1">
        <v>0</v>
      </c>
      <c r="F1502" s="1">
        <v>0</v>
      </c>
      <c r="G1502" s="2">
        <f t="shared" si="34"/>
        <v>14526.09965</v>
      </c>
      <c r="H1502" s="2">
        <f t="shared" si="35"/>
        <v>0.44999999995343387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156104.35</v>
      </c>
      <c r="D1503" s="1">
        <v>0</v>
      </c>
      <c r="E1503" s="1">
        <v>0</v>
      </c>
      <c r="F1503" s="1">
        <v>0</v>
      </c>
      <c r="G1503" s="2">
        <f t="shared" si="34"/>
        <v>3746.5044000000003</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388.32</v>
      </c>
      <c r="D1504" s="1">
        <v>0</v>
      </c>
      <c r="E1504" s="1">
        <v>0</v>
      </c>
      <c r="F1504" s="1">
        <v>0</v>
      </c>
      <c r="G1504" s="2">
        <f t="shared" si="34"/>
        <v>9.7080000000000002</v>
      </c>
      <c r="H1504" s="2">
        <f t="shared" si="35"/>
        <v>0.31999999999999318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5229.2299999999996</v>
      </c>
      <c r="D1507" s="1">
        <v>0</v>
      </c>
      <c r="E1507" s="1">
        <v>0</v>
      </c>
      <c r="F1507" s="1">
        <v>0</v>
      </c>
      <c r="G1507" s="2">
        <f t="shared" si="34"/>
        <v>146.41844</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2648.11</v>
      </c>
      <c r="D1509" s="1">
        <v>0</v>
      </c>
      <c r="E1509" s="1">
        <v>0</v>
      </c>
      <c r="F1509" s="1">
        <v>0</v>
      </c>
      <c r="G1509" s="2">
        <f t="shared" si="34"/>
        <v>79.443300000000008</v>
      </c>
      <c r="H1509" s="2">
        <f t="shared" si="35"/>
        <v>0.11000000000012733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20813.48</v>
      </c>
      <c r="D1510" s="1">
        <v>0</v>
      </c>
      <c r="E1510" s="1">
        <v>0</v>
      </c>
      <c r="F1510" s="1">
        <v>0</v>
      </c>
      <c r="G1510" s="2">
        <f t="shared" si="34"/>
        <v>645.21788000000004</v>
      </c>
      <c r="H1510" s="2">
        <f t="shared" si="35"/>
        <v>0.47999999999956344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66348.870000000228</v>
      </c>
      <c r="D1517" s="1">
        <v>0</v>
      </c>
      <c r="E1517" s="1">
        <v>0</v>
      </c>
      <c r="F1517" s="1">
        <v>0</v>
      </c>
      <c r="G1517" s="2">
        <f t="shared" si="34"/>
        <v>2521.2570600000086</v>
      </c>
      <c r="H1517" s="2">
        <f t="shared" si="35"/>
        <v>0.12999999977182597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66348.87</v>
      </c>
      <c r="D1576" s="1">
        <v>0</v>
      </c>
      <c r="E1576" s="1">
        <v>0</v>
      </c>
      <c r="F1576" s="1">
        <v>0</v>
      </c>
      <c r="G1576" s="2">
        <f t="shared" si="34"/>
        <v>6435.8403899999994</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1338.8</v>
      </c>
      <c r="D1577" s="1">
        <v>0</v>
      </c>
      <c r="E1577" s="1">
        <v>0</v>
      </c>
      <c r="F1577" s="1">
        <v>0</v>
      </c>
      <c r="G1577" s="2">
        <f t="shared" si="34"/>
        <v>131.20240000000001</v>
      </c>
      <c r="H1577" s="2">
        <f t="shared" si="35"/>
        <v>0.20000000000004547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65010.07</v>
      </c>
      <c r="D1578" s="1">
        <v>0</v>
      </c>
      <c r="E1578" s="1">
        <v>0</v>
      </c>
      <c r="F1578" s="1">
        <v>0</v>
      </c>
      <c r="G1578" s="2">
        <f t="shared" si="34"/>
        <v>6435.9969300000002</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8344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723261.15999999992</v>
      </c>
      <c r="I16" s="170">
        <f>'PR-RAS'!E6</f>
        <v>797134.47000000009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695567.13</v>
      </c>
      <c r="I17" s="170">
        <f>'PR-RAS'!E151</f>
        <v>792211.29999999993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20197.629999999968</v>
      </c>
      <c r="I18" s="170">
        <f>'PR-RAS'!E645</f>
        <v>4307.3400000001784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986746.36000000022</v>
      </c>
      <c r="I20" s="173">
        <f>BILANCA!E7</f>
        <v>961672.09000000008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92226.26999999999</v>
      </c>
      <c r="I21" s="175">
        <f>BILANCA!E68</f>
        <v>116806.04000000001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52858.58</v>
      </c>
      <c r="I22" s="175">
        <f>BILANCA!E176</f>
        <v>66348.87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1026114.0499999999</v>
      </c>
      <c r="I23" s="177">
        <f>BILANCA!E237</f>
        <v>1012129.2599999999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704564.57000000007</v>
      </c>
      <c r="I27" s="175">
        <f>'RAS-funkcijski'!E114</f>
        <v>813024.78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704564.57000000007</v>
      </c>
      <c r="I28" s="179">
        <f>'RAS-funkcijski'!E141</f>
        <v>813024.78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10854.07</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10854.07</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2573.4499999999998</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52858.559999999998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66348.870000000228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66348.87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32" zoomScaleNormal="100" workbookViewId="0">
      <selection activeCell="D413" sqre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723261.15999999992</v>
      </c>
      <c r="E6" s="51">
        <f>E7+E44+E50+E82+E106+E124+E133+E139</f>
        <v>797134.47000000009</v>
      </c>
      <c r="F6" s="52">
        <f t="shared" ref="F6:F131" si="0">IF(D6&lt;&gt;0,IF(E6/D6&gt;=100,"&gt;&gt;100",E6/D6*100),"-")</f>
        <v>110.2139191326132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615249.31999999995</v>
      </c>
      <c r="E50" s="51">
        <f>E51+E54+E59+E62+E65+E68+E71+E74+E77</f>
        <v>696661.28</v>
      </c>
      <c r="F50" s="52">
        <f t="shared" si="0"/>
        <v>113.23235269890264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615249.31999999995</v>
      </c>
      <c r="E68" s="51">
        <f t="shared" si="15"/>
        <v>696661.28</v>
      </c>
      <c r="F68" s="52">
        <f t="shared" si="0"/>
        <v>113.23235269890264</v>
      </c>
    </row>
    <row r="69" spans="1:6" ht="12.75" customHeight="1" x14ac:dyDescent="0.2">
      <c r="A69" s="53" t="s">
        <v>184</v>
      </c>
      <c r="B69" s="85" t="s">
        <v>185</v>
      </c>
      <c r="C69" s="50" t="s">
        <v>184</v>
      </c>
      <c r="D69" s="242">
        <v>599620.63</v>
      </c>
      <c r="E69" s="242">
        <v>687285.02</v>
      </c>
      <c r="F69" s="52">
        <f t="shared" si="0"/>
        <v>114.61997563359354</v>
      </c>
    </row>
    <row r="70" spans="1:6" ht="24" x14ac:dyDescent="0.2">
      <c r="A70" s="53" t="s">
        <v>186</v>
      </c>
      <c r="B70" s="85" t="s">
        <v>187</v>
      </c>
      <c r="C70" s="50" t="s">
        <v>186</v>
      </c>
      <c r="D70" s="242">
        <v>15628.69</v>
      </c>
      <c r="E70" s="242">
        <v>9376.26</v>
      </c>
      <c r="F70" s="52">
        <f t="shared" si="0"/>
        <v>59.993895841558057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31.78</v>
      </c>
      <c r="E82" s="51">
        <f t="shared" si="19"/>
        <v>0.24</v>
      </c>
      <c r="F82" s="52">
        <f t="shared" si="0"/>
        <v>0.75519194461925732</v>
      </c>
    </row>
    <row r="83" spans="1:6" ht="12.75" customHeight="1" x14ac:dyDescent="0.2">
      <c r="A83" s="53">
        <v>641</v>
      </c>
      <c r="B83" s="85" t="s">
        <v>212</v>
      </c>
      <c r="C83" s="50" t="s">
        <v>213</v>
      </c>
      <c r="D83" s="51">
        <f t="shared" ref="D83:E83" si="20">SUM(D84:D90)</f>
        <v>31.78</v>
      </c>
      <c r="E83" s="51">
        <f t="shared" si="20"/>
        <v>0.24</v>
      </c>
      <c r="F83" s="52">
        <f t="shared" si="0"/>
        <v>0.75519194461925732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31.78</v>
      </c>
      <c r="E85" s="242">
        <v>0.24</v>
      </c>
      <c r="F85" s="52">
        <f t="shared" si="0"/>
        <v>0.75519194461925732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14358.25</v>
      </c>
      <c r="E106" s="51">
        <f t="shared" si="23"/>
        <v>3428.04</v>
      </c>
      <c r="F106" s="52">
        <f t="shared" si="0"/>
        <v>23.875054411226994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14358.25</v>
      </c>
      <c r="E112" s="51">
        <f t="shared" si="25"/>
        <v>3428.04</v>
      </c>
      <c r="F112" s="52">
        <f t="shared" si="0"/>
        <v>23.875054411226994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14358.25</v>
      </c>
      <c r="E117" s="242">
        <v>3428.04</v>
      </c>
      <c r="F117" s="52">
        <f t="shared" si="0"/>
        <v>23.875054411226994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39310.74</v>
      </c>
      <c r="E124" s="51">
        <f t="shared" si="27"/>
        <v>34881.869999999995</v>
      </c>
      <c r="F124" s="52">
        <f t="shared" si="0"/>
        <v>88.733689571857454</v>
      </c>
    </row>
    <row r="125" spans="1:6" ht="12.75" customHeight="1" x14ac:dyDescent="0.2">
      <c r="A125" s="53">
        <v>661</v>
      </c>
      <c r="B125" s="86" t="s">
        <v>296</v>
      </c>
      <c r="C125" s="50" t="s">
        <v>297</v>
      </c>
      <c r="D125" s="51">
        <f t="shared" ref="D125:E125" si="28">SUM(D126:D127)</f>
        <v>39310.74</v>
      </c>
      <c r="E125" s="51">
        <f t="shared" si="28"/>
        <v>34881.869999999995</v>
      </c>
      <c r="F125" s="52">
        <f t="shared" si="0"/>
        <v>88.733689571857454</v>
      </c>
    </row>
    <row r="126" spans="1:6" ht="12.75" customHeight="1" x14ac:dyDescent="0.2">
      <c r="A126" s="53">
        <v>6614</v>
      </c>
      <c r="B126" s="86" t="s">
        <v>298</v>
      </c>
      <c r="C126" s="50" t="s">
        <v>299</v>
      </c>
      <c r="D126" s="242">
        <v>187.31</v>
      </c>
      <c r="E126" s="242">
        <v>67.099999999999994</v>
      </c>
      <c r="F126" s="52">
        <f t="shared" si="0"/>
        <v>35.822967273503814</v>
      </c>
    </row>
    <row r="127" spans="1:6" ht="12.75" customHeight="1" x14ac:dyDescent="0.2">
      <c r="A127" s="53">
        <v>6615</v>
      </c>
      <c r="B127" s="86" t="s">
        <v>300</v>
      </c>
      <c r="C127" s="50" t="s">
        <v>301</v>
      </c>
      <c r="D127" s="242">
        <v>39123.43</v>
      </c>
      <c r="E127" s="242">
        <v>34814.769999999997</v>
      </c>
      <c r="F127" s="52">
        <f t="shared" si="0"/>
        <v>88.987008552164255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53647.46</v>
      </c>
      <c r="E133" s="51">
        <f t="shared" si="30"/>
        <v>61463.040000000001</v>
      </c>
      <c r="F133" s="52">
        <f t="shared" ref="F133:F223" si="31">IF(D133&lt;&gt;0,IF(E133/D133&gt;=100,"&gt;&gt;100",E133/D133*100),"-")</f>
        <v>114.56840640731174</v>
      </c>
    </row>
    <row r="134" spans="1:6" ht="24" x14ac:dyDescent="0.2">
      <c r="A134" s="53">
        <v>671</v>
      </c>
      <c r="B134" s="232" t="s">
        <v>314</v>
      </c>
      <c r="C134" s="50" t="s">
        <v>315</v>
      </c>
      <c r="D134" s="51">
        <f t="shared" ref="D134:E134" si="32">SUM(D135:D137)</f>
        <v>53647.46</v>
      </c>
      <c r="E134" s="51">
        <f t="shared" si="32"/>
        <v>61463.040000000001</v>
      </c>
      <c r="F134" s="52">
        <f t="shared" si="31"/>
        <v>114.56840640731174</v>
      </c>
    </row>
    <row r="135" spans="1:6" ht="12.75" customHeight="1" x14ac:dyDescent="0.2">
      <c r="A135" s="53">
        <v>6711</v>
      </c>
      <c r="B135" s="85" t="s">
        <v>316</v>
      </c>
      <c r="C135" s="50" t="s">
        <v>317</v>
      </c>
      <c r="D135" s="242">
        <v>52848.63</v>
      </c>
      <c r="E135" s="242">
        <v>60842.3</v>
      </c>
      <c r="F135" s="52">
        <f t="shared" si="31"/>
        <v>115.1255954979344</v>
      </c>
    </row>
    <row r="136" spans="1:6" ht="24" x14ac:dyDescent="0.2">
      <c r="A136" s="53">
        <v>6712</v>
      </c>
      <c r="B136" s="232" t="s">
        <v>318</v>
      </c>
      <c r="C136" s="50" t="s">
        <v>319</v>
      </c>
      <c r="D136" s="242">
        <v>798.83</v>
      </c>
      <c r="E136" s="242">
        <v>620.74</v>
      </c>
      <c r="F136" s="52">
        <f t="shared" si="31"/>
        <v>77.706145237409714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663.61</v>
      </c>
      <c r="E139" s="51">
        <f t="shared" si="33"/>
        <v>700</v>
      </c>
      <c r="F139" s="52">
        <f t="shared" si="31"/>
        <v>105.48364250086648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663.61</v>
      </c>
      <c r="E150" s="242">
        <v>700</v>
      </c>
      <c r="F150" s="52">
        <f t="shared" si="31"/>
        <v>105.48364250086648</v>
      </c>
    </row>
    <row r="151" spans="1:6" ht="12.75" customHeight="1" x14ac:dyDescent="0.2">
      <c r="A151" s="53">
        <v>3</v>
      </c>
      <c r="B151" s="85" t="s">
        <v>348</v>
      </c>
      <c r="C151" s="50" t="s">
        <v>56</v>
      </c>
      <c r="D151" s="51">
        <f t="shared" ref="D151:E151" si="35">D152+D163+D196+D215+D224+D252+D263</f>
        <v>695567.13</v>
      </c>
      <c r="E151" s="51">
        <f t="shared" si="35"/>
        <v>792211.29999999993</v>
      </c>
      <c r="F151" s="52">
        <f t="shared" si="31"/>
        <v>113.89429802411738</v>
      </c>
    </row>
    <row r="152" spans="1:6" ht="12.75" customHeight="1" x14ac:dyDescent="0.2">
      <c r="A152" s="53">
        <v>31</v>
      </c>
      <c r="B152" s="85" t="s">
        <v>349</v>
      </c>
      <c r="C152" s="50" t="s">
        <v>35</v>
      </c>
      <c r="D152" s="51">
        <f t="shared" ref="D152:E152" si="36">D153+D158+D159</f>
        <v>556877.06000000006</v>
      </c>
      <c r="E152" s="51">
        <f t="shared" si="36"/>
        <v>629618.12</v>
      </c>
      <c r="F152" s="52">
        <f t="shared" si="31"/>
        <v>113.06231935644826</v>
      </c>
    </row>
    <row r="153" spans="1:6" ht="12.75" customHeight="1" x14ac:dyDescent="0.2">
      <c r="A153" s="53">
        <v>311</v>
      </c>
      <c r="B153" s="85" t="s">
        <v>350</v>
      </c>
      <c r="C153" s="50" t="s">
        <v>351</v>
      </c>
      <c r="D153" s="51">
        <f t="shared" ref="D153:E153" si="37">SUM(D154:D157)</f>
        <v>458596.62</v>
      </c>
      <c r="E153" s="51">
        <f t="shared" si="37"/>
        <v>520852.43</v>
      </c>
      <c r="F153" s="52">
        <f t="shared" si="31"/>
        <v>113.57528758061932</v>
      </c>
    </row>
    <row r="154" spans="1:6" ht="12.75" customHeight="1" x14ac:dyDescent="0.2">
      <c r="A154" s="53">
        <v>3111</v>
      </c>
      <c r="B154" s="85" t="s">
        <v>352</v>
      </c>
      <c r="C154" s="50" t="s">
        <v>353</v>
      </c>
      <c r="D154" s="242">
        <v>432064.68</v>
      </c>
      <c r="E154" s="242">
        <v>495785.75</v>
      </c>
      <c r="F154" s="52">
        <f t="shared" si="31"/>
        <v>114.74803957592646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3560.11</v>
      </c>
      <c r="E156" s="242">
        <v>2948.76</v>
      </c>
      <c r="F156" s="52">
        <f t="shared" si="31"/>
        <v>82.827777793382793</v>
      </c>
    </row>
    <row r="157" spans="1:6" ht="12.75" customHeight="1" x14ac:dyDescent="0.2">
      <c r="A157" s="53">
        <v>3114</v>
      </c>
      <c r="B157" s="85" t="s">
        <v>358</v>
      </c>
      <c r="C157" s="50" t="s">
        <v>359</v>
      </c>
      <c r="D157" s="242">
        <v>22971.83</v>
      </c>
      <c r="E157" s="242">
        <v>22117.919999999998</v>
      </c>
      <c r="F157" s="52">
        <f t="shared" si="31"/>
        <v>96.282795058121167</v>
      </c>
    </row>
    <row r="158" spans="1:6" ht="12.75" customHeight="1" x14ac:dyDescent="0.2">
      <c r="A158" s="53">
        <v>312</v>
      </c>
      <c r="B158" s="85" t="s">
        <v>360</v>
      </c>
      <c r="C158" s="50" t="s">
        <v>361</v>
      </c>
      <c r="D158" s="242">
        <v>22081.25</v>
      </c>
      <c r="E158" s="242">
        <v>23131.98</v>
      </c>
      <c r="F158" s="52">
        <f t="shared" si="31"/>
        <v>104.75847155392017</v>
      </c>
    </row>
    <row r="159" spans="1:6" ht="12.75" customHeight="1" x14ac:dyDescent="0.2">
      <c r="A159" s="53">
        <v>313</v>
      </c>
      <c r="B159" s="85" t="s">
        <v>362</v>
      </c>
      <c r="C159" s="50" t="s">
        <v>363</v>
      </c>
      <c r="D159" s="51">
        <f t="shared" ref="D159:E159" si="38">SUM(D160:D162)</f>
        <v>76199.19</v>
      </c>
      <c r="E159" s="51">
        <f t="shared" si="38"/>
        <v>85633.71</v>
      </c>
      <c r="F159" s="52">
        <f t="shared" si="31"/>
        <v>112.38139145573595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76153.320000000007</v>
      </c>
      <c r="E161" s="242">
        <v>85633.71</v>
      </c>
      <c r="F161" s="52">
        <f t="shared" si="31"/>
        <v>112.44908298154301</v>
      </c>
    </row>
    <row r="162" spans="1:6" ht="12.75" customHeight="1" x14ac:dyDescent="0.2">
      <c r="A162" s="53">
        <v>3133</v>
      </c>
      <c r="B162" s="85" t="s">
        <v>367</v>
      </c>
      <c r="C162" s="50" t="s">
        <v>368</v>
      </c>
      <c r="D162" s="242">
        <v>45.87</v>
      </c>
      <c r="E162" s="242"/>
      <c r="F162" s="52">
        <f t="shared" si="31"/>
        <v>0</v>
      </c>
    </row>
    <row r="163" spans="1:6" ht="12.75" customHeight="1" x14ac:dyDescent="0.2">
      <c r="A163" s="53">
        <v>32</v>
      </c>
      <c r="B163" s="85" t="s">
        <v>369</v>
      </c>
      <c r="C163" s="50" t="s">
        <v>370</v>
      </c>
      <c r="D163" s="51">
        <f t="shared" ref="D163:E163" si="39">D164+D169+D177+D187+D188</f>
        <v>136848.69999999998</v>
      </c>
      <c r="E163" s="51">
        <f t="shared" si="39"/>
        <v>156738.81999999998</v>
      </c>
      <c r="F163" s="52">
        <f t="shared" si="31"/>
        <v>114.53438724664538</v>
      </c>
    </row>
    <row r="164" spans="1:6" ht="12.75" customHeight="1" x14ac:dyDescent="0.2">
      <c r="A164" s="53">
        <v>321</v>
      </c>
      <c r="B164" s="85" t="s">
        <v>371</v>
      </c>
      <c r="C164" s="50" t="s">
        <v>372</v>
      </c>
      <c r="D164" s="51">
        <f t="shared" ref="D164:E164" si="40">SUM(D165:D168)</f>
        <v>56773.469999999994</v>
      </c>
      <c r="E164" s="51">
        <f t="shared" si="40"/>
        <v>57971.040000000001</v>
      </c>
      <c r="F164" s="52">
        <f t="shared" si="31"/>
        <v>102.10938313264981</v>
      </c>
    </row>
    <row r="165" spans="1:6" ht="12.75" customHeight="1" x14ac:dyDescent="0.2">
      <c r="A165" s="53">
        <v>3211</v>
      </c>
      <c r="B165" s="85" t="s">
        <v>373</v>
      </c>
      <c r="C165" s="50" t="s">
        <v>374</v>
      </c>
      <c r="D165" s="242">
        <v>11283.81</v>
      </c>
      <c r="E165" s="242">
        <v>11455.69</v>
      </c>
      <c r="F165" s="52">
        <f t="shared" si="31"/>
        <v>101.52324436515681</v>
      </c>
    </row>
    <row r="166" spans="1:6" ht="12.75" customHeight="1" x14ac:dyDescent="0.2">
      <c r="A166" s="53">
        <v>3212</v>
      </c>
      <c r="B166" s="85" t="s">
        <v>375</v>
      </c>
      <c r="C166" s="50" t="s">
        <v>376</v>
      </c>
      <c r="D166" s="242">
        <v>45036.74</v>
      </c>
      <c r="E166" s="242">
        <v>46255.35</v>
      </c>
      <c r="F166" s="52">
        <f t="shared" si="31"/>
        <v>102.70581307616848</v>
      </c>
    </row>
    <row r="167" spans="1:6" ht="12.75" customHeight="1" x14ac:dyDescent="0.2">
      <c r="A167" s="53">
        <v>3213</v>
      </c>
      <c r="B167" s="85" t="s">
        <v>377</v>
      </c>
      <c r="C167" s="50" t="s">
        <v>378</v>
      </c>
      <c r="D167" s="242">
        <v>452.92</v>
      </c>
      <c r="E167" s="242">
        <v>260</v>
      </c>
      <c r="F167" s="52">
        <f t="shared" si="31"/>
        <v>57.405281285878296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40971.279999999992</v>
      </c>
      <c r="E169" s="51">
        <f t="shared" si="41"/>
        <v>59982.979999999996</v>
      </c>
      <c r="F169" s="52">
        <f t="shared" si="31"/>
        <v>146.40250438843992</v>
      </c>
    </row>
    <row r="170" spans="1:6" ht="12.75" customHeight="1" x14ac:dyDescent="0.2">
      <c r="A170" s="53">
        <v>3221</v>
      </c>
      <c r="B170" s="85" t="s">
        <v>383</v>
      </c>
      <c r="C170" s="50" t="s">
        <v>384</v>
      </c>
      <c r="D170" s="242">
        <v>7420.33</v>
      </c>
      <c r="E170" s="242">
        <v>8573.4</v>
      </c>
      <c r="F170" s="52">
        <f t="shared" si="31"/>
        <v>115.53933585164002</v>
      </c>
    </row>
    <row r="171" spans="1:6" ht="12.75" customHeight="1" x14ac:dyDescent="0.2">
      <c r="A171" s="53">
        <v>3222</v>
      </c>
      <c r="B171" s="85" t="s">
        <v>385</v>
      </c>
      <c r="C171" s="50" t="s">
        <v>386</v>
      </c>
      <c r="D171" s="242">
        <v>16974.03</v>
      </c>
      <c r="E171" s="242">
        <v>30739.35</v>
      </c>
      <c r="F171" s="52">
        <f t="shared" si="31"/>
        <v>181.09635719979286</v>
      </c>
    </row>
    <row r="172" spans="1:6" ht="12.75" customHeight="1" x14ac:dyDescent="0.2">
      <c r="A172" s="53">
        <v>3223</v>
      </c>
      <c r="B172" s="85" t="s">
        <v>387</v>
      </c>
      <c r="C172" s="50" t="s">
        <v>388</v>
      </c>
      <c r="D172" s="242">
        <v>14368.63</v>
      </c>
      <c r="E172" s="242">
        <v>17081.169999999998</v>
      </c>
      <c r="F172" s="52">
        <f t="shared" si="31"/>
        <v>118.87820898721728</v>
      </c>
    </row>
    <row r="173" spans="1:6" ht="12.75" customHeight="1" x14ac:dyDescent="0.2">
      <c r="A173" s="53">
        <v>3224</v>
      </c>
      <c r="B173" s="85" t="s">
        <v>389</v>
      </c>
      <c r="C173" s="50" t="s">
        <v>390</v>
      </c>
      <c r="D173" s="242">
        <v>1719.59</v>
      </c>
      <c r="E173" s="242">
        <v>1215.52</v>
      </c>
      <c r="F173" s="52">
        <f t="shared" si="31"/>
        <v>70.686617158741328</v>
      </c>
    </row>
    <row r="174" spans="1:6" ht="12.75" customHeight="1" x14ac:dyDescent="0.2">
      <c r="A174" s="53">
        <v>3225</v>
      </c>
      <c r="B174" s="85" t="s">
        <v>391</v>
      </c>
      <c r="C174" s="50" t="s">
        <v>392</v>
      </c>
      <c r="D174" s="242">
        <v>488.7</v>
      </c>
      <c r="E174" s="242">
        <v>2373.54</v>
      </c>
      <c r="F174" s="52">
        <f t="shared" si="31"/>
        <v>485.68446899938607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33604.119999999995</v>
      </c>
      <c r="E177" s="51">
        <f t="shared" si="42"/>
        <v>35190.549999999996</v>
      </c>
      <c r="F177" s="52">
        <f t="shared" si="31"/>
        <v>104.72093898010124</v>
      </c>
    </row>
    <row r="178" spans="1:6" ht="12.75" customHeight="1" x14ac:dyDescent="0.2">
      <c r="A178" s="53">
        <v>3231</v>
      </c>
      <c r="B178" s="85" t="s">
        <v>399</v>
      </c>
      <c r="C178" s="50" t="s">
        <v>400</v>
      </c>
      <c r="D178" s="242">
        <v>8757.68</v>
      </c>
      <c r="E178" s="242">
        <v>11689.94</v>
      </c>
      <c r="F178" s="52">
        <f t="shared" si="31"/>
        <v>133.48215509130273</v>
      </c>
    </row>
    <row r="179" spans="1:6" ht="12.75" customHeight="1" x14ac:dyDescent="0.2">
      <c r="A179" s="53">
        <v>3232</v>
      </c>
      <c r="B179" s="85" t="s">
        <v>401</v>
      </c>
      <c r="C179" s="50" t="s">
        <v>402</v>
      </c>
      <c r="D179" s="242">
        <v>15823.22</v>
      </c>
      <c r="E179" s="242">
        <v>15681.25</v>
      </c>
      <c r="F179" s="52">
        <f t="shared" si="31"/>
        <v>99.102774277296277</v>
      </c>
    </row>
    <row r="180" spans="1:6" ht="12.75" customHeight="1" x14ac:dyDescent="0.2">
      <c r="A180" s="53">
        <v>3233</v>
      </c>
      <c r="B180" s="85" t="s">
        <v>403</v>
      </c>
      <c r="C180" s="50" t="s">
        <v>404</v>
      </c>
      <c r="D180" s="242">
        <v>127.41</v>
      </c>
      <c r="E180" s="242">
        <v>127.44</v>
      </c>
      <c r="F180" s="52">
        <f t="shared" si="31"/>
        <v>100.02354603249353</v>
      </c>
    </row>
    <row r="181" spans="1:6" ht="12.75" customHeight="1" x14ac:dyDescent="0.2">
      <c r="A181" s="53">
        <v>3234</v>
      </c>
      <c r="B181" s="85" t="s">
        <v>405</v>
      </c>
      <c r="C181" s="50" t="s">
        <v>406</v>
      </c>
      <c r="D181" s="242">
        <v>3653.08</v>
      </c>
      <c r="E181" s="242">
        <v>2794.58</v>
      </c>
      <c r="F181" s="52">
        <f t="shared" si="31"/>
        <v>76.499282796982271</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2670.32</v>
      </c>
      <c r="E183" s="242">
        <v>2216.9</v>
      </c>
      <c r="F183" s="52">
        <f t="shared" si="31"/>
        <v>83.020012582761609</v>
      </c>
    </row>
    <row r="184" spans="1:6" ht="12.75" customHeight="1" x14ac:dyDescent="0.2">
      <c r="A184" s="53">
        <v>3237</v>
      </c>
      <c r="B184" s="85" t="s">
        <v>411</v>
      </c>
      <c r="C184" s="50" t="s">
        <v>412</v>
      </c>
      <c r="D184" s="242">
        <v>969.78</v>
      </c>
      <c r="E184" s="242">
        <v>910.85</v>
      </c>
      <c r="F184" s="52">
        <f t="shared" si="31"/>
        <v>93.923364061952199</v>
      </c>
    </row>
    <row r="185" spans="1:6" ht="12.75" customHeight="1" x14ac:dyDescent="0.2">
      <c r="A185" s="53">
        <v>3238</v>
      </c>
      <c r="B185" s="85" t="s">
        <v>413</v>
      </c>
      <c r="C185" s="50" t="s">
        <v>414</v>
      </c>
      <c r="D185" s="242">
        <v>1602.63</v>
      </c>
      <c r="E185" s="242">
        <v>1769.59</v>
      </c>
      <c r="F185" s="52">
        <f t="shared" si="31"/>
        <v>110.41787561695462</v>
      </c>
    </row>
    <row r="186" spans="1:6" ht="12.75" customHeight="1" x14ac:dyDescent="0.2">
      <c r="A186" s="53">
        <v>3239</v>
      </c>
      <c r="B186" s="85" t="s">
        <v>415</v>
      </c>
      <c r="C186" s="50" t="s">
        <v>416</v>
      </c>
      <c r="D186" s="242">
        <v>0</v>
      </c>
      <c r="E186" s="242"/>
      <c r="F186" s="52" t="str">
        <f t="shared" si="31"/>
        <v>-</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5499.83</v>
      </c>
      <c r="E188" s="51">
        <f t="shared" si="43"/>
        <v>3594.2500000000005</v>
      </c>
      <c r="F188" s="52">
        <f t="shared" si="31"/>
        <v>65.352019971526403</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266.68</v>
      </c>
      <c r="F190" s="52" t="str">
        <f t="shared" si="31"/>
        <v>-</v>
      </c>
    </row>
    <row r="191" spans="1:6" ht="12.75" customHeight="1" x14ac:dyDescent="0.2">
      <c r="A191" s="53">
        <v>3293</v>
      </c>
      <c r="B191" s="85" t="s">
        <v>425</v>
      </c>
      <c r="C191" s="50" t="s">
        <v>426</v>
      </c>
      <c r="D191" s="242">
        <v>107.33</v>
      </c>
      <c r="E191" s="242">
        <v>197.03</v>
      </c>
      <c r="F191" s="52">
        <f t="shared" si="31"/>
        <v>183.57402403801362</v>
      </c>
    </row>
    <row r="192" spans="1:6" ht="12.75" customHeight="1" x14ac:dyDescent="0.2">
      <c r="A192" s="53">
        <v>3294</v>
      </c>
      <c r="B192" s="85" t="s">
        <v>427</v>
      </c>
      <c r="C192" s="50" t="s">
        <v>428</v>
      </c>
      <c r="D192" s="242">
        <v>66.36</v>
      </c>
      <c r="E192" s="242">
        <v>66.36</v>
      </c>
      <c r="F192" s="52">
        <f t="shared" si="31"/>
        <v>100</v>
      </c>
    </row>
    <row r="193" spans="1:6" ht="12.75" customHeight="1" x14ac:dyDescent="0.2">
      <c r="A193" s="53">
        <v>3295</v>
      </c>
      <c r="B193" s="85" t="s">
        <v>429</v>
      </c>
      <c r="C193" s="50" t="s">
        <v>430</v>
      </c>
      <c r="D193" s="242">
        <v>3738.68</v>
      </c>
      <c r="E193" s="242">
        <v>2814.07</v>
      </c>
      <c r="F193" s="52">
        <f t="shared" si="31"/>
        <v>75.26907892625205</v>
      </c>
    </row>
    <row r="194" spans="1:6" ht="12.75" customHeight="1" x14ac:dyDescent="0.2">
      <c r="A194" s="53" t="s">
        <v>431</v>
      </c>
      <c r="B194" s="85" t="s">
        <v>432</v>
      </c>
      <c r="C194" s="50" t="s">
        <v>431</v>
      </c>
      <c r="D194" s="242">
        <v>1406.82</v>
      </c>
      <c r="E194" s="242"/>
      <c r="F194" s="52">
        <f t="shared" si="31"/>
        <v>0</v>
      </c>
    </row>
    <row r="195" spans="1:6" ht="12.75" customHeight="1" x14ac:dyDescent="0.2">
      <c r="A195" s="53">
        <v>3299</v>
      </c>
      <c r="B195" s="85" t="s">
        <v>433</v>
      </c>
      <c r="C195" s="50" t="s">
        <v>434</v>
      </c>
      <c r="D195" s="242">
        <v>180.64</v>
      </c>
      <c r="E195" s="242">
        <v>250.11</v>
      </c>
      <c r="F195" s="52">
        <f t="shared" si="31"/>
        <v>138.45770593445528</v>
      </c>
    </row>
    <row r="196" spans="1:6" ht="12.75" customHeight="1" x14ac:dyDescent="0.2">
      <c r="A196" s="53">
        <v>34</v>
      </c>
      <c r="B196" s="232" t="s">
        <v>435</v>
      </c>
      <c r="C196" s="50" t="s">
        <v>436</v>
      </c>
      <c r="D196" s="51">
        <f t="shared" ref="D196:E196" si="44">D197+D202+D210</f>
        <v>1841.3700000000001</v>
      </c>
      <c r="E196" s="51">
        <f t="shared" si="44"/>
        <v>383.55</v>
      </c>
      <c r="F196" s="52">
        <f t="shared" si="31"/>
        <v>20.829599700223202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1841.3700000000001</v>
      </c>
      <c r="E210" s="51">
        <f t="shared" si="47"/>
        <v>383.55</v>
      </c>
      <c r="F210" s="52">
        <f t="shared" si="31"/>
        <v>20.829599700223202</v>
      </c>
    </row>
    <row r="211" spans="1:6" ht="12.75" customHeight="1" x14ac:dyDescent="0.2">
      <c r="A211" s="53">
        <v>3431</v>
      </c>
      <c r="B211" s="232" t="s">
        <v>465</v>
      </c>
      <c r="C211" s="50" t="s">
        <v>466</v>
      </c>
      <c r="D211" s="242">
        <v>456.19</v>
      </c>
      <c r="E211" s="242">
        <v>383.55</v>
      </c>
      <c r="F211" s="52">
        <f t="shared" si="31"/>
        <v>84.076810101054392</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1385.18</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5229.2299999999996</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5229.2299999999996</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5229.2299999999996</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241.58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241.58</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241.58</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695567.13</v>
      </c>
      <c r="E289" s="51">
        <f t="shared" si="79"/>
        <v>792211.29999999993</v>
      </c>
      <c r="F289" s="52">
        <f t="shared" si="76"/>
        <v>113.89429802411738</v>
      </c>
    </row>
    <row r="290" spans="1:6" ht="12.75" customHeight="1" x14ac:dyDescent="0.2">
      <c r="A290" s="53" t="s">
        <v>608</v>
      </c>
      <c r="B290" s="85" t="s">
        <v>619</v>
      </c>
      <c r="C290" s="50" t="s">
        <v>620</v>
      </c>
      <c r="D290" s="51">
        <f>IF(D6&gt;=D289,D6-D289,0)</f>
        <v>27694.029999999912</v>
      </c>
      <c r="E290" s="51">
        <f>IF(E6&gt;=E289,E6-E289,0)</f>
        <v>4923.1700000001583</v>
      </c>
      <c r="F290" s="52">
        <f t="shared" si="76"/>
        <v>17.777008257737041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55858.53</v>
      </c>
      <c r="E292" s="242">
        <v>83552.58</v>
      </c>
      <c r="F292" s="52">
        <f t="shared" si="76"/>
        <v>149.578909434244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20969.3</v>
      </c>
      <c r="E294" s="242">
        <v>47949.09</v>
      </c>
      <c r="F294" s="52">
        <f t="shared" si="76"/>
        <v>228.66328394367002</v>
      </c>
    </row>
    <row r="295" spans="1:6" ht="24" x14ac:dyDescent="0.2">
      <c r="A295" s="53">
        <v>9661</v>
      </c>
      <c r="B295" s="85" t="s">
        <v>629</v>
      </c>
      <c r="C295" s="50" t="s">
        <v>630</v>
      </c>
      <c r="D295" s="242">
        <v>150.72999999999999</v>
      </c>
      <c r="E295" s="242">
        <v>217.83</v>
      </c>
      <c r="F295" s="52">
        <f t="shared" si="76"/>
        <v>144.51668546407487</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8997.44</v>
      </c>
      <c r="E350" s="51">
        <f t="shared" si="95"/>
        <v>20813.480000000003</v>
      </c>
      <c r="F350" s="52">
        <f t="shared" si="81"/>
        <v>231.32668848027885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8997.44</v>
      </c>
      <c r="E363" s="51">
        <f t="shared" si="99"/>
        <v>20813.480000000003</v>
      </c>
      <c r="F363" s="52">
        <f t="shared" si="81"/>
        <v>231.32668848027885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2828.42</v>
      </c>
      <c r="E369" s="51">
        <f t="shared" si="101"/>
        <v>19761.030000000002</v>
      </c>
      <c r="F369" s="52">
        <f t="shared" si="81"/>
        <v>698.6596757200133</v>
      </c>
    </row>
    <row r="370" spans="1:6" ht="12.75" customHeight="1" x14ac:dyDescent="0.2">
      <c r="A370" s="53">
        <v>4221</v>
      </c>
      <c r="B370" s="85" t="s">
        <v>674</v>
      </c>
      <c r="C370" s="50" t="s">
        <v>766</v>
      </c>
      <c r="D370" s="242">
        <v>2403.84</v>
      </c>
      <c r="E370" s="242">
        <v>14301.79</v>
      </c>
      <c r="F370" s="52">
        <f t="shared" si="81"/>
        <v>594.95598708732689</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424.58</v>
      </c>
      <c r="E372" s="242">
        <v>2029.04</v>
      </c>
      <c r="F372" s="52">
        <f t="shared" si="81"/>
        <v>477.89344764237603</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3430.2</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6169.02</v>
      </c>
      <c r="E383" s="51">
        <f t="shared" si="103"/>
        <v>1052.45</v>
      </c>
      <c r="F383" s="52">
        <f t="shared" si="81"/>
        <v>17.060246197937435</v>
      </c>
    </row>
    <row r="384" spans="1:6" ht="12.75" customHeight="1" x14ac:dyDescent="0.2">
      <c r="A384" s="53">
        <v>4241</v>
      </c>
      <c r="B384" s="85" t="s">
        <v>783</v>
      </c>
      <c r="C384" s="50" t="s">
        <v>784</v>
      </c>
      <c r="D384" s="242">
        <v>6169.02</v>
      </c>
      <c r="E384" s="242">
        <v>1052.45</v>
      </c>
      <c r="F384" s="52">
        <f t="shared" si="81"/>
        <v>17.060246197937435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8997.44</v>
      </c>
      <c r="E408" s="51">
        <f t="shared" si="111"/>
        <v>20813.480000000003</v>
      </c>
      <c r="F408" s="52">
        <f t="shared" si="81"/>
        <v>231.32668848027885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54357.49</v>
      </c>
      <c r="E410" s="242">
        <v>63354.93</v>
      </c>
      <c r="F410" s="52">
        <f t="shared" si="81"/>
        <v>116.55234632798535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723261.15999999992</v>
      </c>
      <c r="E412" s="51">
        <f>E6+E298</f>
        <v>797134.47000000009</v>
      </c>
      <c r="F412" s="52">
        <f t="shared" si="81"/>
        <v>110.2139191326132</v>
      </c>
    </row>
    <row r="413" spans="1:6" ht="12.75" customHeight="1" x14ac:dyDescent="0.2">
      <c r="A413" s="53" t="s">
        <v>608</v>
      </c>
      <c r="B413" s="85" t="s">
        <v>831</v>
      </c>
      <c r="C413" s="50" t="s">
        <v>832</v>
      </c>
      <c r="D413" s="51">
        <f t="shared" ref="D413:E413" si="112">D289+D350</f>
        <v>704564.57</v>
      </c>
      <c r="E413" s="51">
        <f t="shared" si="112"/>
        <v>813024.77999999991</v>
      </c>
      <c r="F413" s="52">
        <f t="shared" si="81"/>
        <v>115.39393472481876</v>
      </c>
    </row>
    <row r="414" spans="1:6" ht="12.75" customHeight="1" x14ac:dyDescent="0.2">
      <c r="A414" s="53" t="s">
        <v>608</v>
      </c>
      <c r="B414" s="85" t="s">
        <v>833</v>
      </c>
      <c r="C414" s="50" t="s">
        <v>834</v>
      </c>
      <c r="D414" s="51">
        <f t="shared" ref="D414:E414" si="113">IF(D412&gt;=D413,D412-D413,0)</f>
        <v>18696.589999999967</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15890.309999999823</v>
      </c>
      <c r="F415" s="52" t="str">
        <f t="shared" si="81"/>
        <v>-</v>
      </c>
    </row>
    <row r="416" spans="1:6" ht="12.75" customHeight="1" x14ac:dyDescent="0.2">
      <c r="A416" s="60" t="s">
        <v>837</v>
      </c>
      <c r="B416" s="232" t="s">
        <v>838</v>
      </c>
      <c r="C416" s="61" t="s">
        <v>839</v>
      </c>
      <c r="D416" s="51">
        <f t="shared" ref="D416:E416" si="115">IF(D292-D293+D409-D410&gt;=0,D292-D293+D409-D410,0)</f>
        <v>1501.0400000000009</v>
      </c>
      <c r="E416" s="51">
        <f t="shared" si="115"/>
        <v>20197.650000000001</v>
      </c>
      <c r="F416" s="52">
        <f t="shared" si="81"/>
        <v>1345.5770665671794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20969.3</v>
      </c>
      <c r="E418" s="62">
        <f t="shared" si="117"/>
        <v>47949.09</v>
      </c>
      <c r="F418" s="57">
        <f t="shared" si="81"/>
        <v>228.66328394367002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723261.15999999992</v>
      </c>
      <c r="E639" s="51">
        <f t="shared" si="180"/>
        <v>797134.47000000009</v>
      </c>
      <c r="F639" s="52">
        <f t="shared" si="119"/>
        <v>110.2139191326132</v>
      </c>
    </row>
    <row r="640" spans="1:6" ht="12.75" customHeight="1" x14ac:dyDescent="0.2">
      <c r="A640" s="53" t="s">
        <v>608</v>
      </c>
      <c r="B640" s="85" t="s">
        <v>1277</v>
      </c>
      <c r="C640" s="50" t="s">
        <v>1278</v>
      </c>
      <c r="D640" s="51">
        <f t="shared" ref="D640:E640" si="181">D413+D528</f>
        <v>704564.57</v>
      </c>
      <c r="E640" s="51">
        <f t="shared" si="181"/>
        <v>813024.77999999991</v>
      </c>
      <c r="F640" s="52">
        <f t="shared" si="119"/>
        <v>115.39393472481876</v>
      </c>
    </row>
    <row r="641" spans="1:6" ht="12.75" customHeight="1" x14ac:dyDescent="0.2">
      <c r="A641" s="53" t="s">
        <v>608</v>
      </c>
      <c r="B641" s="85" t="s">
        <v>1279</v>
      </c>
      <c r="C641" s="50" t="s">
        <v>1280</v>
      </c>
      <c r="D641" s="51">
        <f t="shared" ref="D641:E641" si="182">IF(D639&gt;=D640,D639-D640,0)</f>
        <v>18696.589999999967</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15890.309999999823</v>
      </c>
      <c r="F642" s="52" t="str">
        <f t="shared" si="119"/>
        <v>-</v>
      </c>
    </row>
    <row r="643" spans="1:6" ht="24" x14ac:dyDescent="0.2">
      <c r="A643" s="60" t="s">
        <v>1283</v>
      </c>
      <c r="B643" s="85" t="s">
        <v>1284</v>
      </c>
      <c r="C643" s="61" t="s">
        <v>1283</v>
      </c>
      <c r="D643" s="51">
        <f t="shared" ref="D643:E643" si="184">IF(D416-D417+D637-D638&gt;=0,D416-D417+D637-D638,0)</f>
        <v>1501.0400000000009</v>
      </c>
      <c r="E643" s="51">
        <f t="shared" si="184"/>
        <v>20197.650000000001</v>
      </c>
      <c r="F643" s="52">
        <f t="shared" si="119"/>
        <v>1345.5770665671794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20197.629999999968</v>
      </c>
      <c r="E645" s="51">
        <f t="shared" si="186"/>
        <v>4307.3400000001784</v>
      </c>
      <c r="F645" s="52">
        <f t="shared" si="119"/>
        <v>21.325967452617885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49264.02</v>
      </c>
      <c r="E647" s="243">
        <v>61632.160000000003</v>
      </c>
      <c r="F647" s="57">
        <f t="shared" si="119"/>
        <v>125.10582774203162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5668.38</v>
      </c>
      <c r="E649" s="242">
        <v>21931.99</v>
      </c>
      <c r="F649" s="52">
        <f t="shared" ref="F649:F724" si="188">IF(D649&lt;&gt;0,IF(E649/D649&gt;=100,"&gt;&gt;100",E649/D649*100),"-")</f>
        <v>386.918131811911</v>
      </c>
    </row>
    <row r="650" spans="1:6" ht="12.75" customHeight="1" x14ac:dyDescent="0.2">
      <c r="A650" s="53" t="s">
        <v>1296</v>
      </c>
      <c r="B650" s="85" t="s">
        <v>1297</v>
      </c>
      <c r="C650" s="50" t="s">
        <v>1296</v>
      </c>
      <c r="D650" s="242">
        <v>104473.84</v>
      </c>
      <c r="E650" s="242">
        <v>103281.46</v>
      </c>
      <c r="F650" s="52">
        <f t="shared" si="188"/>
        <v>98.858680795115802</v>
      </c>
    </row>
    <row r="651" spans="1:6" ht="12.75" customHeight="1" x14ac:dyDescent="0.2">
      <c r="A651" s="53" t="s">
        <v>1298</v>
      </c>
      <c r="B651" s="85" t="s">
        <v>1299</v>
      </c>
      <c r="C651" s="50" t="s">
        <v>1298</v>
      </c>
      <c r="D651" s="242">
        <v>88210.23</v>
      </c>
      <c r="E651" s="242">
        <v>118069.03</v>
      </c>
      <c r="F651" s="52">
        <f t="shared" si="188"/>
        <v>133.84958864748455</v>
      </c>
    </row>
    <row r="652" spans="1:6" ht="24" x14ac:dyDescent="0.2">
      <c r="A652" s="53">
        <v>11</v>
      </c>
      <c r="B652" s="85" t="s">
        <v>1300</v>
      </c>
      <c r="C652" s="50" t="s">
        <v>1301</v>
      </c>
      <c r="D652" s="51">
        <f t="shared" ref="D652:E652" si="189">+D649+D650-D651</f>
        <v>21931.990000000005</v>
      </c>
      <c r="E652" s="51">
        <f t="shared" si="189"/>
        <v>7144.4200000000128</v>
      </c>
      <c r="F652" s="52">
        <f t="shared" si="188"/>
        <v>32.57533858076723</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39</v>
      </c>
      <c r="E654" s="262">
        <v>37</v>
      </c>
      <c r="F654" s="52">
        <f t="shared" si="188"/>
        <v>94.871794871794862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29</v>
      </c>
      <c r="F656" s="52">
        <f t="shared" si="188"/>
        <v>103.57142857142858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599013.16</v>
      </c>
      <c r="E675" s="242">
        <v>687025.02</v>
      </c>
      <c r="F675" s="52">
        <f t="shared" si="188"/>
        <v>114.6928090861977</v>
      </c>
    </row>
    <row r="676" spans="1:6" ht="24" x14ac:dyDescent="0.2">
      <c r="A676" s="53">
        <v>63613</v>
      </c>
      <c r="B676" s="232" t="s">
        <v>1349</v>
      </c>
      <c r="C676" s="50" t="s">
        <v>1350</v>
      </c>
      <c r="D676" s="242">
        <v>607.47</v>
      </c>
      <c r="E676" s="242">
        <v>260</v>
      </c>
      <c r="F676" s="52">
        <f t="shared" si="188"/>
        <v>42.800467512798981</v>
      </c>
    </row>
    <row r="677" spans="1:6" ht="24" x14ac:dyDescent="0.2">
      <c r="A677" s="53">
        <v>63622</v>
      </c>
      <c r="B677" s="232" t="s">
        <v>1351</v>
      </c>
      <c r="C677" s="50" t="s">
        <v>1352</v>
      </c>
      <c r="D677" s="242">
        <v>15628.69</v>
      </c>
      <c r="E677" s="242">
        <v>9376.26</v>
      </c>
      <c r="F677" s="52">
        <f t="shared" si="188"/>
        <v>59.993895841558057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14358.25</v>
      </c>
      <c r="E710" s="242">
        <v>3428.04</v>
      </c>
      <c r="F710" s="52">
        <f t="shared" si="188"/>
        <v>23.875054411226994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2123.56</v>
      </c>
      <c r="E716" s="242"/>
      <c r="F716" s="52">
        <f t="shared" si="188"/>
        <v>0</v>
      </c>
    </row>
    <row r="717" spans="1:6" ht="12.75" customHeight="1" x14ac:dyDescent="0.2">
      <c r="A717" s="53">
        <v>31215</v>
      </c>
      <c r="B717" s="85" t="s">
        <v>1413</v>
      </c>
      <c r="C717" s="50" t="s">
        <v>1414</v>
      </c>
      <c r="D717" s="242">
        <v>458.6</v>
      </c>
      <c r="E717" s="242">
        <v>468.85</v>
      </c>
      <c r="F717" s="52">
        <f t="shared" si="188"/>
        <v>102.23506323593546</v>
      </c>
    </row>
    <row r="718" spans="1:6" ht="12.75" customHeight="1" x14ac:dyDescent="0.2">
      <c r="A718" s="53">
        <v>32121</v>
      </c>
      <c r="B718" s="85" t="s">
        <v>1415</v>
      </c>
      <c r="C718" s="50" t="s">
        <v>1416</v>
      </c>
      <c r="D718" s="242">
        <v>45036.74</v>
      </c>
      <c r="E718" s="242">
        <v>46255.35</v>
      </c>
      <c r="F718" s="52">
        <f t="shared" si="188"/>
        <v>102.70581307616848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941.67</v>
      </c>
      <c r="E720" s="242">
        <v>1548.5</v>
      </c>
      <c r="F720" s="52">
        <f t="shared" si="188"/>
        <v>164.4418957808999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v>356.56</v>
      </c>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5229.2299999999996</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4" zoomScale="120" zoomScaleNormal="120"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1078972.6300000001</v>
      </c>
      <c r="E6" s="229">
        <f t="shared" si="0"/>
        <v>1078478.1300000001</v>
      </c>
      <c r="F6" s="230">
        <f t="shared" ref="F6:F260" si="1">IF(D6&gt;0,IF(E6/D6&gt;=100,"&gt;&gt;100",E6/D6*100),"-")</f>
        <v>99.954169365723388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986746.36000000022</v>
      </c>
      <c r="E7" s="104">
        <f t="shared" si="2"/>
        <v>961672.09000000008</v>
      </c>
      <c r="F7" s="93">
        <f t="shared" si="1"/>
        <v>97.458894097161902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1698.12</v>
      </c>
      <c r="E8" s="104">
        <f>E9+E10-E11</f>
        <v>1698.13</v>
      </c>
      <c r="F8" s="93">
        <f t="shared" si="1"/>
        <v>100.00058888653336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1698.12</v>
      </c>
      <c r="E9" s="247">
        <v>1698.13</v>
      </c>
      <c r="F9" s="93">
        <f t="shared" si="1"/>
        <v>100.00058888653336</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985048.24000000022</v>
      </c>
      <c r="E12" s="104">
        <f t="shared" si="3"/>
        <v>959973.96000000008</v>
      </c>
      <c r="F12" s="93">
        <f t="shared" si="1"/>
        <v>97.454512481540988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956362.9700000002</v>
      </c>
      <c r="E13" s="104">
        <f t="shared" si="4"/>
        <v>947592.18</v>
      </c>
      <c r="F13" s="93">
        <f t="shared" si="1"/>
        <v>99.082901547306861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1366398.12</v>
      </c>
      <c r="E15" s="247">
        <v>1304376.98</v>
      </c>
      <c r="F15" s="93">
        <f t="shared" si="1"/>
        <v>95.460975897712729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19775.09</v>
      </c>
      <c r="E17" s="247">
        <v>19775.09</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429810.24</v>
      </c>
      <c r="E18" s="247">
        <v>376559.89</v>
      </c>
      <c r="F18" s="93">
        <f t="shared" si="1"/>
        <v>87.610730260870469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11456.920000000013</v>
      </c>
      <c r="E19" s="104">
        <f t="shared" si="5"/>
        <v>8031.9300000000221</v>
      </c>
      <c r="F19" s="93">
        <f t="shared" si="1"/>
        <v>70.105490829996313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134092.42000000001</v>
      </c>
      <c r="E20" s="247">
        <v>151841.29</v>
      </c>
      <c r="F20" s="93">
        <f t="shared" si="1"/>
        <v>113.23629627983445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3266.47</v>
      </c>
      <c r="E21" s="247">
        <v>2609.89</v>
      </c>
      <c r="F21" s="93">
        <f t="shared" si="1"/>
        <v>79.899402106861544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16043.45</v>
      </c>
      <c r="E22" s="247">
        <v>16649.61</v>
      </c>
      <c r="F22" s="93">
        <f t="shared" si="1"/>
        <v>103.77823971776643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1002.57</v>
      </c>
      <c r="E24" s="247">
        <v>11794.01</v>
      </c>
      <c r="F24" s="93">
        <f t="shared" si="1"/>
        <v>1176.3777092871321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976.11</v>
      </c>
      <c r="E25" s="247">
        <v>976.1</v>
      </c>
      <c r="F25" s="93">
        <f t="shared" si="1"/>
        <v>99.9989755252994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104244.38</v>
      </c>
      <c r="E26" s="247">
        <v>72329.509999999995</v>
      </c>
      <c r="F26" s="93">
        <f t="shared" si="1"/>
        <v>69.384565383764567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248168.48</v>
      </c>
      <c r="E28" s="247">
        <v>248168.48</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50.70999999999998</v>
      </c>
      <c r="E29" s="104">
        <f t="shared" si="6"/>
        <v>38.029999999999973</v>
      </c>
      <c r="F29" s="93">
        <f t="shared" si="1"/>
        <v>74.995070005915963</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388.38</v>
      </c>
      <c r="E30" s="247">
        <v>388.38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337.67</v>
      </c>
      <c r="E34" s="247">
        <v>350.35</v>
      </c>
      <c r="F34" s="93">
        <f t="shared" si="1"/>
        <v>103.75514555631239</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17177.640000000003</v>
      </c>
      <c r="E35" s="104">
        <f t="shared" si="7"/>
        <v>4311.82</v>
      </c>
      <c r="F35" s="93">
        <f t="shared" si="1"/>
        <v>25.101352688727896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44129.3</v>
      </c>
      <c r="E36" s="247">
        <v>31683.62</v>
      </c>
      <c r="F36" s="93">
        <f t="shared" si="1"/>
        <v>71.797241288667607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26951.66</v>
      </c>
      <c r="E40" s="247">
        <v>27371.8</v>
      </c>
      <c r="F40" s="93">
        <f t="shared" si="1"/>
        <v>101.55886501981696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59189.79</v>
      </c>
      <c r="E54" s="247">
        <v>57424.97</v>
      </c>
      <c r="F54" s="93">
        <f t="shared" si="1"/>
        <v>97.018370904846932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59189.79</v>
      </c>
      <c r="E55" s="247">
        <v>57424.97</v>
      </c>
      <c r="F55" s="93">
        <f t="shared" si="1"/>
        <v>97.018370904846932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92226.26999999999</v>
      </c>
      <c r="E68" s="104">
        <f t="shared" si="13"/>
        <v>116806.04000000001</v>
      </c>
      <c r="F68" s="93">
        <f t="shared" si="1"/>
        <v>126.6515928704479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21931.99</v>
      </c>
      <c r="E69" s="104">
        <f t="shared" si="14"/>
        <v>7144.42</v>
      </c>
      <c r="F69" s="93">
        <f t="shared" si="1"/>
        <v>32.57533858076718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21931.99</v>
      </c>
      <c r="E70" s="104">
        <f t="shared" si="15"/>
        <v>7144.42</v>
      </c>
      <c r="F70" s="93">
        <f t="shared" si="1"/>
        <v>32.57533858076718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21931.99</v>
      </c>
      <c r="E72" s="247">
        <v>7144.42</v>
      </c>
      <c r="F72" s="93">
        <f t="shared" si="1"/>
        <v>32.57533858076718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1860.18</v>
      </c>
      <c r="E78" s="104">
        <f>E79+SUM(E82:E84)-E85+E86</f>
        <v>3200.47</v>
      </c>
      <c r="F78" s="93">
        <f t="shared" si="1"/>
        <v>172.0516294122074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1860.18</v>
      </c>
      <c r="E86" s="247">
        <v>3200.47</v>
      </c>
      <c r="F86" s="93">
        <f t="shared" si="1"/>
        <v>172.0516294122074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19170.079999999998</v>
      </c>
      <c r="E146" s="104">
        <f t="shared" si="26"/>
        <v>44828.99</v>
      </c>
      <c r="F146" s="93">
        <f t="shared" si="1"/>
        <v>233.84873719880147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14605.8</v>
      </c>
      <c r="E149" s="104">
        <f t="shared" si="27"/>
        <v>39168.449999999997</v>
      </c>
      <c r="F149" s="93">
        <f t="shared" si="1"/>
        <v>268.17052129975758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14605.8</v>
      </c>
      <c r="E155" s="247">
        <v>39168.449999999997</v>
      </c>
      <c r="F155" s="93">
        <f t="shared" si="1"/>
        <v>268.17052129975758</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5339.17</v>
      </c>
      <c r="E159" s="247">
        <v>7689.19</v>
      </c>
      <c r="F159" s="93">
        <f t="shared" si="1"/>
        <v>144.01470640567729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94.58</v>
      </c>
      <c r="E160" s="247">
        <v>161.68</v>
      </c>
      <c r="F160" s="93">
        <f t="shared" si="1"/>
        <v>170.94523155001059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869.47</v>
      </c>
      <c r="E163" s="247">
        <v>2190.33</v>
      </c>
      <c r="F163" s="93">
        <f t="shared" si="1"/>
        <v>251.91553475105525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49264.02</v>
      </c>
      <c r="E170" s="104">
        <f t="shared" si="29"/>
        <v>61632.160000000003</v>
      </c>
      <c r="F170" s="93">
        <f t="shared" si="1"/>
        <v>125.10582774203162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49264.02</v>
      </c>
      <c r="E173" s="247">
        <v>61632.160000000003</v>
      </c>
      <c r="F173" s="93">
        <f t="shared" si="1"/>
        <v>125.10582774203162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1078972.6299999999</v>
      </c>
      <c r="E175" s="104">
        <f t="shared" si="30"/>
        <v>1078478.1299999999</v>
      </c>
      <c r="F175" s="93">
        <f t="shared" si="1"/>
        <v>99.954169365723388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52858.58</v>
      </c>
      <c r="E176" s="104">
        <f t="shared" si="31"/>
        <v>66348.87</v>
      </c>
      <c r="F176" s="93">
        <f t="shared" si="1"/>
        <v>125.52147636202106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52858.58</v>
      </c>
      <c r="E177" s="104">
        <f t="shared" si="32"/>
        <v>66348.87</v>
      </c>
      <c r="F177" s="93">
        <f t="shared" si="1"/>
        <v>125.52147636202106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46031.58</v>
      </c>
      <c r="E178" s="247">
        <v>59957.17</v>
      </c>
      <c r="F178" s="93">
        <f t="shared" si="1"/>
        <v>130.25225290985014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5467.78</v>
      </c>
      <c r="E179" s="247">
        <v>5019.3100000000004</v>
      </c>
      <c r="F179" s="93">
        <f t="shared" si="1"/>
        <v>91.797950905120558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38.36</v>
      </c>
      <c r="E180" s="104">
        <f t="shared" si="33"/>
        <v>33.590000000000003</v>
      </c>
      <c r="F180" s="93">
        <f t="shared" si="1"/>
        <v>87.565172054223154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38.36</v>
      </c>
      <c r="E183" s="247">
        <v>33.590000000000003</v>
      </c>
      <c r="F183" s="93">
        <f t="shared" si="1"/>
        <v>87.565172054223154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1320.86</v>
      </c>
      <c r="E188" s="247">
        <v>1338.8</v>
      </c>
      <c r="F188" s="93">
        <f t="shared" si="1"/>
        <v>101.35820601729178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1026114.0499999999</v>
      </c>
      <c r="E237" s="104">
        <f t="shared" si="41"/>
        <v>1012129.2599999999</v>
      </c>
      <c r="F237" s="93">
        <f t="shared" si="1"/>
        <v>98.637111537455311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984947.1</v>
      </c>
      <c r="E238" s="104">
        <f t="shared" si="42"/>
        <v>959872.83</v>
      </c>
      <c r="F238" s="93">
        <f t="shared" si="1"/>
        <v>97.454252111610856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984947.1</v>
      </c>
      <c r="E239" s="104">
        <f t="shared" si="43"/>
        <v>959872.83</v>
      </c>
      <c r="F239" s="93">
        <f t="shared" si="1"/>
        <v>97.454252111610856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867772.34</v>
      </c>
      <c r="E240" s="247">
        <v>957780.49</v>
      </c>
      <c r="F240" s="93">
        <f t="shared" si="1"/>
        <v>110.37232299891006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117174.76</v>
      </c>
      <c r="E241" s="247">
        <v>2092.34</v>
      </c>
      <c r="F241" s="93">
        <f t="shared" si="1"/>
        <v>1.7856575938367616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20197.63</v>
      </c>
      <c r="E245" s="104">
        <f t="shared" si="45"/>
        <v>4307.34</v>
      </c>
      <c r="F245" s="93">
        <f t="shared" si="1"/>
        <v>21.325967452616965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20197.63</v>
      </c>
      <c r="E246" s="104">
        <f t="shared" si="46"/>
        <v>4307.34</v>
      </c>
      <c r="F246" s="93">
        <f t="shared" si="1"/>
        <v>21.325967452616965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20197.63</v>
      </c>
      <c r="E247" s="247">
        <v>4307.34</v>
      </c>
      <c r="F247" s="93">
        <f t="shared" si="1"/>
        <v>21.325967452616965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20969.32</v>
      </c>
      <c r="E255" s="247">
        <v>47949.09</v>
      </c>
      <c r="F255" s="93">
        <f t="shared" si="1"/>
        <v>228.66306585049014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11555.87</v>
      </c>
      <c r="E259" s="104">
        <f t="shared" si="49"/>
        <v>20685.73</v>
      </c>
      <c r="F259" s="93">
        <f t="shared" si="1"/>
        <v>179.00625396443536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11555.87</v>
      </c>
      <c r="E260" s="248">
        <v>20685.73</v>
      </c>
      <c r="F260" s="97">
        <f t="shared" si="1"/>
        <v>179.00625396443536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20039.55</v>
      </c>
      <c r="E264" s="247">
        <v>47019.32</v>
      </c>
      <c r="F264" s="93">
        <f t="shared" si="50"/>
        <v>234.63261400580353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1860.18</v>
      </c>
      <c r="E268" s="247">
        <v>3200.47</v>
      </c>
      <c r="F268" s="93">
        <f t="shared" si="50"/>
        <v>172.0516294122074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1096.3399999999999</v>
      </c>
      <c r="E287" s="247">
        <v>1773.57</v>
      </c>
      <c r="F287" s="93">
        <f t="shared" si="50"/>
        <v>161.77189557983837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51762.239999999998</v>
      </c>
      <c r="E288" s="247">
        <v>64575.3</v>
      </c>
      <c r="F288" s="93">
        <f t="shared" si="50"/>
        <v>124.75368144809809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1320.86</v>
      </c>
      <c r="E302" s="247">
        <v>1338.8</v>
      </c>
      <c r="F302" s="93">
        <f t="shared" si="50"/>
        <v>101.35820601729178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27" sqref="D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704564.57000000007</v>
      </c>
      <c r="E114" s="81">
        <f t="shared" si="22"/>
        <v>813024.78</v>
      </c>
      <c r="F114" s="63">
        <f t="shared" si="1"/>
        <v>115.39393472481876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693377.16</v>
      </c>
      <c r="E115" s="81">
        <f t="shared" si="23"/>
        <v>772078</v>
      </c>
      <c r="F115" s="63">
        <f t="shared" si="1"/>
        <v>111.35036521826014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693377.16</v>
      </c>
      <c r="E117" s="249">
        <v>772078</v>
      </c>
      <c r="F117" s="63">
        <f t="shared" si="1"/>
        <v>111.35036521826014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9457.1200000000008</v>
      </c>
      <c r="E126" s="249">
        <v>40754.86</v>
      </c>
      <c r="F126" s="63">
        <f t="shared" si="1"/>
        <v>430.94366995448928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1730.29</v>
      </c>
      <c r="E128" s="249">
        <v>191.92</v>
      </c>
      <c r="F128" s="63">
        <f t="shared" si="1"/>
        <v>11.091782302388618</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704564.57000000007</v>
      </c>
      <c r="E141" s="106">
        <f t="shared" si="28"/>
        <v>813024.78</v>
      </c>
      <c r="F141" s="82">
        <f t="shared" si="1"/>
        <v>115.39393472481876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10854.07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10854.07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10854.07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10854.07</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2573.4499999999998</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2573.4499999999998</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v>2573.4499999999998</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52858.559999999998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830243.35000000009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809429.87000000011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645495.16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155655.88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383.55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5229.2299999999996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2666.05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20813.48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816753.03999999992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795939.55999999994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631569.55000000005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156104.35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388.32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5229.2299999999996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2648.11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20813.48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66348.870000000228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66348.87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1338.8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65010.07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8344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2024-01-31T08:02:05Z</dcterms:modified>
</cp:coreProperties>
</file>