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0730" windowHeight="11760"/>
  </bookViews>
  <sheets>
    <sheet name="List1" sheetId="1" r:id="rId1"/>
    <sheet name="List2" sheetId="2" r:id="rId2"/>
    <sheet name="List3" sheetId="3" r:id="rId3"/>
  </sheets>
  <definedNames>
    <definedName name="_xlnm.Print_Titles" localSheetId="0">List1!$A:$B,List1!$1:$4</definedName>
  </definedNames>
  <calcPr calcId="145621"/>
</workbook>
</file>

<file path=xl/calcChain.xml><?xml version="1.0" encoding="utf-8"?>
<calcChain xmlns="http://schemas.openxmlformats.org/spreadsheetml/2006/main">
  <c r="AH15" i="1" l="1"/>
  <c r="AA15" i="1" l="1"/>
  <c r="AB15" i="1"/>
  <c r="H25" i="1" l="1"/>
  <c r="E30" i="1"/>
  <c r="AN34" i="1" l="1"/>
  <c r="AN35" i="1"/>
  <c r="AN36" i="1"/>
  <c r="AN33" i="1"/>
  <c r="AN22" i="1"/>
  <c r="AN23" i="1"/>
  <c r="AN24" i="1"/>
  <c r="AN25" i="1"/>
  <c r="AN26" i="1"/>
  <c r="AN27" i="1"/>
  <c r="AN28" i="1"/>
  <c r="AN29" i="1"/>
  <c r="AN30" i="1"/>
  <c r="AN21" i="1"/>
  <c r="AN17" i="1"/>
  <c r="AN16" i="1"/>
  <c r="AN9" i="1"/>
  <c r="AN10" i="1"/>
  <c r="AN11" i="1"/>
  <c r="AN12" i="1"/>
  <c r="AN13" i="1"/>
  <c r="AN14" i="1"/>
  <c r="AN7" i="1"/>
  <c r="AN8" i="1"/>
  <c r="AN6" i="1"/>
  <c r="AM34" i="1"/>
  <c r="AM35" i="1"/>
  <c r="AM36" i="1"/>
  <c r="AM33" i="1"/>
  <c r="AM22" i="1"/>
  <c r="AM23" i="1"/>
  <c r="AM24" i="1"/>
  <c r="AM25" i="1"/>
  <c r="AM26" i="1"/>
  <c r="AM27" i="1"/>
  <c r="AM28" i="1"/>
  <c r="AM29" i="1"/>
  <c r="AM30" i="1"/>
  <c r="AM21" i="1"/>
  <c r="AM17" i="1"/>
  <c r="AM16" i="1"/>
  <c r="AM7" i="1"/>
  <c r="AM8" i="1"/>
  <c r="AM9" i="1"/>
  <c r="AM10" i="1"/>
  <c r="AM11" i="1"/>
  <c r="AM12" i="1"/>
  <c r="AM13" i="1"/>
  <c r="AM14" i="1"/>
  <c r="AM6" i="1"/>
  <c r="D37" i="1"/>
  <c r="F37" i="1"/>
  <c r="G37" i="1"/>
  <c r="I37" i="1"/>
  <c r="J37" i="1"/>
  <c r="K37" i="1"/>
  <c r="L37" i="1"/>
  <c r="M37" i="1"/>
  <c r="O37" i="1"/>
  <c r="P37" i="1"/>
  <c r="R37" i="1"/>
  <c r="S37" i="1"/>
  <c r="U37" i="1"/>
  <c r="V37" i="1"/>
  <c r="X37" i="1"/>
  <c r="Y37" i="1"/>
  <c r="AA37" i="1"/>
  <c r="AB37" i="1"/>
  <c r="AD37" i="1"/>
  <c r="AE37" i="1"/>
  <c r="AG37" i="1"/>
  <c r="AH37" i="1"/>
  <c r="AJ37" i="1"/>
  <c r="AK37" i="1"/>
  <c r="C37" i="1"/>
  <c r="AL34" i="1"/>
  <c r="AL36" i="1"/>
  <c r="AL17" i="1"/>
  <c r="AL9" i="1"/>
  <c r="AL13" i="1"/>
  <c r="AL6" i="1"/>
  <c r="AI34" i="1"/>
  <c r="AI36" i="1"/>
  <c r="AI22" i="1"/>
  <c r="AI23" i="1"/>
  <c r="AI24" i="1"/>
  <c r="AI25" i="1"/>
  <c r="AI26" i="1"/>
  <c r="AI27" i="1"/>
  <c r="AI28" i="1"/>
  <c r="AI29" i="1"/>
  <c r="AI30" i="1"/>
  <c r="AI21" i="1"/>
  <c r="AI17" i="1"/>
  <c r="AI16" i="1"/>
  <c r="AI7" i="1"/>
  <c r="AI8" i="1"/>
  <c r="AI9" i="1"/>
  <c r="AI10" i="1"/>
  <c r="AI11" i="1"/>
  <c r="AI12" i="1"/>
  <c r="AI14" i="1"/>
  <c r="AI6" i="1"/>
  <c r="AF34" i="1"/>
  <c r="AF35" i="1"/>
  <c r="AF36" i="1"/>
  <c r="AF33" i="1"/>
  <c r="AF25" i="1"/>
  <c r="AF26" i="1"/>
  <c r="AF27" i="1"/>
  <c r="AF29" i="1"/>
  <c r="AF30" i="1"/>
  <c r="AF17" i="1"/>
  <c r="AF16" i="1"/>
  <c r="AF8" i="1"/>
  <c r="AF9" i="1"/>
  <c r="AF10" i="1"/>
  <c r="AF11" i="1"/>
  <c r="AF12" i="1"/>
  <c r="AF13" i="1"/>
  <c r="AF14" i="1"/>
  <c r="AF6" i="1"/>
  <c r="AC34" i="1"/>
  <c r="AC35" i="1"/>
  <c r="AC36" i="1"/>
  <c r="AC33" i="1"/>
  <c r="AC22" i="1"/>
  <c r="AC23" i="1"/>
  <c r="AC24" i="1"/>
  <c r="AC27" i="1"/>
  <c r="AC29" i="1"/>
  <c r="AC30" i="1"/>
  <c r="AC21" i="1"/>
  <c r="AC17" i="1"/>
  <c r="AC16" i="1"/>
  <c r="AC7" i="1"/>
  <c r="AC8" i="1"/>
  <c r="AC9" i="1"/>
  <c r="AC10" i="1"/>
  <c r="AC11" i="1"/>
  <c r="AC12" i="1"/>
  <c r="AC14" i="1"/>
  <c r="AC6" i="1"/>
  <c r="Z34" i="1"/>
  <c r="Z35" i="1"/>
  <c r="Z36" i="1"/>
  <c r="Z33" i="1"/>
  <c r="Z25" i="1"/>
  <c r="Z26" i="1"/>
  <c r="Z27" i="1"/>
  <c r="Z28" i="1"/>
  <c r="Z29" i="1"/>
  <c r="Z30" i="1"/>
  <c r="Z17" i="1"/>
  <c r="Z16" i="1"/>
  <c r="Z7" i="1"/>
  <c r="Z8" i="1"/>
  <c r="Z9" i="1"/>
  <c r="Z10" i="1"/>
  <c r="Z11" i="1"/>
  <c r="Z12" i="1"/>
  <c r="Z14" i="1"/>
  <c r="Z6" i="1"/>
  <c r="W34" i="1"/>
  <c r="W35" i="1"/>
  <c r="W36" i="1"/>
  <c r="W33" i="1"/>
  <c r="W22" i="1"/>
  <c r="W23" i="1"/>
  <c r="W24" i="1"/>
  <c r="W26" i="1"/>
  <c r="W27" i="1"/>
  <c r="W28" i="1"/>
  <c r="W29" i="1"/>
  <c r="W30" i="1"/>
  <c r="W21" i="1"/>
  <c r="W17" i="1"/>
  <c r="W16" i="1"/>
  <c r="W7" i="1"/>
  <c r="W8" i="1"/>
  <c r="W9" i="1"/>
  <c r="W10" i="1"/>
  <c r="W11" i="1"/>
  <c r="W12" i="1"/>
  <c r="W14" i="1"/>
  <c r="W6" i="1"/>
  <c r="T34" i="1"/>
  <c r="T35" i="1"/>
  <c r="T36" i="1"/>
  <c r="T33" i="1"/>
  <c r="D31" i="1"/>
  <c r="F31" i="1"/>
  <c r="G31" i="1"/>
  <c r="I31" i="1"/>
  <c r="J31" i="1"/>
  <c r="L31" i="1"/>
  <c r="M31" i="1"/>
  <c r="O31" i="1"/>
  <c r="P31" i="1"/>
  <c r="R31" i="1"/>
  <c r="S31" i="1"/>
  <c r="U31" i="1"/>
  <c r="V31" i="1"/>
  <c r="X31" i="1"/>
  <c r="Y31" i="1"/>
  <c r="AA31" i="1"/>
  <c r="AB31" i="1"/>
  <c r="AD31" i="1"/>
  <c r="AE31" i="1"/>
  <c r="AG31" i="1"/>
  <c r="AH31" i="1"/>
  <c r="AJ31" i="1"/>
  <c r="AK31" i="1"/>
  <c r="T27" i="1"/>
  <c r="T28" i="1"/>
  <c r="T29" i="1"/>
  <c r="T30" i="1"/>
  <c r="T22" i="1"/>
  <c r="T23" i="1"/>
  <c r="T24" i="1"/>
  <c r="T26" i="1"/>
  <c r="T21" i="1"/>
  <c r="T16" i="1"/>
  <c r="T7" i="1"/>
  <c r="T9" i="1"/>
  <c r="T10" i="1"/>
  <c r="T11" i="1"/>
  <c r="T12" i="1"/>
  <c r="T13" i="1"/>
  <c r="T14" i="1"/>
  <c r="T6" i="1"/>
  <c r="Q34" i="1"/>
  <c r="Q35" i="1"/>
  <c r="Q36" i="1"/>
  <c r="Q33" i="1"/>
  <c r="Q26" i="1"/>
  <c r="Q27" i="1"/>
  <c r="Q28" i="1"/>
  <c r="Q29" i="1"/>
  <c r="Q30" i="1"/>
  <c r="Q22" i="1"/>
  <c r="Q23" i="1"/>
  <c r="Q24" i="1"/>
  <c r="Q21" i="1"/>
  <c r="D18" i="1"/>
  <c r="D39" i="1" s="1"/>
  <c r="F18" i="1"/>
  <c r="G18" i="1"/>
  <c r="I18" i="1"/>
  <c r="J18" i="1"/>
  <c r="L18" i="1"/>
  <c r="M18" i="1"/>
  <c r="O18" i="1"/>
  <c r="P18" i="1"/>
  <c r="R18" i="1"/>
  <c r="S18" i="1"/>
  <c r="U18" i="1"/>
  <c r="V18" i="1"/>
  <c r="X18" i="1"/>
  <c r="Y18" i="1"/>
  <c r="AA18" i="1"/>
  <c r="AA39" i="1" s="1"/>
  <c r="AB18" i="1"/>
  <c r="AB39" i="1" s="1"/>
  <c r="AD18" i="1"/>
  <c r="AE18" i="1"/>
  <c r="AG18" i="1"/>
  <c r="AH18" i="1"/>
  <c r="AH39" i="1" s="1"/>
  <c r="AJ18" i="1"/>
  <c r="AK18" i="1"/>
  <c r="C18" i="1"/>
  <c r="Q17" i="1"/>
  <c r="Q16" i="1"/>
  <c r="Q12" i="1"/>
  <c r="Q13" i="1"/>
  <c r="Q14" i="1"/>
  <c r="Q9" i="1"/>
  <c r="Q10" i="1"/>
  <c r="Q11" i="1"/>
  <c r="Q7" i="1"/>
  <c r="Q6" i="1"/>
  <c r="N34" i="1"/>
  <c r="N35" i="1"/>
  <c r="N36" i="1"/>
  <c r="N33" i="1"/>
  <c r="N26" i="1"/>
  <c r="N27" i="1"/>
  <c r="N28" i="1"/>
  <c r="N29" i="1"/>
  <c r="N30" i="1"/>
  <c r="N22" i="1"/>
  <c r="N23" i="1"/>
  <c r="N24" i="1"/>
  <c r="N21" i="1"/>
  <c r="N16" i="1"/>
  <c r="N14" i="1"/>
  <c r="N10" i="1"/>
  <c r="N11" i="1"/>
  <c r="N12" i="1"/>
  <c r="N13" i="1"/>
  <c r="N7" i="1"/>
  <c r="N9" i="1"/>
  <c r="N6" i="1"/>
  <c r="K25" i="1"/>
  <c r="K26" i="1"/>
  <c r="K27" i="1"/>
  <c r="K28" i="1"/>
  <c r="K29" i="1"/>
  <c r="K30" i="1"/>
  <c r="K17" i="1"/>
  <c r="K16" i="1"/>
  <c r="K13" i="1"/>
  <c r="K14" i="1"/>
  <c r="K10" i="1"/>
  <c r="K11" i="1"/>
  <c r="K12" i="1"/>
  <c r="K7" i="1"/>
  <c r="K9" i="1"/>
  <c r="K6" i="1"/>
  <c r="H34" i="1"/>
  <c r="H35" i="1"/>
  <c r="H36" i="1"/>
  <c r="H33" i="1"/>
  <c r="H26" i="1"/>
  <c r="H27" i="1"/>
  <c r="H28" i="1"/>
  <c r="H29" i="1"/>
  <c r="H30" i="1"/>
  <c r="H17" i="1"/>
  <c r="H16" i="1"/>
  <c r="H9" i="1"/>
  <c r="H10" i="1"/>
  <c r="H11" i="1"/>
  <c r="H12" i="1"/>
  <c r="H13" i="1"/>
  <c r="H14" i="1"/>
  <c r="H7" i="1"/>
  <c r="H6" i="1"/>
  <c r="E34" i="1"/>
  <c r="E35" i="1"/>
  <c r="E36" i="1"/>
  <c r="E33" i="1"/>
  <c r="E27" i="1"/>
  <c r="E22" i="1"/>
  <c r="E23" i="1"/>
  <c r="E21" i="1"/>
  <c r="E17" i="1"/>
  <c r="E16" i="1"/>
  <c r="E7" i="1"/>
  <c r="E8" i="1"/>
  <c r="E9" i="1"/>
  <c r="E10" i="1"/>
  <c r="E11" i="1"/>
  <c r="E12" i="1"/>
  <c r="E14" i="1"/>
  <c r="E6" i="1"/>
  <c r="AG15" i="1"/>
  <c r="AJ15" i="1"/>
  <c r="AK15" i="1"/>
  <c r="R15" i="1"/>
  <c r="S15" i="1"/>
  <c r="U15" i="1"/>
  <c r="V15" i="1"/>
  <c r="X15" i="1"/>
  <c r="Y15" i="1"/>
  <c r="AD15" i="1"/>
  <c r="AE15" i="1"/>
  <c r="F15" i="1"/>
  <c r="G15" i="1"/>
  <c r="I15" i="1"/>
  <c r="J15" i="1"/>
  <c r="L15" i="1"/>
  <c r="M15" i="1"/>
  <c r="O15" i="1"/>
  <c r="P15" i="1"/>
  <c r="C15" i="1"/>
  <c r="C31" i="1"/>
  <c r="G40" i="1" l="1"/>
  <c r="AG40" i="1"/>
  <c r="AD40" i="1"/>
  <c r="X40" i="1"/>
  <c r="R40" i="1"/>
  <c r="L40" i="1"/>
  <c r="AC18" i="1"/>
  <c r="AA40" i="1"/>
  <c r="AA41" i="1" s="1"/>
  <c r="U40" i="1"/>
  <c r="O40" i="1"/>
  <c r="C40" i="1"/>
  <c r="J40" i="1"/>
  <c r="D40" i="1"/>
  <c r="D41" i="1" s="1"/>
  <c r="AI18" i="1"/>
  <c r="AE39" i="1"/>
  <c r="O39" i="1"/>
  <c r="AD39" i="1"/>
  <c r="V39" i="1"/>
  <c r="I40" i="1"/>
  <c r="Z15" i="1"/>
  <c r="AF15" i="1"/>
  <c r="F40" i="1"/>
  <c r="C39" i="1"/>
  <c r="AH40" i="1"/>
  <c r="AH41" i="1" s="1"/>
  <c r="AB40" i="1"/>
  <c r="AB41" i="1" s="1"/>
  <c r="V40" i="1"/>
  <c r="P40" i="1"/>
  <c r="P39" i="1"/>
  <c r="J39" i="1"/>
  <c r="AO11" i="1"/>
  <c r="AO9" i="1"/>
  <c r="AO16" i="1"/>
  <c r="AO35" i="1"/>
  <c r="Q18" i="1"/>
  <c r="Z18" i="1"/>
  <c r="W18" i="1"/>
  <c r="AC15" i="1"/>
  <c r="AF18" i="1"/>
  <c r="AI15" i="1"/>
  <c r="AI31" i="1"/>
  <c r="AL18" i="1"/>
  <c r="M40" i="1"/>
  <c r="G39" i="1"/>
  <c r="S39" i="1"/>
  <c r="N37" i="1"/>
  <c r="AE40" i="1"/>
  <c r="S40" i="1"/>
  <c r="F39" i="1"/>
  <c r="X39" i="1"/>
  <c r="M39" i="1"/>
  <c r="Y39" i="1"/>
  <c r="AO6" i="1"/>
  <c r="Y40" i="1"/>
  <c r="AG39" i="1"/>
  <c r="AO22" i="1"/>
  <c r="AO29" i="1"/>
  <c r="AO36" i="1"/>
  <c r="AO14" i="1"/>
  <c r="AO10" i="1"/>
  <c r="E37" i="1"/>
  <c r="H18" i="1"/>
  <c r="N18" i="1"/>
  <c r="Q37" i="1"/>
  <c r="T37" i="1"/>
  <c r="W37" i="1"/>
  <c r="Z37" i="1"/>
  <c r="AC37" i="1"/>
  <c r="AO12" i="1"/>
  <c r="AO28" i="1"/>
  <c r="H37" i="1"/>
  <c r="AF37" i="1"/>
  <c r="AJ40" i="1"/>
  <c r="AL15" i="1"/>
  <c r="AI37" i="1"/>
  <c r="AC31" i="1"/>
  <c r="Z31" i="1"/>
  <c r="AN15" i="1"/>
  <c r="AM15" i="1"/>
  <c r="Q31" i="1"/>
  <c r="I39" i="1"/>
  <c r="H31" i="1"/>
  <c r="AO21" i="1"/>
  <c r="AO8" i="1"/>
  <c r="H15" i="1"/>
  <c r="K18" i="1"/>
  <c r="AO23" i="1"/>
  <c r="U39" i="1"/>
  <c r="AO13" i="1"/>
  <c r="AO34" i="1"/>
  <c r="AN18" i="1"/>
  <c r="AO27" i="1"/>
  <c r="AJ39" i="1"/>
  <c r="R39" i="1"/>
  <c r="T18" i="1"/>
  <c r="AO7" i="1"/>
  <c r="AM37" i="1"/>
  <c r="AO26" i="1"/>
  <c r="AO25" i="1"/>
  <c r="N31" i="1"/>
  <c r="L39" i="1"/>
  <c r="AF31" i="1"/>
  <c r="AO30" i="1"/>
  <c r="AO33" i="1"/>
  <c r="AK40" i="1"/>
  <c r="AN37" i="1"/>
  <c r="AK39" i="1"/>
  <c r="K31" i="1"/>
  <c r="K40" i="1" s="1"/>
  <c r="T31" i="1"/>
  <c r="AM31" i="1"/>
  <c r="AO24" i="1"/>
  <c r="AL31" i="1"/>
  <c r="AN31" i="1"/>
  <c r="E31" i="1"/>
  <c r="AO17" i="1"/>
  <c r="AM18" i="1"/>
  <c r="E18" i="1"/>
  <c r="AL37" i="1"/>
  <c r="W31" i="1"/>
  <c r="W15" i="1"/>
  <c r="T15" i="1"/>
  <c r="Q15" i="1"/>
  <c r="N15" i="1"/>
  <c r="K15" i="1"/>
  <c r="E15" i="1"/>
  <c r="E39" i="1" s="1"/>
  <c r="AO15" i="1" l="1"/>
  <c r="G41" i="1"/>
  <c r="L41" i="1"/>
  <c r="AG41" i="1"/>
  <c r="P41" i="1"/>
  <c r="AD41" i="1"/>
  <c r="S41" i="1"/>
  <c r="R41" i="1"/>
  <c r="X41" i="1"/>
  <c r="AC39" i="1"/>
  <c r="W39" i="1"/>
  <c r="N39" i="1"/>
  <c r="AO18" i="1"/>
  <c r="AE41" i="1"/>
  <c r="C41" i="1"/>
  <c r="V41" i="1"/>
  <c r="O41" i="1"/>
  <c r="N40" i="1"/>
  <c r="Q39" i="1"/>
  <c r="U41" i="1"/>
  <c r="I41" i="1"/>
  <c r="AI39" i="1"/>
  <c r="J41" i="1"/>
  <c r="AF39" i="1"/>
  <c r="W40" i="1"/>
  <c r="AL39" i="1"/>
  <c r="F41" i="1"/>
  <c r="Z39" i="1"/>
  <c r="T40" i="1"/>
  <c r="AF40" i="1"/>
  <c r="M41" i="1"/>
  <c r="E40" i="1"/>
  <c r="E41" i="1" s="1"/>
  <c r="K39" i="1"/>
  <c r="K41" i="1" s="1"/>
  <c r="Y41" i="1"/>
  <c r="AI40" i="1"/>
  <c r="H40" i="1"/>
  <c r="H39" i="1"/>
  <c r="Z40" i="1"/>
  <c r="Q40" i="1"/>
  <c r="Q41" i="1" s="1"/>
  <c r="AC40" i="1"/>
  <c r="AM40" i="1"/>
  <c r="AJ41" i="1"/>
  <c r="AO37" i="1"/>
  <c r="AN40" i="1"/>
  <c r="AM39" i="1"/>
  <c r="AN39" i="1"/>
  <c r="T39" i="1"/>
  <c r="AK41" i="1"/>
  <c r="AL40" i="1"/>
  <c r="AO31" i="1"/>
  <c r="N41" i="1" l="1"/>
  <c r="W41" i="1"/>
  <c r="AO39" i="1"/>
  <c r="AC41" i="1"/>
  <c r="AI41" i="1"/>
  <c r="AF41" i="1"/>
  <c r="T41" i="1"/>
  <c r="Z41" i="1"/>
  <c r="AL41" i="1"/>
  <c r="H41" i="1"/>
  <c r="AM41" i="1"/>
  <c r="AN41" i="1"/>
  <c r="AO40" i="1"/>
  <c r="AO41" i="1" l="1"/>
</calcChain>
</file>

<file path=xl/sharedStrings.xml><?xml version="1.0" encoding="utf-8"?>
<sst xmlns="http://schemas.openxmlformats.org/spreadsheetml/2006/main" count="102" uniqueCount="92">
  <si>
    <t>Naziv konta
/Naziv programa</t>
  </si>
  <si>
    <t>Decentralizirana
sredstva</t>
  </si>
  <si>
    <t>Rebalans</t>
  </si>
  <si>
    <t>Novi plan za decentralizirana sredstvima</t>
  </si>
  <si>
    <t>UKUPNO 6</t>
  </si>
  <si>
    <t>UKUPNO 9</t>
  </si>
  <si>
    <t>RASHODI</t>
  </si>
  <si>
    <t>UKUPNO 3</t>
  </si>
  <si>
    <t>Dodatna ulaganja na građevinskim objektima</t>
  </si>
  <si>
    <t>UKUPNO 4</t>
  </si>
  <si>
    <t>Ravnatelj škole:</t>
  </si>
  <si>
    <t>II. Osnovna škola Bjelovar</t>
  </si>
  <si>
    <t>GRAD - produženi boravak</t>
  </si>
  <si>
    <t>GRAD
- sinergija
(pomoćnici)
šk.god.2019/20.</t>
  </si>
  <si>
    <t>922</t>
  </si>
  <si>
    <t>Ostali nespomenuti rashodi poslovanja</t>
  </si>
  <si>
    <t>REBALANS</t>
  </si>
  <si>
    <t>VLASTITI I OSTALI PRIHODI</t>
  </si>
  <si>
    <t>NOVI PLAN-VLASTITI I OSTALI</t>
  </si>
  <si>
    <t>GRAD - EU SHEMA VOĆE - MLIJEKO</t>
  </si>
  <si>
    <t>KLASA 3+4+5</t>
  </si>
  <si>
    <t>KLASA 6+7+8+9</t>
  </si>
  <si>
    <t>PRIHOD/RASHOD</t>
  </si>
  <si>
    <t>GRAD
- sinergija
(pomoćnici)
šk.god.2020/2021.</t>
  </si>
  <si>
    <t>GRAD
- EU kuhinje
šk.god.2019/2020.</t>
  </si>
  <si>
    <t>GRAD
- EU kuhinje
šk.god.2020/2021.</t>
  </si>
  <si>
    <t xml:space="preserve">GRAD-ŠKOLSKA KUHINJA 2020.
 </t>
  </si>
  <si>
    <t>Bjelovar, 18.09.2020.</t>
  </si>
  <si>
    <t>UKUPNO STARI PLAN 2020.</t>
  </si>
  <si>
    <t>UKUPNO REBALANS 2020</t>
  </si>
  <si>
    <t>GRAD - ostalo nespomenuto medijska kultura i dan PI,NAGRADE UČENICIMA, E-ŠKOLE</t>
  </si>
  <si>
    <t>RASHODI ZA ZAPOSLENE-RIZNICA</t>
  </si>
  <si>
    <t>Ines Kapša</t>
  </si>
  <si>
    <t>GRAD
- knjige, kombi i perilica suđa</t>
  </si>
  <si>
    <t>Pomoć od izvanproračunskih korisnika</t>
  </si>
  <si>
    <t>634</t>
  </si>
  <si>
    <t>Plan proračuna za 2020.  - po programima sa rebalansom - na 3 razine</t>
  </si>
  <si>
    <t>636</t>
  </si>
  <si>
    <t>Pomoći prorač.koris.iz pror.koji im nije nadležan</t>
  </si>
  <si>
    <t>638</t>
  </si>
  <si>
    <t>Pomoći temeljem prijen.EU sredstava</t>
  </si>
  <si>
    <t>641</t>
  </si>
  <si>
    <t>Prihodi od financijeske imovine</t>
  </si>
  <si>
    <t>652</t>
  </si>
  <si>
    <t>Prihodi po posebnim propisima</t>
  </si>
  <si>
    <t>661</t>
  </si>
  <si>
    <t>Prihodi od prodaje proizvoda i robe te pruženih usluga</t>
  </si>
  <si>
    <t>663</t>
  </si>
  <si>
    <t>Donacije od pravnih i fizičkih osoba izvan općeg proračuna</t>
  </si>
  <si>
    <t>671</t>
  </si>
  <si>
    <t xml:space="preserve">Prihodi iz nadležnog proračuna za finan. Red djel. Prorač.korisnika </t>
  </si>
  <si>
    <t>724</t>
  </si>
  <si>
    <t>Prihodi od prodaje knjiga,umj djela i ostalih izlož. Vrijednosti</t>
  </si>
  <si>
    <t>311</t>
  </si>
  <si>
    <t>312</t>
  </si>
  <si>
    <t>Ostali rashodi za zaposlene</t>
  </si>
  <si>
    <t>Plaće (Bruto)</t>
  </si>
  <si>
    <t>313</t>
  </si>
  <si>
    <t>Doprinosi na plaće</t>
  </si>
  <si>
    <t>321</t>
  </si>
  <si>
    <t>Naknade troškova zaposlenim</t>
  </si>
  <si>
    <t>322</t>
  </si>
  <si>
    <t>Rashodi za materijal i energiju</t>
  </si>
  <si>
    <t>323</t>
  </si>
  <si>
    <t>Rashodi za usluge</t>
  </si>
  <si>
    <t>Naknade troškova osobama izvan radnog odnosa</t>
  </si>
  <si>
    <t>324</t>
  </si>
  <si>
    <t>329</t>
  </si>
  <si>
    <t>343</t>
  </si>
  <si>
    <t>Ostali financijski rashodi</t>
  </si>
  <si>
    <t>Ostale naknade građanima i kućan.iz proračuna</t>
  </si>
  <si>
    <t>372</t>
  </si>
  <si>
    <t>422</t>
  </si>
  <si>
    <t>Postrojenja i oprema</t>
  </si>
  <si>
    <t>423</t>
  </si>
  <si>
    <t>Prijevozna sredstva</t>
  </si>
  <si>
    <t>424</t>
  </si>
  <si>
    <t>Knjige, umjet. Djela i ostal.izložb.vrijednosti</t>
  </si>
  <si>
    <t>451</t>
  </si>
  <si>
    <t>NOVI PLAN GRAD-KNJIGE, OPREMA</t>
  </si>
  <si>
    <t>NOVI PLAN GRAD- OSTALO NESP.MEDIJSKA K. DAN PI, E-ŠKOLE,UGOVOR O DJELU ZA NJEM JEZIK</t>
  </si>
  <si>
    <t>NOVI PLAN GRAD-SINERGIJA -POM.U NASTAVI Š.G.2021/2022</t>
  </si>
  <si>
    <t>NOVI PLAN GRAD-SINERGIJA PO. U NASTAVI Š.G.2022/2023</t>
  </si>
  <si>
    <t>NOVI PLAN GRAD-EU ŠKOLSKA KUH.2021/2022</t>
  </si>
  <si>
    <t>NOVI PLAN  GRAD-EU ŠK.KUHINJA 2022/2023.</t>
  </si>
  <si>
    <t>NOVI PLAN SHEMA VOĆE - MLIJEKO 2022.</t>
  </si>
  <si>
    <t>NOVI PLAN GRAD-ŠKOLSKA KUHINJA 2022</t>
  </si>
  <si>
    <t>NOVI PLAN GRAD-PRODUŽENI BORAVAK 2022</t>
  </si>
  <si>
    <t>NOVI PLAN RASHODI ZA ZAPOSLENE - RIZNICA 2022.</t>
  </si>
  <si>
    <t>NOVI PLAN  2022.</t>
  </si>
  <si>
    <t>VIŠAK 2021.</t>
  </si>
  <si>
    <t>MANJAK2021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</si>
</sst>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5"/>
      <color indexed="72"/>
      <name val="Arial"/>
      <family val="2"/>
      <charset val="238"/>
    </font>
    <font>
      <b/>
      <sz val="5"/>
      <name val="Arial"/>
      <family val="2"/>
      <charset val="238"/>
    </font>
    <font>
      <sz val="5"/>
      <color indexed="72"/>
      <name val="Arial"/>
      <family val="2"/>
      <charset val="238"/>
    </font>
    <font>
      <sz val="5"/>
      <name val="Arial"/>
      <family val="2"/>
      <charset val="238"/>
    </font>
    <font>
      <sz val="5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4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0" xfId="0" applyFont="1"/>
    <xf numFmtId="4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4" fontId="6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4" fontId="5" fillId="0" borderId="0" xfId="0" applyNumberFormat="1" applyFont="1" applyAlignment="1">
      <alignment vertical="center"/>
    </xf>
    <xf numFmtId="4" fontId="0" fillId="0" borderId="0" xfId="0" applyNumberFormat="1"/>
    <xf numFmtId="49" fontId="5" fillId="0" borderId="0" xfId="0" applyNumberFormat="1" applyFont="1" applyAlignment="1">
      <alignment horizontal="left" vertical="center"/>
    </xf>
    <xf numFmtId="4" fontId="4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left" vertical="center"/>
    </xf>
    <xf numFmtId="4" fontId="3" fillId="0" borderId="0" xfId="0" applyNumberFormat="1" applyFont="1" applyAlignment="1">
      <alignment vertical="center"/>
    </xf>
    <xf numFmtId="0" fontId="1" fillId="2" borderId="0" xfId="0" applyFont="1" applyFill="1"/>
    <xf numFmtId="0" fontId="2" fillId="2" borderId="0" xfId="0" applyFont="1" applyFill="1"/>
    <xf numFmtId="0" fontId="1" fillId="0" borderId="0" xfId="0" applyFont="1" applyFill="1"/>
    <xf numFmtId="0" fontId="2" fillId="0" borderId="0" xfId="0" applyFont="1" applyFill="1"/>
    <xf numFmtId="49" fontId="4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0" fontId="2" fillId="3" borderId="0" xfId="0" applyFont="1" applyFill="1"/>
    <xf numFmtId="4" fontId="4" fillId="3" borderId="0" xfId="0" applyNumberFormat="1" applyFont="1" applyFill="1" applyAlignment="1">
      <alignment horizontal="center" vertical="center"/>
    </xf>
    <xf numFmtId="4" fontId="6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4" fillId="3" borderId="0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2" fillId="3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4" fontId="6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Alignment="1">
      <alignment vertical="center"/>
    </xf>
    <xf numFmtId="4" fontId="8" fillId="2" borderId="1" xfId="0" applyNumberFormat="1" applyFont="1" applyFill="1" applyBorder="1" applyAlignment="1">
      <alignment vertical="center"/>
    </xf>
    <xf numFmtId="4" fontId="2" fillId="2" borderId="0" xfId="0" applyNumberFormat="1" applyFont="1" applyFill="1" applyAlignment="1">
      <alignment vertical="center"/>
    </xf>
    <xf numFmtId="0" fontId="2" fillId="4" borderId="0" xfId="0" applyFont="1" applyFill="1"/>
    <xf numFmtId="4" fontId="4" fillId="4" borderId="0" xfId="0" applyNumberFormat="1" applyFont="1" applyFill="1" applyAlignment="1">
      <alignment horizontal="center" vertical="center"/>
    </xf>
    <xf numFmtId="4" fontId="6" fillId="4" borderId="1" xfId="0" applyNumberFormat="1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4" fontId="4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2" fillId="4" borderId="0" xfId="0" applyNumberFormat="1" applyFont="1" applyFill="1" applyAlignment="1">
      <alignment vertical="center"/>
    </xf>
    <xf numFmtId="0" fontId="2" fillId="5" borderId="0" xfId="0" applyFont="1" applyFill="1"/>
    <xf numFmtId="4" fontId="4" fillId="5" borderId="0" xfId="0" applyNumberFormat="1" applyFont="1" applyFill="1" applyAlignment="1">
      <alignment horizontal="center" vertical="center"/>
    </xf>
    <xf numFmtId="4" fontId="6" fillId="5" borderId="1" xfId="0" applyNumberFormat="1" applyFont="1" applyFill="1" applyBorder="1" applyAlignment="1">
      <alignment vertical="center"/>
    </xf>
    <xf numFmtId="4" fontId="4" fillId="5" borderId="1" xfId="0" applyNumberFormat="1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4" fontId="4" fillId="5" borderId="0" xfId="0" applyNumberFormat="1" applyFont="1" applyFill="1" applyBorder="1" applyAlignment="1">
      <alignment vertical="center"/>
    </xf>
    <xf numFmtId="4" fontId="7" fillId="5" borderId="0" xfId="0" applyNumberFormat="1" applyFont="1" applyFill="1" applyAlignment="1">
      <alignment vertical="center"/>
    </xf>
    <xf numFmtId="4" fontId="8" fillId="5" borderId="1" xfId="0" applyNumberFormat="1" applyFont="1" applyFill="1" applyBorder="1" applyAlignment="1">
      <alignment vertical="center"/>
    </xf>
    <xf numFmtId="4" fontId="2" fillId="5" borderId="0" xfId="0" applyNumberFormat="1" applyFont="1" applyFill="1" applyAlignment="1">
      <alignment vertical="center"/>
    </xf>
    <xf numFmtId="4" fontId="3" fillId="5" borderId="0" xfId="0" applyNumberFormat="1" applyFont="1" applyFill="1" applyAlignment="1">
      <alignment horizontal="center" vertical="top" wrapText="1"/>
    </xf>
    <xf numFmtId="4" fontId="3" fillId="4" borderId="0" xfId="0" applyNumberFormat="1" applyFont="1" applyFill="1" applyAlignment="1">
      <alignment horizontal="center" vertical="top" wrapText="1"/>
    </xf>
    <xf numFmtId="0" fontId="2" fillId="6" borderId="0" xfId="0" applyFont="1" applyFill="1"/>
    <xf numFmtId="4" fontId="4" fillId="6" borderId="0" xfId="0" applyNumberFormat="1" applyFont="1" applyFill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4" fillId="6" borderId="0" xfId="0" applyNumberFormat="1" applyFont="1" applyFill="1" applyBorder="1" applyAlignment="1">
      <alignment vertical="center"/>
    </xf>
    <xf numFmtId="4" fontId="7" fillId="6" borderId="0" xfId="0" applyNumberFormat="1" applyFont="1" applyFill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2" fillId="6" borderId="0" xfId="0" applyNumberFormat="1" applyFont="1" applyFill="1" applyAlignment="1">
      <alignment vertical="center"/>
    </xf>
    <xf numFmtId="4" fontId="9" fillId="2" borderId="0" xfId="0" applyNumberFormat="1" applyFont="1" applyFill="1" applyAlignment="1">
      <alignment horizontal="center" vertical="top" wrapText="1"/>
    </xf>
    <xf numFmtId="4" fontId="3" fillId="6" borderId="0" xfId="0" applyNumberFormat="1" applyFont="1" applyFill="1" applyAlignment="1">
      <alignment horizontal="center" vertical="top" wrapText="1"/>
    </xf>
    <xf numFmtId="0" fontId="2" fillId="7" borderId="0" xfId="0" applyFont="1" applyFill="1"/>
    <xf numFmtId="4" fontId="3" fillId="7" borderId="0" xfId="0" applyNumberFormat="1" applyFont="1" applyFill="1" applyAlignment="1">
      <alignment horizontal="center" vertical="top" wrapText="1"/>
    </xf>
    <xf numFmtId="4" fontId="4" fillId="7" borderId="0" xfId="0" applyNumberFormat="1" applyFont="1" applyFill="1" applyAlignment="1">
      <alignment horizontal="center" vertical="center"/>
    </xf>
    <xf numFmtId="4" fontId="6" fillId="7" borderId="1" xfId="0" applyNumberFormat="1" applyFont="1" applyFill="1" applyBorder="1" applyAlignment="1">
      <alignment vertical="center"/>
    </xf>
    <xf numFmtId="4" fontId="4" fillId="7" borderId="1" xfId="0" applyNumberFormat="1" applyFont="1" applyFill="1" applyBorder="1" applyAlignment="1">
      <alignment vertical="center"/>
    </xf>
    <xf numFmtId="4" fontId="7" fillId="7" borderId="1" xfId="0" applyNumberFormat="1" applyFont="1" applyFill="1" applyBorder="1" applyAlignment="1">
      <alignment vertical="center"/>
    </xf>
    <xf numFmtId="4" fontId="4" fillId="7" borderId="0" xfId="0" applyNumberFormat="1" applyFont="1" applyFill="1" applyBorder="1" applyAlignment="1">
      <alignment vertical="center"/>
    </xf>
    <xf numFmtId="4" fontId="7" fillId="7" borderId="0" xfId="0" applyNumberFormat="1" applyFont="1" applyFill="1" applyAlignment="1">
      <alignment vertical="center"/>
    </xf>
    <xf numFmtId="4" fontId="8" fillId="7" borderId="1" xfId="0" applyNumberFormat="1" applyFont="1" applyFill="1" applyBorder="1" applyAlignment="1">
      <alignment vertical="center"/>
    </xf>
    <xf numFmtId="4" fontId="2" fillId="7" borderId="0" xfId="0" applyNumberFormat="1" applyFont="1" applyFill="1" applyAlignment="1">
      <alignment vertical="center"/>
    </xf>
    <xf numFmtId="0" fontId="2" fillId="8" borderId="0" xfId="0" applyFont="1" applyFill="1"/>
    <xf numFmtId="4" fontId="3" fillId="8" borderId="0" xfId="0" applyNumberFormat="1" applyFont="1" applyFill="1" applyAlignment="1">
      <alignment horizontal="center" vertical="top" wrapText="1"/>
    </xf>
    <xf numFmtId="4" fontId="4" fillId="8" borderId="0" xfId="0" applyNumberFormat="1" applyFont="1" applyFill="1" applyAlignment="1">
      <alignment horizontal="center" vertical="center"/>
    </xf>
    <xf numFmtId="4" fontId="6" fillId="8" borderId="1" xfId="0" applyNumberFormat="1" applyFont="1" applyFill="1" applyBorder="1" applyAlignment="1">
      <alignment vertical="center"/>
    </xf>
    <xf numFmtId="4" fontId="4" fillId="8" borderId="1" xfId="0" applyNumberFormat="1" applyFont="1" applyFill="1" applyBorder="1" applyAlignment="1">
      <alignment vertical="center"/>
    </xf>
    <xf numFmtId="4" fontId="7" fillId="8" borderId="1" xfId="0" applyNumberFormat="1" applyFont="1" applyFill="1" applyBorder="1" applyAlignment="1">
      <alignment vertical="center"/>
    </xf>
    <xf numFmtId="4" fontId="4" fillId="8" borderId="0" xfId="0" applyNumberFormat="1" applyFont="1" applyFill="1" applyBorder="1" applyAlignment="1">
      <alignment vertical="center"/>
    </xf>
    <xf numFmtId="4" fontId="7" fillId="8" borderId="0" xfId="0" applyNumberFormat="1" applyFont="1" applyFill="1" applyAlignment="1">
      <alignment vertical="center"/>
    </xf>
    <xf numFmtId="4" fontId="8" fillId="8" borderId="1" xfId="0" applyNumberFormat="1" applyFont="1" applyFill="1" applyBorder="1" applyAlignment="1">
      <alignment vertical="center"/>
    </xf>
    <xf numFmtId="4" fontId="2" fillId="8" borderId="0" xfId="0" applyNumberFormat="1" applyFont="1" applyFill="1" applyAlignment="1">
      <alignment vertical="center"/>
    </xf>
    <xf numFmtId="0" fontId="2" fillId="9" borderId="0" xfId="0" applyFont="1" applyFill="1"/>
    <xf numFmtId="4" fontId="3" fillId="9" borderId="0" xfId="0" applyNumberFormat="1" applyFont="1" applyFill="1" applyAlignment="1">
      <alignment horizontal="center" vertical="top" wrapText="1"/>
    </xf>
    <xf numFmtId="4" fontId="4" fillId="9" borderId="0" xfId="0" applyNumberFormat="1" applyFont="1" applyFill="1" applyAlignment="1">
      <alignment horizontal="center" vertical="center"/>
    </xf>
    <xf numFmtId="4" fontId="6" fillId="9" borderId="1" xfId="0" applyNumberFormat="1" applyFont="1" applyFill="1" applyBorder="1" applyAlignment="1">
      <alignment vertical="center"/>
    </xf>
    <xf numFmtId="4" fontId="4" fillId="9" borderId="1" xfId="0" applyNumberFormat="1" applyFont="1" applyFill="1" applyBorder="1" applyAlignment="1">
      <alignment vertical="center"/>
    </xf>
    <xf numFmtId="4" fontId="7" fillId="9" borderId="1" xfId="0" applyNumberFormat="1" applyFont="1" applyFill="1" applyBorder="1" applyAlignment="1">
      <alignment vertical="center"/>
    </xf>
    <xf numFmtId="4" fontId="4" fillId="9" borderId="0" xfId="0" applyNumberFormat="1" applyFont="1" applyFill="1" applyBorder="1" applyAlignment="1">
      <alignment vertical="center"/>
    </xf>
    <xf numFmtId="4" fontId="7" fillId="9" borderId="0" xfId="0" applyNumberFormat="1" applyFont="1" applyFill="1" applyAlignment="1">
      <alignment vertical="center"/>
    </xf>
    <xf numFmtId="4" fontId="8" fillId="9" borderId="1" xfId="0" applyNumberFormat="1" applyFont="1" applyFill="1" applyBorder="1" applyAlignment="1">
      <alignment vertical="center"/>
    </xf>
    <xf numFmtId="4" fontId="2" fillId="9" borderId="0" xfId="0" applyNumberFormat="1" applyFont="1" applyFill="1" applyAlignment="1">
      <alignment vertical="center"/>
    </xf>
    <xf numFmtId="0" fontId="2" fillId="10" borderId="0" xfId="0" applyFont="1" applyFill="1"/>
    <xf numFmtId="4" fontId="4" fillId="10" borderId="0" xfId="0" applyNumberFormat="1" applyFont="1" applyFill="1" applyAlignment="1">
      <alignment horizontal="center" vertical="center"/>
    </xf>
    <xf numFmtId="4" fontId="6" fillId="10" borderId="1" xfId="0" applyNumberFormat="1" applyFont="1" applyFill="1" applyBorder="1" applyAlignment="1">
      <alignment vertical="center"/>
    </xf>
    <xf numFmtId="4" fontId="4" fillId="10" borderId="1" xfId="0" applyNumberFormat="1" applyFont="1" applyFill="1" applyBorder="1" applyAlignment="1">
      <alignment vertical="center"/>
    </xf>
    <xf numFmtId="4" fontId="7" fillId="10" borderId="1" xfId="0" applyNumberFormat="1" applyFont="1" applyFill="1" applyBorder="1" applyAlignment="1">
      <alignment vertical="center"/>
    </xf>
    <xf numFmtId="4" fontId="4" fillId="10" borderId="0" xfId="0" applyNumberFormat="1" applyFont="1" applyFill="1" applyBorder="1" applyAlignment="1">
      <alignment vertical="center"/>
    </xf>
    <xf numFmtId="4" fontId="7" fillId="10" borderId="0" xfId="0" applyNumberFormat="1" applyFont="1" applyFill="1" applyAlignment="1">
      <alignment vertical="center"/>
    </xf>
    <xf numFmtId="4" fontId="8" fillId="10" borderId="1" xfId="0" applyNumberFormat="1" applyFont="1" applyFill="1" applyBorder="1" applyAlignment="1">
      <alignment vertical="center"/>
    </xf>
    <xf numFmtId="4" fontId="2" fillId="10" borderId="0" xfId="0" applyNumberFormat="1" applyFont="1" applyFill="1" applyAlignment="1">
      <alignment vertical="center"/>
    </xf>
    <xf numFmtId="0" fontId="2" fillId="11" borderId="0" xfId="0" applyFont="1" applyFill="1"/>
    <xf numFmtId="4" fontId="3" fillId="11" borderId="0" xfId="0" applyNumberFormat="1" applyFont="1" applyFill="1" applyAlignment="1">
      <alignment horizontal="center" vertical="top" wrapText="1"/>
    </xf>
    <xf numFmtId="4" fontId="4" fillId="11" borderId="0" xfId="0" applyNumberFormat="1" applyFont="1" applyFill="1" applyAlignment="1">
      <alignment horizontal="center" vertical="center"/>
    </xf>
    <xf numFmtId="4" fontId="6" fillId="11" borderId="1" xfId="0" applyNumberFormat="1" applyFont="1" applyFill="1" applyBorder="1" applyAlignment="1">
      <alignment vertical="center"/>
    </xf>
    <xf numFmtId="4" fontId="4" fillId="11" borderId="1" xfId="0" applyNumberFormat="1" applyFont="1" applyFill="1" applyBorder="1" applyAlignment="1">
      <alignment vertical="center"/>
    </xf>
    <xf numFmtId="4" fontId="7" fillId="11" borderId="1" xfId="0" applyNumberFormat="1" applyFont="1" applyFill="1" applyBorder="1" applyAlignment="1">
      <alignment vertical="center"/>
    </xf>
    <xf numFmtId="4" fontId="4" fillId="11" borderId="0" xfId="0" applyNumberFormat="1" applyFont="1" applyFill="1" applyBorder="1" applyAlignment="1">
      <alignment vertical="center"/>
    </xf>
    <xf numFmtId="4" fontId="7" fillId="11" borderId="0" xfId="0" applyNumberFormat="1" applyFont="1" applyFill="1" applyAlignment="1">
      <alignment vertical="center"/>
    </xf>
    <xf numFmtId="4" fontId="8" fillId="11" borderId="1" xfId="0" applyNumberFormat="1" applyFont="1" applyFill="1" applyBorder="1" applyAlignment="1">
      <alignment vertical="center"/>
    </xf>
    <xf numFmtId="4" fontId="2" fillId="11" borderId="0" xfId="0" applyNumberFormat="1" applyFont="1" applyFill="1" applyAlignment="1">
      <alignment vertical="center"/>
    </xf>
    <xf numFmtId="0" fontId="2" fillId="12" borderId="0" xfId="0" applyFont="1" applyFill="1"/>
    <xf numFmtId="4" fontId="3" fillId="12" borderId="0" xfId="0" applyNumberFormat="1" applyFont="1" applyFill="1" applyAlignment="1">
      <alignment horizontal="center" vertical="top" wrapText="1"/>
    </xf>
    <xf numFmtId="4" fontId="4" fillId="12" borderId="0" xfId="0" applyNumberFormat="1" applyFont="1" applyFill="1" applyAlignment="1">
      <alignment horizontal="center" vertical="center"/>
    </xf>
    <xf numFmtId="4" fontId="6" fillId="12" borderId="1" xfId="0" applyNumberFormat="1" applyFont="1" applyFill="1" applyBorder="1" applyAlignment="1">
      <alignment vertical="center"/>
    </xf>
    <xf numFmtId="4" fontId="4" fillId="12" borderId="1" xfId="0" applyNumberFormat="1" applyFont="1" applyFill="1" applyBorder="1" applyAlignment="1">
      <alignment vertical="center"/>
    </xf>
    <xf numFmtId="4" fontId="7" fillId="12" borderId="1" xfId="0" applyNumberFormat="1" applyFont="1" applyFill="1" applyBorder="1" applyAlignment="1">
      <alignment vertical="center"/>
    </xf>
    <xf numFmtId="4" fontId="4" fillId="12" borderId="0" xfId="0" applyNumberFormat="1" applyFont="1" applyFill="1" applyBorder="1" applyAlignment="1">
      <alignment vertical="center"/>
    </xf>
    <xf numFmtId="4" fontId="7" fillId="12" borderId="0" xfId="0" applyNumberFormat="1" applyFont="1" applyFill="1" applyAlignment="1">
      <alignment vertical="center"/>
    </xf>
    <xf numFmtId="4" fontId="8" fillId="12" borderId="1" xfId="0" applyNumberFormat="1" applyFont="1" applyFill="1" applyBorder="1" applyAlignment="1">
      <alignment vertical="center"/>
    </xf>
    <xf numFmtId="4" fontId="2" fillId="12" borderId="0" xfId="0" applyNumberFormat="1" applyFont="1" applyFill="1" applyAlignment="1">
      <alignment vertical="center"/>
    </xf>
    <xf numFmtId="4" fontId="5" fillId="7" borderId="0" xfId="0" applyNumberFormat="1" applyFont="1" applyFill="1" applyAlignment="1">
      <alignment vertical="center"/>
    </xf>
    <xf numFmtId="0" fontId="2" fillId="13" borderId="0" xfId="0" applyFont="1" applyFill="1"/>
    <xf numFmtId="4" fontId="3" fillId="13" borderId="0" xfId="0" applyNumberFormat="1" applyFont="1" applyFill="1" applyAlignment="1">
      <alignment horizontal="center" vertical="top" wrapText="1"/>
    </xf>
    <xf numFmtId="4" fontId="4" fillId="13" borderId="0" xfId="0" applyNumberFormat="1" applyFont="1" applyFill="1" applyAlignment="1">
      <alignment horizontal="center" vertical="center"/>
    </xf>
    <xf numFmtId="4" fontId="6" fillId="13" borderId="1" xfId="0" applyNumberFormat="1" applyFont="1" applyFill="1" applyBorder="1" applyAlignment="1">
      <alignment vertical="center"/>
    </xf>
    <xf numFmtId="4" fontId="4" fillId="13" borderId="1" xfId="0" applyNumberFormat="1" applyFont="1" applyFill="1" applyBorder="1" applyAlignment="1">
      <alignment vertical="center"/>
    </xf>
    <xf numFmtId="4" fontId="7" fillId="13" borderId="1" xfId="0" applyNumberFormat="1" applyFont="1" applyFill="1" applyBorder="1" applyAlignment="1">
      <alignment vertical="center"/>
    </xf>
    <xf numFmtId="4" fontId="4" fillId="13" borderId="0" xfId="0" applyNumberFormat="1" applyFont="1" applyFill="1" applyBorder="1" applyAlignment="1">
      <alignment vertical="center"/>
    </xf>
    <xf numFmtId="4" fontId="7" fillId="13" borderId="0" xfId="0" applyNumberFormat="1" applyFont="1" applyFill="1" applyAlignment="1">
      <alignment vertical="center"/>
    </xf>
    <xf numFmtId="4" fontId="8" fillId="13" borderId="1" xfId="0" applyNumberFormat="1" applyFont="1" applyFill="1" applyBorder="1" applyAlignment="1">
      <alignment vertical="center"/>
    </xf>
    <xf numFmtId="4" fontId="2" fillId="1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 wrapText="1"/>
    </xf>
    <xf numFmtId="4" fontId="3" fillId="1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14" borderId="0" xfId="0" applyFont="1" applyFill="1"/>
    <xf numFmtId="4" fontId="3" fillId="14" borderId="0" xfId="0" applyNumberFormat="1" applyFont="1" applyFill="1" applyAlignment="1">
      <alignment horizontal="center" vertical="top" wrapText="1"/>
    </xf>
    <xf numFmtId="4" fontId="4" fillId="14" borderId="0" xfId="0" applyNumberFormat="1" applyFont="1" applyFill="1" applyAlignment="1">
      <alignment horizontal="center" vertical="center"/>
    </xf>
    <xf numFmtId="4" fontId="6" fillId="14" borderId="1" xfId="0" applyNumberFormat="1" applyFont="1" applyFill="1" applyBorder="1" applyAlignment="1">
      <alignment vertical="center"/>
    </xf>
    <xf numFmtId="4" fontId="4" fillId="14" borderId="1" xfId="0" applyNumberFormat="1" applyFont="1" applyFill="1" applyBorder="1" applyAlignment="1">
      <alignment vertical="center"/>
    </xf>
    <xf numFmtId="4" fontId="4" fillId="14" borderId="0" xfId="0" applyNumberFormat="1" applyFont="1" applyFill="1" applyBorder="1" applyAlignment="1">
      <alignment vertical="center"/>
    </xf>
    <xf numFmtId="4" fontId="7" fillId="14" borderId="0" xfId="0" applyNumberFormat="1" applyFont="1" applyFill="1" applyAlignment="1">
      <alignment vertical="center"/>
    </xf>
    <xf numFmtId="4" fontId="8" fillId="14" borderId="1" xfId="0" applyNumberFormat="1" applyFont="1" applyFill="1" applyBorder="1" applyAlignment="1">
      <alignment vertical="center"/>
    </xf>
    <xf numFmtId="4" fontId="7" fillId="14" borderId="1" xfId="0" applyNumberFormat="1" applyFont="1" applyFill="1" applyBorder="1" applyAlignment="1">
      <alignment vertical="center"/>
    </xf>
    <xf numFmtId="4" fontId="2" fillId="14" borderId="0" xfId="0" applyNumberFormat="1" applyFont="1" applyFill="1" applyAlignment="1">
      <alignment vertical="center"/>
    </xf>
    <xf numFmtId="0" fontId="2" fillId="15" borderId="0" xfId="0" applyFont="1" applyFill="1"/>
    <xf numFmtId="4" fontId="3" fillId="15" borderId="0" xfId="0" applyNumberFormat="1" applyFont="1" applyFill="1" applyAlignment="1">
      <alignment horizontal="center" vertical="center" wrapText="1"/>
    </xf>
    <xf numFmtId="4" fontId="4" fillId="15" borderId="0" xfId="0" applyNumberFormat="1" applyFont="1" applyFill="1" applyAlignment="1">
      <alignment horizontal="center" vertical="center"/>
    </xf>
    <xf numFmtId="4" fontId="6" fillId="15" borderId="1" xfId="0" applyNumberFormat="1" applyFont="1" applyFill="1" applyBorder="1" applyAlignment="1">
      <alignment vertical="center"/>
    </xf>
    <xf numFmtId="4" fontId="9" fillId="15" borderId="1" xfId="0" applyNumberFormat="1" applyFont="1" applyFill="1" applyBorder="1" applyAlignment="1">
      <alignment vertical="center"/>
    </xf>
    <xf numFmtId="4" fontId="4" fillId="15" borderId="1" xfId="0" applyNumberFormat="1" applyFont="1" applyFill="1" applyBorder="1" applyAlignment="1">
      <alignment vertical="center"/>
    </xf>
    <xf numFmtId="4" fontId="4" fillId="15" borderId="0" xfId="0" applyNumberFormat="1" applyFont="1" applyFill="1" applyBorder="1" applyAlignment="1">
      <alignment vertical="center"/>
    </xf>
    <xf numFmtId="4" fontId="7" fillId="15" borderId="0" xfId="0" applyNumberFormat="1" applyFont="1" applyFill="1" applyAlignment="1">
      <alignment vertical="center"/>
    </xf>
    <xf numFmtId="4" fontId="8" fillId="15" borderId="1" xfId="0" applyNumberFormat="1" applyFont="1" applyFill="1" applyBorder="1" applyAlignment="1">
      <alignment vertical="center"/>
    </xf>
    <xf numFmtId="4" fontId="7" fillId="15" borderId="1" xfId="0" applyNumberFormat="1" applyFont="1" applyFill="1" applyBorder="1" applyAlignment="1">
      <alignment vertical="center"/>
    </xf>
    <xf numFmtId="4" fontId="2" fillId="15" borderId="0" xfId="0" applyNumberFormat="1" applyFont="1" applyFill="1" applyAlignment="1">
      <alignment vertical="center"/>
    </xf>
    <xf numFmtId="0" fontId="2" fillId="16" borderId="0" xfId="0" applyFont="1" applyFill="1"/>
    <xf numFmtId="4" fontId="3" fillId="16" borderId="0" xfId="0" applyNumberFormat="1" applyFont="1" applyFill="1" applyAlignment="1">
      <alignment horizontal="center" vertical="top" wrapText="1"/>
    </xf>
    <xf numFmtId="4" fontId="4" fillId="16" borderId="0" xfId="0" applyNumberFormat="1" applyFont="1" applyFill="1" applyAlignment="1">
      <alignment horizontal="center" vertical="center"/>
    </xf>
    <xf numFmtId="4" fontId="6" fillId="16" borderId="1" xfId="0" applyNumberFormat="1" applyFont="1" applyFill="1" applyBorder="1" applyAlignment="1">
      <alignment vertical="center"/>
    </xf>
    <xf numFmtId="4" fontId="4" fillId="16" borderId="1" xfId="0" applyNumberFormat="1" applyFont="1" applyFill="1" applyBorder="1" applyAlignment="1">
      <alignment vertical="center"/>
    </xf>
    <xf numFmtId="4" fontId="4" fillId="16" borderId="0" xfId="0" applyNumberFormat="1" applyFont="1" applyFill="1" applyBorder="1" applyAlignment="1">
      <alignment vertical="center"/>
    </xf>
    <xf numFmtId="4" fontId="7" fillId="16" borderId="0" xfId="0" applyNumberFormat="1" applyFont="1" applyFill="1" applyAlignment="1">
      <alignment vertical="center"/>
    </xf>
    <xf numFmtId="4" fontId="8" fillId="16" borderId="1" xfId="0" applyNumberFormat="1" applyFont="1" applyFill="1" applyBorder="1" applyAlignment="1">
      <alignment vertical="center"/>
    </xf>
    <xf numFmtId="4" fontId="7" fillId="16" borderId="1" xfId="0" applyNumberFormat="1" applyFont="1" applyFill="1" applyBorder="1" applyAlignment="1">
      <alignment vertical="center"/>
    </xf>
    <xf numFmtId="4" fontId="2" fillId="16" borderId="0" xfId="0" applyNumberFormat="1" applyFont="1" applyFill="1" applyAlignment="1">
      <alignment vertical="center"/>
    </xf>
    <xf numFmtId="0" fontId="2" fillId="17" borderId="0" xfId="0" applyFont="1" applyFill="1"/>
    <xf numFmtId="4" fontId="4" fillId="17" borderId="0" xfId="0" applyNumberFormat="1" applyFont="1" applyFill="1" applyAlignment="1">
      <alignment horizontal="center" vertical="center" wrapText="1"/>
    </xf>
    <xf numFmtId="4" fontId="4" fillId="17" borderId="0" xfId="0" applyNumberFormat="1" applyFont="1" applyFill="1" applyAlignment="1">
      <alignment horizontal="center" vertical="center"/>
    </xf>
    <xf numFmtId="4" fontId="8" fillId="17" borderId="1" xfId="0" applyNumberFormat="1" applyFont="1" applyFill="1" applyBorder="1" applyAlignment="1">
      <alignment vertical="center"/>
    </xf>
    <xf numFmtId="4" fontId="4" fillId="17" borderId="1" xfId="0" applyNumberFormat="1" applyFont="1" applyFill="1" applyBorder="1" applyAlignment="1">
      <alignment vertical="center"/>
    </xf>
    <xf numFmtId="4" fontId="4" fillId="17" borderId="0" xfId="0" applyNumberFormat="1" applyFont="1" applyFill="1" applyBorder="1" applyAlignment="1">
      <alignment vertical="center"/>
    </xf>
    <xf numFmtId="4" fontId="7" fillId="17" borderId="0" xfId="0" applyNumberFormat="1" applyFont="1" applyFill="1" applyAlignment="1">
      <alignment vertical="center"/>
    </xf>
    <xf numFmtId="4" fontId="7" fillId="17" borderId="1" xfId="0" applyNumberFormat="1" applyFont="1" applyFill="1" applyBorder="1" applyAlignment="1">
      <alignment vertical="center"/>
    </xf>
    <xf numFmtId="4" fontId="2" fillId="17" borderId="0" xfId="0" applyNumberFormat="1" applyFont="1" applyFill="1" applyAlignment="1">
      <alignment vertical="center"/>
    </xf>
    <xf numFmtId="0" fontId="2" fillId="18" borderId="0" xfId="0" applyFont="1" applyFill="1"/>
    <xf numFmtId="4" fontId="3" fillId="18" borderId="0" xfId="0" applyNumberFormat="1" applyFont="1" applyFill="1" applyAlignment="1">
      <alignment horizontal="center" vertical="top" wrapText="1"/>
    </xf>
    <xf numFmtId="4" fontId="4" fillId="18" borderId="0" xfId="0" applyNumberFormat="1" applyFont="1" applyFill="1" applyAlignment="1">
      <alignment horizontal="center" vertical="center"/>
    </xf>
    <xf numFmtId="4" fontId="6" fillId="18" borderId="1" xfId="0" applyNumberFormat="1" applyFont="1" applyFill="1" applyBorder="1" applyAlignment="1">
      <alignment vertical="center"/>
    </xf>
    <xf numFmtId="4" fontId="4" fillId="18" borderId="1" xfId="0" applyNumberFormat="1" applyFont="1" applyFill="1" applyBorder="1" applyAlignment="1">
      <alignment vertical="center"/>
    </xf>
    <xf numFmtId="4" fontId="4" fillId="18" borderId="0" xfId="0" applyNumberFormat="1" applyFont="1" applyFill="1" applyBorder="1" applyAlignment="1">
      <alignment vertical="center"/>
    </xf>
    <xf numFmtId="4" fontId="7" fillId="18" borderId="0" xfId="0" applyNumberFormat="1" applyFont="1" applyFill="1" applyAlignment="1">
      <alignment vertical="center"/>
    </xf>
    <xf numFmtId="4" fontId="8" fillId="18" borderId="1" xfId="0" applyNumberFormat="1" applyFont="1" applyFill="1" applyBorder="1" applyAlignment="1">
      <alignment vertical="center"/>
    </xf>
    <xf numFmtId="4" fontId="7" fillId="18" borderId="1" xfId="0" applyNumberFormat="1" applyFont="1" applyFill="1" applyBorder="1" applyAlignment="1">
      <alignment vertical="center"/>
    </xf>
    <xf numFmtId="4" fontId="2" fillId="18" borderId="0" xfId="0" applyNumberFormat="1" applyFont="1" applyFill="1" applyAlignment="1">
      <alignment vertical="center"/>
    </xf>
    <xf numFmtId="0" fontId="1" fillId="19" borderId="0" xfId="0" applyFont="1" applyFill="1"/>
    <xf numFmtId="0" fontId="2" fillId="19" borderId="0" xfId="0" applyFont="1" applyFill="1"/>
    <xf numFmtId="4" fontId="9" fillId="19" borderId="0" xfId="0" applyNumberFormat="1" applyFont="1" applyFill="1" applyAlignment="1">
      <alignment horizontal="center" vertical="top" wrapText="1"/>
    </xf>
    <xf numFmtId="4" fontId="4" fillId="19" borderId="0" xfId="0" applyNumberFormat="1" applyFont="1" applyFill="1" applyAlignment="1">
      <alignment horizontal="center" vertical="center"/>
    </xf>
    <xf numFmtId="4" fontId="6" fillId="19" borderId="1" xfId="0" applyNumberFormat="1" applyFont="1" applyFill="1" applyBorder="1" applyAlignment="1">
      <alignment vertical="center"/>
    </xf>
    <xf numFmtId="4" fontId="4" fillId="19" borderId="1" xfId="0" applyNumberFormat="1" applyFont="1" applyFill="1" applyBorder="1" applyAlignment="1">
      <alignment vertical="center"/>
    </xf>
    <xf numFmtId="4" fontId="4" fillId="19" borderId="0" xfId="0" applyNumberFormat="1" applyFont="1" applyFill="1" applyBorder="1" applyAlignment="1">
      <alignment vertical="center"/>
    </xf>
    <xf numFmtId="4" fontId="7" fillId="19" borderId="0" xfId="0" applyNumberFormat="1" applyFont="1" applyFill="1" applyAlignment="1">
      <alignment vertical="center"/>
    </xf>
    <xf numFmtId="4" fontId="8" fillId="19" borderId="1" xfId="0" applyNumberFormat="1" applyFont="1" applyFill="1" applyBorder="1" applyAlignment="1">
      <alignment vertical="center"/>
    </xf>
    <xf numFmtId="4" fontId="7" fillId="19" borderId="1" xfId="0" applyNumberFormat="1" applyFont="1" applyFill="1" applyBorder="1" applyAlignment="1">
      <alignment vertical="center"/>
    </xf>
    <xf numFmtId="4" fontId="2" fillId="19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1"/>
  <sheetViews>
    <sheetView tabSelected="1" zoomScale="160" zoomScaleNormal="160" workbookViewId="0">
      <selection activeCell="AR38" sqref="AR38"/>
    </sheetView>
  </sheetViews>
  <sheetFormatPr defaultRowHeight="8.25" x14ac:dyDescent="0.15"/>
  <cols>
    <col min="1" max="1" width="4.28515625" style="17" customWidth="1"/>
    <col min="2" max="2" width="6.42578125" style="1" customWidth="1"/>
    <col min="3" max="3" width="6.140625" style="52" hidden="1" customWidth="1"/>
    <col min="4" max="4" width="5.42578125" style="52" hidden="1" customWidth="1"/>
    <col min="5" max="5" width="7.7109375" style="52" customWidth="1"/>
    <col min="6" max="7" width="6.28515625" style="15" hidden="1" customWidth="1"/>
    <col min="8" max="8" width="6.28515625" style="198" customWidth="1"/>
    <col min="9" max="9" width="6.5703125" style="43" hidden="1" customWidth="1"/>
    <col min="10" max="10" width="5.42578125" style="43" hidden="1" customWidth="1"/>
    <col min="11" max="11" width="6.42578125" style="43" customWidth="1"/>
    <col min="12" max="13" width="5.5703125" style="84" hidden="1" customWidth="1"/>
    <col min="14" max="14" width="6.140625" style="84" customWidth="1"/>
    <col min="15" max="16" width="5.140625" style="94" hidden="1" customWidth="1"/>
    <col min="17" max="17" width="5.7109375" style="94" customWidth="1"/>
    <col min="18" max="19" width="5.140625" style="113" hidden="1" customWidth="1"/>
    <col min="20" max="20" width="5.140625" style="113" customWidth="1"/>
    <col min="21" max="21" width="5.85546875" style="63" hidden="1" customWidth="1"/>
    <col min="22" max="22" width="5.140625" style="63" hidden="1" customWidth="1"/>
    <col min="23" max="23" width="5.85546875" style="63" customWidth="1"/>
    <col min="24" max="25" width="6.7109375" style="74" hidden="1" customWidth="1"/>
    <col min="26" max="26" width="8" style="147" customWidth="1"/>
    <col min="27" max="27" width="7.5703125" style="134" hidden="1" customWidth="1"/>
    <col min="28" max="28" width="5.42578125" style="134" hidden="1" customWidth="1"/>
    <col min="29" max="29" width="7.5703125" style="187" customWidth="1"/>
    <col min="30" max="30" width="6.28515625" style="123" hidden="1" customWidth="1"/>
    <col min="31" max="31" width="6.140625" style="123" hidden="1" customWidth="1"/>
    <col min="32" max="32" width="7.42578125" style="123" customWidth="1"/>
    <col min="33" max="33" width="5.5703125" style="43" hidden="1" customWidth="1"/>
    <col min="34" max="34" width="5.140625" style="43" hidden="1" customWidth="1"/>
    <col min="35" max="35" width="6.140625" style="168" customWidth="1"/>
    <col min="36" max="36" width="5.7109375" style="104" hidden="1" customWidth="1"/>
    <col min="37" max="37" width="6.140625" style="104" hidden="1" customWidth="1"/>
    <col min="38" max="38" width="6.42578125" style="157" customWidth="1"/>
    <col min="39" max="39" width="7.7109375" style="26" hidden="1" customWidth="1"/>
    <col min="40" max="40" width="5.7109375" style="26" hidden="1" customWidth="1"/>
    <col min="41" max="41" width="7.140625" style="178" customWidth="1"/>
    <col min="42" max="16384" width="9.140625" style="1"/>
  </cols>
  <sheetData>
    <row r="1" spans="1:41" ht="11.25" x14ac:dyDescent="0.2">
      <c r="A1" s="16" t="s">
        <v>11</v>
      </c>
      <c r="F1" s="14" t="s">
        <v>36</v>
      </c>
      <c r="G1" s="14"/>
      <c r="H1" s="197"/>
    </row>
    <row r="3" spans="1:41" x14ac:dyDescent="0.15">
      <c r="C3" s="52">
        <v>2020</v>
      </c>
      <c r="E3" s="52">
        <v>2022</v>
      </c>
    </row>
    <row r="4" spans="1:41" ht="82.5" x14ac:dyDescent="0.15">
      <c r="A4" s="210" t="s">
        <v>0</v>
      </c>
      <c r="B4" s="211"/>
      <c r="C4" s="61" t="s">
        <v>1</v>
      </c>
      <c r="D4" s="61" t="s">
        <v>2</v>
      </c>
      <c r="E4" s="61" t="s">
        <v>3</v>
      </c>
      <c r="F4" s="72" t="s">
        <v>13</v>
      </c>
      <c r="G4" s="72" t="s">
        <v>16</v>
      </c>
      <c r="H4" s="199" t="s">
        <v>81</v>
      </c>
      <c r="I4" s="62" t="s">
        <v>23</v>
      </c>
      <c r="J4" s="62" t="s">
        <v>16</v>
      </c>
      <c r="K4" s="62" t="s">
        <v>82</v>
      </c>
      <c r="L4" s="85" t="s">
        <v>24</v>
      </c>
      <c r="M4" s="85" t="s">
        <v>16</v>
      </c>
      <c r="N4" s="85" t="s">
        <v>83</v>
      </c>
      <c r="O4" s="95" t="s">
        <v>25</v>
      </c>
      <c r="P4" s="95" t="s">
        <v>16</v>
      </c>
      <c r="Q4" s="95" t="s">
        <v>84</v>
      </c>
      <c r="R4" s="114" t="s">
        <v>19</v>
      </c>
      <c r="S4" s="114" t="s">
        <v>16</v>
      </c>
      <c r="T4" s="114" t="s">
        <v>85</v>
      </c>
      <c r="U4" s="73" t="s">
        <v>26</v>
      </c>
      <c r="V4" s="73" t="s">
        <v>16</v>
      </c>
      <c r="W4" s="73" t="s">
        <v>86</v>
      </c>
      <c r="X4" s="75" t="s">
        <v>12</v>
      </c>
      <c r="Y4" s="75" t="s">
        <v>16</v>
      </c>
      <c r="Z4" s="148" t="s">
        <v>87</v>
      </c>
      <c r="AA4" s="135" t="s">
        <v>30</v>
      </c>
      <c r="AB4" s="135" t="s">
        <v>16</v>
      </c>
      <c r="AC4" s="188" t="s">
        <v>80</v>
      </c>
      <c r="AD4" s="124" t="s">
        <v>31</v>
      </c>
      <c r="AE4" s="124" t="s">
        <v>16</v>
      </c>
      <c r="AF4" s="124" t="s">
        <v>88</v>
      </c>
      <c r="AG4" s="62" t="s">
        <v>33</v>
      </c>
      <c r="AH4" s="62" t="s">
        <v>2</v>
      </c>
      <c r="AI4" s="169" t="s">
        <v>79</v>
      </c>
      <c r="AJ4" s="145" t="s">
        <v>17</v>
      </c>
      <c r="AK4" s="145" t="s">
        <v>16</v>
      </c>
      <c r="AL4" s="158" t="s">
        <v>18</v>
      </c>
      <c r="AM4" s="144" t="s">
        <v>28</v>
      </c>
      <c r="AN4" s="144" t="s">
        <v>29</v>
      </c>
      <c r="AO4" s="179" t="s">
        <v>89</v>
      </c>
    </row>
    <row r="5" spans="1:41" x14ac:dyDescent="0.15">
      <c r="A5" s="18"/>
      <c r="B5" s="3"/>
      <c r="C5" s="53"/>
      <c r="D5" s="53"/>
      <c r="E5" s="53"/>
      <c r="F5" s="35"/>
      <c r="G5" s="35"/>
      <c r="H5" s="200"/>
      <c r="I5" s="44"/>
      <c r="J5" s="44"/>
      <c r="K5" s="44"/>
      <c r="L5" s="86"/>
      <c r="M5" s="86"/>
      <c r="N5" s="86"/>
      <c r="O5" s="96"/>
      <c r="P5" s="96"/>
      <c r="Q5" s="96"/>
      <c r="R5" s="115"/>
      <c r="S5" s="115"/>
      <c r="T5" s="115"/>
      <c r="U5" s="64"/>
      <c r="V5" s="64"/>
      <c r="W5" s="64"/>
      <c r="X5" s="76"/>
      <c r="Y5" s="76"/>
      <c r="Z5" s="149"/>
      <c r="AA5" s="136"/>
      <c r="AB5" s="136"/>
      <c r="AC5" s="189"/>
      <c r="AD5" s="125"/>
      <c r="AE5" s="125"/>
      <c r="AF5" s="125"/>
      <c r="AG5" s="44"/>
      <c r="AH5" s="44"/>
      <c r="AI5" s="170"/>
      <c r="AJ5" s="105"/>
      <c r="AK5" s="105"/>
      <c r="AL5" s="159"/>
      <c r="AM5" s="27"/>
      <c r="AN5" s="27"/>
      <c r="AO5" s="180"/>
    </row>
    <row r="6" spans="1:41" ht="33" x14ac:dyDescent="0.15">
      <c r="A6" s="19" t="s">
        <v>35</v>
      </c>
      <c r="B6" s="10" t="s">
        <v>34</v>
      </c>
      <c r="C6" s="54"/>
      <c r="D6" s="54"/>
      <c r="E6" s="54">
        <f>SUM(C6:D6)</f>
        <v>0</v>
      </c>
      <c r="F6" s="36"/>
      <c r="G6" s="36"/>
      <c r="H6" s="201">
        <f>SUM(F6:G6)</f>
        <v>0</v>
      </c>
      <c r="I6" s="45"/>
      <c r="J6" s="45"/>
      <c r="K6" s="45">
        <f>SUM(I6:J6)</f>
        <v>0</v>
      </c>
      <c r="L6" s="87"/>
      <c r="M6" s="87"/>
      <c r="N6" s="87">
        <f>SUM(L6:M6)</f>
        <v>0</v>
      </c>
      <c r="O6" s="97"/>
      <c r="P6" s="97"/>
      <c r="Q6" s="97">
        <f>SUM(O6:P6)</f>
        <v>0</v>
      </c>
      <c r="R6" s="116"/>
      <c r="S6" s="116"/>
      <c r="T6" s="116">
        <f>SUM(R6:S6)</f>
        <v>0</v>
      </c>
      <c r="U6" s="65"/>
      <c r="V6" s="65"/>
      <c r="W6" s="65">
        <f>SUM(U6:V6)</f>
        <v>0</v>
      </c>
      <c r="X6" s="77"/>
      <c r="Y6" s="77"/>
      <c r="Z6" s="150">
        <f>SUM(X6:Y6)</f>
        <v>0</v>
      </c>
      <c r="AA6" s="137"/>
      <c r="AB6" s="137"/>
      <c r="AC6" s="190">
        <f>SUM(AA6:AB6)</f>
        <v>0</v>
      </c>
      <c r="AD6" s="126"/>
      <c r="AE6" s="126"/>
      <c r="AF6" s="126">
        <f>SUM(AD6:AE6)</f>
        <v>0</v>
      </c>
      <c r="AG6" s="45"/>
      <c r="AH6" s="45"/>
      <c r="AI6" s="171">
        <f>SUM(AG6:AH6)</f>
        <v>0</v>
      </c>
      <c r="AJ6" s="106">
        <v>25000</v>
      </c>
      <c r="AK6" s="106">
        <v>-25000</v>
      </c>
      <c r="AL6" s="160">
        <f>SUM(AJ6:AK6)</f>
        <v>0</v>
      </c>
      <c r="AM6" s="28">
        <f>SUM(C6,F6,I6,L6,O6,R6,U6,X6,AA6,AD6,AG6,AJ6)</f>
        <v>25000</v>
      </c>
      <c r="AN6" s="28">
        <f>SUM(D6,G6,J6,M6,P6,S6,V6,Y6,AB6,AE6,AH6,AK6)</f>
        <v>-25000</v>
      </c>
      <c r="AO6" s="181">
        <f>SUM(E6,H6,K6,N6,Q6,T6,W6,Z6,AC6,AF6,AI6,AL6)</f>
        <v>0</v>
      </c>
    </row>
    <row r="7" spans="1:41" ht="31.5" customHeight="1" x14ac:dyDescent="0.15">
      <c r="A7" s="19" t="s">
        <v>37</v>
      </c>
      <c r="B7" s="10" t="s">
        <v>38</v>
      </c>
      <c r="C7" s="54"/>
      <c r="D7" s="54"/>
      <c r="E7" s="54">
        <f t="shared" ref="E7:E17" si="0">SUM(C7:D7)</f>
        <v>0</v>
      </c>
      <c r="F7" s="36"/>
      <c r="G7" s="36"/>
      <c r="H7" s="201">
        <f t="shared" ref="H7:H17" si="1">SUM(F7:G7)</f>
        <v>0</v>
      </c>
      <c r="I7" s="45"/>
      <c r="J7" s="45"/>
      <c r="K7" s="45">
        <f t="shared" ref="K7:K17" si="2">SUM(I7:J7)</f>
        <v>0</v>
      </c>
      <c r="L7" s="87"/>
      <c r="M7" s="87"/>
      <c r="N7" s="87">
        <f t="shared" ref="N7:N16" si="3">SUM(L7:M7)</f>
        <v>0</v>
      </c>
      <c r="O7" s="97"/>
      <c r="P7" s="97"/>
      <c r="Q7" s="97">
        <f t="shared" ref="Q7:Q17" si="4">SUM(O7:P7)</f>
        <v>0</v>
      </c>
      <c r="R7" s="116"/>
      <c r="S7" s="116"/>
      <c r="T7" s="116">
        <f t="shared" ref="T7:T16" si="5">SUM(R7:S7)</f>
        <v>0</v>
      </c>
      <c r="U7" s="65"/>
      <c r="V7" s="65"/>
      <c r="W7" s="65">
        <f t="shared" ref="W7:W17" si="6">SUM(U7:V7)</f>
        <v>0</v>
      </c>
      <c r="X7" s="77"/>
      <c r="Y7" s="77"/>
      <c r="Z7" s="150">
        <f t="shared" ref="Z7:Z17" si="7">SUM(X7:Y7)</f>
        <v>0</v>
      </c>
      <c r="AA7" s="137"/>
      <c r="AB7" s="137"/>
      <c r="AC7" s="190">
        <f t="shared" ref="AC7:AC17" si="8">SUM(AA7:AB7)</f>
        <v>0</v>
      </c>
      <c r="AD7" s="126">
        <v>9614439</v>
      </c>
      <c r="AE7" s="126">
        <v>41500</v>
      </c>
      <c r="AF7" s="126">
        <v>10446541</v>
      </c>
      <c r="AG7" s="45"/>
      <c r="AH7" s="45"/>
      <c r="AI7" s="171">
        <f t="shared" ref="AI7:AI17" si="9">SUM(AG7:AH7)</f>
        <v>0</v>
      </c>
      <c r="AJ7" s="106">
        <v>200000</v>
      </c>
      <c r="AK7" s="106">
        <v>383888</v>
      </c>
      <c r="AL7" s="160">
        <v>560000</v>
      </c>
      <c r="AM7" s="28">
        <f t="shared" ref="AM7:AM17" si="10">SUM(C7,F7,I7,L7,O7,R7,U7,X7,AA7,AD7,AG7,AJ7)</f>
        <v>9814439</v>
      </c>
      <c r="AN7" s="28">
        <f t="shared" ref="AN7:AN17" si="11">SUM(D7,G7,J7,M7,P7,S7,V7,Y7,AB7,AE7,AH7,AK7)</f>
        <v>425388</v>
      </c>
      <c r="AO7" s="181">
        <f t="shared" ref="AO7:AO17" si="12">SUM(E7,H7,K7,N7,Q7,T7,W7,Z7,AC7,AF7,AI7,AL7)</f>
        <v>11006541</v>
      </c>
    </row>
    <row r="8" spans="1:41" ht="33" x14ac:dyDescent="0.15">
      <c r="A8" s="19" t="s">
        <v>39</v>
      </c>
      <c r="B8" s="10" t="s">
        <v>40</v>
      </c>
      <c r="C8" s="54"/>
      <c r="D8" s="54"/>
      <c r="E8" s="54">
        <f t="shared" si="0"/>
        <v>0</v>
      </c>
      <c r="F8" s="36">
        <v>287834</v>
      </c>
      <c r="G8" s="36">
        <v>63831.99</v>
      </c>
      <c r="H8" s="201">
        <v>351244</v>
      </c>
      <c r="I8" s="45">
        <v>170818</v>
      </c>
      <c r="J8" s="45">
        <v>-7650</v>
      </c>
      <c r="K8" s="45">
        <v>168323</v>
      </c>
      <c r="L8" s="87">
        <v>111205</v>
      </c>
      <c r="M8" s="87">
        <v>-33607.58</v>
      </c>
      <c r="N8" s="87">
        <v>109050</v>
      </c>
      <c r="O8" s="97">
        <v>70673</v>
      </c>
      <c r="P8" s="97">
        <v>-70673</v>
      </c>
      <c r="Q8" s="97">
        <v>76830</v>
      </c>
      <c r="R8" s="116">
        <v>51000</v>
      </c>
      <c r="S8" s="116">
        <v>11600.26</v>
      </c>
      <c r="T8" s="116">
        <v>70000</v>
      </c>
      <c r="U8" s="65">
        <v>0</v>
      </c>
      <c r="V8" s="65">
        <v>0</v>
      </c>
      <c r="W8" s="65">
        <f t="shared" si="6"/>
        <v>0</v>
      </c>
      <c r="X8" s="77">
        <v>0</v>
      </c>
      <c r="Y8" s="77">
        <v>0</v>
      </c>
      <c r="Z8" s="150">
        <f t="shared" si="7"/>
        <v>0</v>
      </c>
      <c r="AA8" s="137">
        <v>0</v>
      </c>
      <c r="AB8" s="137">
        <v>0</v>
      </c>
      <c r="AC8" s="190">
        <f t="shared" si="8"/>
        <v>0</v>
      </c>
      <c r="AD8" s="126">
        <v>0</v>
      </c>
      <c r="AE8" s="126">
        <v>0</v>
      </c>
      <c r="AF8" s="126">
        <f t="shared" ref="AF8:AF17" si="13">SUM(AD8:AE8)</f>
        <v>0</v>
      </c>
      <c r="AG8" s="45">
        <v>0</v>
      </c>
      <c r="AH8" s="45">
        <v>0</v>
      </c>
      <c r="AI8" s="171">
        <f t="shared" si="9"/>
        <v>0</v>
      </c>
      <c r="AJ8" s="106">
        <v>0</v>
      </c>
      <c r="AK8" s="106">
        <v>165454.31</v>
      </c>
      <c r="AL8" s="160">
        <v>0</v>
      </c>
      <c r="AM8" s="28">
        <f t="shared" si="10"/>
        <v>691530</v>
      </c>
      <c r="AN8" s="28">
        <f t="shared" si="11"/>
        <v>128955.98</v>
      </c>
      <c r="AO8" s="181">
        <f t="shared" si="12"/>
        <v>775447</v>
      </c>
    </row>
    <row r="9" spans="1:41" ht="31.5" customHeight="1" x14ac:dyDescent="0.15">
      <c r="A9" s="19" t="s">
        <v>41</v>
      </c>
      <c r="B9" s="10" t="s">
        <v>42</v>
      </c>
      <c r="C9" s="54"/>
      <c r="D9" s="54"/>
      <c r="E9" s="54">
        <f t="shared" si="0"/>
        <v>0</v>
      </c>
      <c r="F9" s="36"/>
      <c r="G9" s="36"/>
      <c r="H9" s="201">
        <f t="shared" si="1"/>
        <v>0</v>
      </c>
      <c r="I9" s="45"/>
      <c r="J9" s="45"/>
      <c r="K9" s="45">
        <f t="shared" si="2"/>
        <v>0</v>
      </c>
      <c r="L9" s="87"/>
      <c r="M9" s="87"/>
      <c r="N9" s="87">
        <f t="shared" si="3"/>
        <v>0</v>
      </c>
      <c r="O9" s="97"/>
      <c r="P9" s="97"/>
      <c r="Q9" s="97">
        <f t="shared" si="4"/>
        <v>0</v>
      </c>
      <c r="R9" s="116"/>
      <c r="S9" s="116"/>
      <c r="T9" s="116">
        <f t="shared" si="5"/>
        <v>0</v>
      </c>
      <c r="U9" s="65"/>
      <c r="V9" s="65"/>
      <c r="W9" s="65">
        <f t="shared" si="6"/>
        <v>0</v>
      </c>
      <c r="X9" s="77"/>
      <c r="Y9" s="77"/>
      <c r="Z9" s="150">
        <f t="shared" si="7"/>
        <v>0</v>
      </c>
      <c r="AA9" s="137"/>
      <c r="AB9" s="137"/>
      <c r="AC9" s="190">
        <f t="shared" si="8"/>
        <v>0</v>
      </c>
      <c r="AD9" s="126"/>
      <c r="AE9" s="126"/>
      <c r="AF9" s="126">
        <f t="shared" si="13"/>
        <v>0</v>
      </c>
      <c r="AG9" s="45"/>
      <c r="AH9" s="45"/>
      <c r="AI9" s="171">
        <f t="shared" si="9"/>
        <v>0</v>
      </c>
      <c r="AJ9" s="106">
        <v>5000</v>
      </c>
      <c r="AK9" s="106">
        <v>0</v>
      </c>
      <c r="AL9" s="160">
        <f t="shared" ref="AL9:AL17" si="14">SUM(AJ9:AK9)</f>
        <v>5000</v>
      </c>
      <c r="AM9" s="28">
        <f t="shared" si="10"/>
        <v>5000</v>
      </c>
      <c r="AN9" s="28">
        <f t="shared" si="11"/>
        <v>0</v>
      </c>
      <c r="AO9" s="181">
        <f t="shared" si="12"/>
        <v>5000</v>
      </c>
    </row>
    <row r="10" spans="1:41" ht="46.5" customHeight="1" x14ac:dyDescent="0.15">
      <c r="A10" s="19" t="s">
        <v>43</v>
      </c>
      <c r="B10" s="10" t="s">
        <v>44</v>
      </c>
      <c r="C10" s="54"/>
      <c r="D10" s="54"/>
      <c r="E10" s="54">
        <f t="shared" si="0"/>
        <v>0</v>
      </c>
      <c r="F10" s="36"/>
      <c r="G10" s="36"/>
      <c r="H10" s="201">
        <f t="shared" si="1"/>
        <v>0</v>
      </c>
      <c r="I10" s="45"/>
      <c r="J10" s="45"/>
      <c r="K10" s="45">
        <f t="shared" si="2"/>
        <v>0</v>
      </c>
      <c r="L10" s="87"/>
      <c r="M10" s="87"/>
      <c r="N10" s="87">
        <f>SUM(L10:M10)</f>
        <v>0</v>
      </c>
      <c r="O10" s="97"/>
      <c r="P10" s="97"/>
      <c r="Q10" s="97">
        <f t="shared" si="4"/>
        <v>0</v>
      </c>
      <c r="R10" s="116"/>
      <c r="S10" s="116"/>
      <c r="T10" s="116">
        <f t="shared" si="5"/>
        <v>0</v>
      </c>
      <c r="U10" s="65"/>
      <c r="V10" s="65"/>
      <c r="W10" s="65">
        <f t="shared" si="6"/>
        <v>0</v>
      </c>
      <c r="X10" s="77"/>
      <c r="Y10" s="77"/>
      <c r="Z10" s="150">
        <f t="shared" si="7"/>
        <v>0</v>
      </c>
      <c r="AA10" s="137"/>
      <c r="AB10" s="137"/>
      <c r="AC10" s="190">
        <f t="shared" si="8"/>
        <v>0</v>
      </c>
      <c r="AD10" s="126"/>
      <c r="AE10" s="126"/>
      <c r="AF10" s="126">
        <f t="shared" si="13"/>
        <v>0</v>
      </c>
      <c r="AG10" s="45"/>
      <c r="AH10" s="45"/>
      <c r="AI10" s="171">
        <f t="shared" si="9"/>
        <v>0</v>
      </c>
      <c r="AJ10" s="106">
        <v>466100</v>
      </c>
      <c r="AK10" s="106">
        <v>-71000</v>
      </c>
      <c r="AL10" s="160">
        <v>330000</v>
      </c>
      <c r="AM10" s="28">
        <f t="shared" si="10"/>
        <v>466100</v>
      </c>
      <c r="AN10" s="28">
        <f t="shared" si="11"/>
        <v>-71000</v>
      </c>
      <c r="AO10" s="181">
        <f t="shared" si="12"/>
        <v>330000</v>
      </c>
    </row>
    <row r="11" spans="1:41" ht="33" customHeight="1" x14ac:dyDescent="0.15">
      <c r="A11" s="19" t="s">
        <v>45</v>
      </c>
      <c r="B11" s="10" t="s">
        <v>46</v>
      </c>
      <c r="C11" s="54"/>
      <c r="D11" s="54"/>
      <c r="E11" s="54">
        <f t="shared" si="0"/>
        <v>0</v>
      </c>
      <c r="F11" s="36"/>
      <c r="G11" s="36"/>
      <c r="H11" s="201">
        <f t="shared" si="1"/>
        <v>0</v>
      </c>
      <c r="I11" s="45"/>
      <c r="J11" s="45"/>
      <c r="K11" s="45">
        <f t="shared" si="2"/>
        <v>0</v>
      </c>
      <c r="L11" s="87"/>
      <c r="M11" s="87"/>
      <c r="N11" s="87">
        <f t="shared" si="3"/>
        <v>0</v>
      </c>
      <c r="O11" s="97"/>
      <c r="P11" s="97"/>
      <c r="Q11" s="97">
        <f t="shared" si="4"/>
        <v>0</v>
      </c>
      <c r="R11" s="116"/>
      <c r="S11" s="116"/>
      <c r="T11" s="116">
        <f t="shared" si="5"/>
        <v>0</v>
      </c>
      <c r="U11" s="65"/>
      <c r="V11" s="65"/>
      <c r="W11" s="65">
        <f t="shared" si="6"/>
        <v>0</v>
      </c>
      <c r="X11" s="77"/>
      <c r="Y11" s="77"/>
      <c r="Z11" s="150">
        <f t="shared" si="7"/>
        <v>0</v>
      </c>
      <c r="AA11" s="137"/>
      <c r="AB11" s="137"/>
      <c r="AC11" s="190">
        <f t="shared" si="8"/>
        <v>0</v>
      </c>
      <c r="AD11" s="126"/>
      <c r="AE11" s="126"/>
      <c r="AF11" s="126">
        <f t="shared" si="13"/>
        <v>0</v>
      </c>
      <c r="AG11" s="45"/>
      <c r="AH11" s="45"/>
      <c r="AI11" s="171">
        <f t="shared" si="9"/>
        <v>0</v>
      </c>
      <c r="AJ11" s="106">
        <v>9600</v>
      </c>
      <c r="AK11" s="106">
        <v>30000</v>
      </c>
      <c r="AL11" s="160">
        <v>12000</v>
      </c>
      <c r="AM11" s="28">
        <f t="shared" si="10"/>
        <v>9600</v>
      </c>
      <c r="AN11" s="28">
        <f t="shared" si="11"/>
        <v>30000</v>
      </c>
      <c r="AO11" s="181">
        <f t="shared" si="12"/>
        <v>12000</v>
      </c>
    </row>
    <row r="12" spans="1:41" ht="33" customHeight="1" x14ac:dyDescent="0.15">
      <c r="A12" s="19" t="s">
        <v>47</v>
      </c>
      <c r="B12" s="10" t="s">
        <v>48</v>
      </c>
      <c r="C12" s="54"/>
      <c r="D12" s="54"/>
      <c r="E12" s="54">
        <f t="shared" si="0"/>
        <v>0</v>
      </c>
      <c r="F12" s="36"/>
      <c r="G12" s="36"/>
      <c r="H12" s="201">
        <f t="shared" si="1"/>
        <v>0</v>
      </c>
      <c r="I12" s="45"/>
      <c r="J12" s="45"/>
      <c r="K12" s="45">
        <f t="shared" si="2"/>
        <v>0</v>
      </c>
      <c r="L12" s="87"/>
      <c r="M12" s="87"/>
      <c r="N12" s="87">
        <f t="shared" si="3"/>
        <v>0</v>
      </c>
      <c r="O12" s="97"/>
      <c r="P12" s="97"/>
      <c r="Q12" s="97">
        <f t="shared" si="4"/>
        <v>0</v>
      </c>
      <c r="R12" s="116"/>
      <c r="S12" s="116"/>
      <c r="T12" s="116">
        <f t="shared" si="5"/>
        <v>0</v>
      </c>
      <c r="U12" s="65"/>
      <c r="V12" s="65"/>
      <c r="W12" s="65">
        <f t="shared" si="6"/>
        <v>0</v>
      </c>
      <c r="X12" s="77"/>
      <c r="Y12" s="77"/>
      <c r="Z12" s="150">
        <f t="shared" si="7"/>
        <v>0</v>
      </c>
      <c r="AA12" s="137"/>
      <c r="AB12" s="137"/>
      <c r="AC12" s="190">
        <f t="shared" si="8"/>
        <v>0</v>
      </c>
      <c r="AD12" s="126"/>
      <c r="AE12" s="126"/>
      <c r="AF12" s="126">
        <f t="shared" si="13"/>
        <v>0</v>
      </c>
      <c r="AG12" s="45"/>
      <c r="AH12" s="45"/>
      <c r="AI12" s="171">
        <f t="shared" si="9"/>
        <v>0</v>
      </c>
      <c r="AJ12" s="106">
        <v>5000</v>
      </c>
      <c r="AK12" s="106"/>
      <c r="AL12" s="160">
        <v>8000</v>
      </c>
      <c r="AM12" s="28">
        <f t="shared" si="10"/>
        <v>5000</v>
      </c>
      <c r="AN12" s="28">
        <f t="shared" si="11"/>
        <v>0</v>
      </c>
      <c r="AO12" s="181">
        <f t="shared" si="12"/>
        <v>8000</v>
      </c>
    </row>
    <row r="13" spans="1:41" ht="60.75" customHeight="1" x14ac:dyDescent="0.15">
      <c r="A13" s="19" t="s">
        <v>49</v>
      </c>
      <c r="B13" s="10" t="s">
        <v>50</v>
      </c>
      <c r="C13" s="54">
        <v>1102627.3799999999</v>
      </c>
      <c r="D13" s="54">
        <v>0</v>
      </c>
      <c r="E13" s="54">
        <v>1131841</v>
      </c>
      <c r="F13" s="36"/>
      <c r="G13" s="36"/>
      <c r="H13" s="201">
        <f t="shared" si="1"/>
        <v>0</v>
      </c>
      <c r="I13" s="45"/>
      <c r="J13" s="45"/>
      <c r="K13" s="45">
        <f t="shared" si="2"/>
        <v>0</v>
      </c>
      <c r="L13" s="87"/>
      <c r="M13" s="87"/>
      <c r="N13" s="87">
        <f t="shared" si="3"/>
        <v>0</v>
      </c>
      <c r="O13" s="97"/>
      <c r="P13" s="97"/>
      <c r="Q13" s="97">
        <f t="shared" si="4"/>
        <v>0</v>
      </c>
      <c r="R13" s="116"/>
      <c r="S13" s="116"/>
      <c r="T13" s="116">
        <f t="shared" si="5"/>
        <v>0</v>
      </c>
      <c r="U13" s="65">
        <v>50000</v>
      </c>
      <c r="V13" s="65">
        <v>-7080</v>
      </c>
      <c r="W13" s="65">
        <v>117400</v>
      </c>
      <c r="X13" s="77">
        <v>380016</v>
      </c>
      <c r="Y13" s="77">
        <v>-43250</v>
      </c>
      <c r="Z13" s="150">
        <v>410690</v>
      </c>
      <c r="AA13" s="137">
        <v>36000</v>
      </c>
      <c r="AB13" s="137">
        <v>-16000</v>
      </c>
      <c r="AC13" s="190">
        <v>16500</v>
      </c>
      <c r="AD13" s="126">
        <v>0</v>
      </c>
      <c r="AE13" s="126">
        <v>0</v>
      </c>
      <c r="AF13" s="126">
        <f t="shared" si="13"/>
        <v>0</v>
      </c>
      <c r="AG13" s="45">
        <v>57500</v>
      </c>
      <c r="AH13" s="45">
        <v>-36092.76</v>
      </c>
      <c r="AI13" s="171">
        <v>7500</v>
      </c>
      <c r="AJ13" s="106">
        <v>0</v>
      </c>
      <c r="AK13" s="106"/>
      <c r="AL13" s="160">
        <f t="shared" si="14"/>
        <v>0</v>
      </c>
      <c r="AM13" s="28">
        <f t="shared" si="10"/>
        <v>1626143.38</v>
      </c>
      <c r="AN13" s="28">
        <f t="shared" si="11"/>
        <v>-102422.76000000001</v>
      </c>
      <c r="AO13" s="181">
        <f t="shared" si="12"/>
        <v>1683931</v>
      </c>
    </row>
    <row r="14" spans="1:41" ht="30" customHeight="1" x14ac:dyDescent="0.15">
      <c r="A14" s="19" t="s">
        <v>51</v>
      </c>
      <c r="B14" s="10" t="s">
        <v>52</v>
      </c>
      <c r="C14" s="54"/>
      <c r="D14" s="54"/>
      <c r="E14" s="54">
        <f t="shared" si="0"/>
        <v>0</v>
      </c>
      <c r="F14" s="36"/>
      <c r="G14" s="36"/>
      <c r="H14" s="201">
        <f t="shared" si="1"/>
        <v>0</v>
      </c>
      <c r="I14" s="45"/>
      <c r="J14" s="45"/>
      <c r="K14" s="45">
        <f t="shared" si="2"/>
        <v>0</v>
      </c>
      <c r="L14" s="87"/>
      <c r="M14" s="87"/>
      <c r="N14" s="87">
        <f t="shared" si="3"/>
        <v>0</v>
      </c>
      <c r="O14" s="97"/>
      <c r="P14" s="97"/>
      <c r="Q14" s="97">
        <f t="shared" si="4"/>
        <v>0</v>
      </c>
      <c r="R14" s="116"/>
      <c r="S14" s="116"/>
      <c r="T14" s="116">
        <f t="shared" si="5"/>
        <v>0</v>
      </c>
      <c r="U14" s="65"/>
      <c r="V14" s="65"/>
      <c r="W14" s="65">
        <f t="shared" si="6"/>
        <v>0</v>
      </c>
      <c r="X14" s="77"/>
      <c r="Y14" s="77"/>
      <c r="Z14" s="150">
        <f t="shared" si="7"/>
        <v>0</v>
      </c>
      <c r="AA14" s="137"/>
      <c r="AB14" s="137"/>
      <c r="AC14" s="190">
        <f t="shared" si="8"/>
        <v>0</v>
      </c>
      <c r="AD14" s="126"/>
      <c r="AE14" s="126"/>
      <c r="AF14" s="126">
        <f t="shared" si="13"/>
        <v>0</v>
      </c>
      <c r="AG14" s="45"/>
      <c r="AH14" s="45"/>
      <c r="AI14" s="171">
        <f t="shared" si="9"/>
        <v>0</v>
      </c>
      <c r="AJ14" s="106"/>
      <c r="AK14" s="106">
        <v>600</v>
      </c>
      <c r="AL14" s="160">
        <v>1000</v>
      </c>
      <c r="AM14" s="28">
        <f t="shared" si="10"/>
        <v>0</v>
      </c>
      <c r="AN14" s="28">
        <f t="shared" si="11"/>
        <v>600</v>
      </c>
      <c r="AO14" s="181">
        <f t="shared" si="12"/>
        <v>1000</v>
      </c>
    </row>
    <row r="15" spans="1:41" ht="19.5" customHeight="1" x14ac:dyDescent="0.15">
      <c r="A15" s="212" t="s">
        <v>4</v>
      </c>
      <c r="B15" s="213"/>
      <c r="C15" s="55">
        <f>SUM(C6:C14)</f>
        <v>1102627.3799999999</v>
      </c>
      <c r="D15" s="55">
        <v>0</v>
      </c>
      <c r="E15" s="55">
        <f t="shared" ref="E15:AO15" si="15">SUM(E6:E14)</f>
        <v>1131841</v>
      </c>
      <c r="F15" s="37">
        <f t="shared" si="15"/>
        <v>287834</v>
      </c>
      <c r="G15" s="37">
        <f t="shared" si="15"/>
        <v>63831.99</v>
      </c>
      <c r="H15" s="202">
        <f t="shared" si="15"/>
        <v>351244</v>
      </c>
      <c r="I15" s="46">
        <f t="shared" si="15"/>
        <v>170818</v>
      </c>
      <c r="J15" s="46">
        <f t="shared" si="15"/>
        <v>-7650</v>
      </c>
      <c r="K15" s="46">
        <f t="shared" si="15"/>
        <v>168323</v>
      </c>
      <c r="L15" s="88">
        <f t="shared" si="15"/>
        <v>111205</v>
      </c>
      <c r="M15" s="88">
        <f t="shared" si="15"/>
        <v>-33607.58</v>
      </c>
      <c r="N15" s="88">
        <f t="shared" si="15"/>
        <v>109050</v>
      </c>
      <c r="O15" s="98">
        <f t="shared" si="15"/>
        <v>70673</v>
      </c>
      <c r="P15" s="98">
        <f t="shared" si="15"/>
        <v>-70673</v>
      </c>
      <c r="Q15" s="98">
        <f t="shared" si="15"/>
        <v>76830</v>
      </c>
      <c r="R15" s="117">
        <f t="shared" si="15"/>
        <v>51000</v>
      </c>
      <c r="S15" s="117">
        <f t="shared" si="15"/>
        <v>11600.26</v>
      </c>
      <c r="T15" s="117">
        <f t="shared" si="15"/>
        <v>70000</v>
      </c>
      <c r="U15" s="66">
        <f t="shared" si="15"/>
        <v>50000</v>
      </c>
      <c r="V15" s="66">
        <f t="shared" si="15"/>
        <v>-7080</v>
      </c>
      <c r="W15" s="66">
        <f t="shared" si="15"/>
        <v>117400</v>
      </c>
      <c r="X15" s="78">
        <f t="shared" si="15"/>
        <v>380016</v>
      </c>
      <c r="Y15" s="78">
        <f t="shared" si="15"/>
        <v>-43250</v>
      </c>
      <c r="Z15" s="151">
        <f t="shared" si="15"/>
        <v>410690</v>
      </c>
      <c r="AA15" s="138">
        <f t="shared" si="15"/>
        <v>36000</v>
      </c>
      <c r="AB15" s="138">
        <f t="shared" si="15"/>
        <v>-16000</v>
      </c>
      <c r="AC15" s="191">
        <f t="shared" si="15"/>
        <v>16500</v>
      </c>
      <c r="AD15" s="127">
        <f t="shared" si="15"/>
        <v>9614439</v>
      </c>
      <c r="AE15" s="127">
        <f t="shared" si="15"/>
        <v>41500</v>
      </c>
      <c r="AF15" s="127">
        <f t="shared" si="15"/>
        <v>10446541</v>
      </c>
      <c r="AG15" s="46">
        <f t="shared" si="15"/>
        <v>57500</v>
      </c>
      <c r="AH15" s="46">
        <f t="shared" si="15"/>
        <v>-36092.76</v>
      </c>
      <c r="AI15" s="172">
        <f t="shared" si="15"/>
        <v>7500</v>
      </c>
      <c r="AJ15" s="107">
        <f t="shared" si="15"/>
        <v>710700</v>
      </c>
      <c r="AK15" s="107">
        <f t="shared" si="15"/>
        <v>483942.31000000006</v>
      </c>
      <c r="AL15" s="161">
        <f t="shared" si="15"/>
        <v>916000</v>
      </c>
      <c r="AM15" s="29">
        <f t="shared" si="15"/>
        <v>12642812.379999999</v>
      </c>
      <c r="AN15" s="29">
        <f t="shared" si="15"/>
        <v>386521.22</v>
      </c>
      <c r="AO15" s="182">
        <f t="shared" si="15"/>
        <v>13821919</v>
      </c>
    </row>
    <row r="16" spans="1:41" ht="13.5" customHeight="1" x14ac:dyDescent="0.15">
      <c r="A16" s="19"/>
      <c r="B16" s="11" t="s">
        <v>90</v>
      </c>
      <c r="C16" s="56"/>
      <c r="D16" s="56"/>
      <c r="E16" s="54">
        <f t="shared" si="0"/>
        <v>0</v>
      </c>
      <c r="F16" s="38"/>
      <c r="G16" s="38"/>
      <c r="H16" s="201">
        <f t="shared" si="1"/>
        <v>0</v>
      </c>
      <c r="I16" s="47"/>
      <c r="J16" s="47"/>
      <c r="K16" s="45">
        <f t="shared" si="2"/>
        <v>0</v>
      </c>
      <c r="L16" s="89"/>
      <c r="M16" s="89"/>
      <c r="N16" s="87">
        <f t="shared" si="3"/>
        <v>0</v>
      </c>
      <c r="O16" s="99"/>
      <c r="P16" s="99"/>
      <c r="Q16" s="97">
        <f t="shared" si="4"/>
        <v>0</v>
      </c>
      <c r="R16" s="118"/>
      <c r="S16" s="118"/>
      <c r="T16" s="116">
        <f t="shared" si="5"/>
        <v>0</v>
      </c>
      <c r="U16" s="67"/>
      <c r="V16" s="67"/>
      <c r="W16" s="65">
        <f t="shared" si="6"/>
        <v>0</v>
      </c>
      <c r="X16" s="79"/>
      <c r="Y16" s="79"/>
      <c r="Z16" s="150">
        <f t="shared" si="7"/>
        <v>0</v>
      </c>
      <c r="AA16" s="139"/>
      <c r="AB16" s="139"/>
      <c r="AC16" s="190">
        <f t="shared" si="8"/>
        <v>0</v>
      </c>
      <c r="AD16" s="128"/>
      <c r="AE16" s="128"/>
      <c r="AF16" s="126">
        <f t="shared" si="13"/>
        <v>0</v>
      </c>
      <c r="AG16" s="47"/>
      <c r="AH16" s="47"/>
      <c r="AI16" s="171">
        <f t="shared" si="9"/>
        <v>0</v>
      </c>
      <c r="AJ16" s="108">
        <v>0</v>
      </c>
      <c r="AK16" s="108">
        <v>101053.95</v>
      </c>
      <c r="AL16" s="160">
        <v>0</v>
      </c>
      <c r="AM16" s="28">
        <f t="shared" si="10"/>
        <v>0</v>
      </c>
      <c r="AN16" s="28">
        <f t="shared" si="11"/>
        <v>101053.95</v>
      </c>
      <c r="AO16" s="181">
        <f t="shared" si="12"/>
        <v>0</v>
      </c>
    </row>
    <row r="17" spans="1:41" ht="13.5" customHeight="1" x14ac:dyDescent="0.15">
      <c r="A17" s="19" t="s">
        <v>14</v>
      </c>
      <c r="B17" s="12" t="s">
        <v>91</v>
      </c>
      <c r="C17" s="54"/>
      <c r="D17" s="54"/>
      <c r="E17" s="54">
        <f t="shared" si="0"/>
        <v>0</v>
      </c>
      <c r="F17" s="36"/>
      <c r="G17" s="36"/>
      <c r="H17" s="201">
        <f t="shared" si="1"/>
        <v>0</v>
      </c>
      <c r="I17" s="45">
        <v>0</v>
      </c>
      <c r="J17" s="45"/>
      <c r="K17" s="45">
        <f t="shared" si="2"/>
        <v>0</v>
      </c>
      <c r="L17" s="87">
        <v>0</v>
      </c>
      <c r="M17" s="87">
        <v>-14758.06</v>
      </c>
      <c r="N17" s="87">
        <v>0</v>
      </c>
      <c r="O17" s="97"/>
      <c r="P17" s="97"/>
      <c r="Q17" s="97">
        <f t="shared" si="4"/>
        <v>0</v>
      </c>
      <c r="R17" s="116">
        <v>0</v>
      </c>
      <c r="S17" s="116">
        <v>-7600.26</v>
      </c>
      <c r="T17" s="116">
        <v>0</v>
      </c>
      <c r="U17" s="65">
        <v>0</v>
      </c>
      <c r="V17" s="65">
        <v>0</v>
      </c>
      <c r="W17" s="65">
        <f t="shared" si="6"/>
        <v>0</v>
      </c>
      <c r="X17" s="77"/>
      <c r="Y17" s="77"/>
      <c r="Z17" s="150">
        <f t="shared" si="7"/>
        <v>0</v>
      </c>
      <c r="AA17" s="137"/>
      <c r="AB17" s="137"/>
      <c r="AC17" s="190">
        <f t="shared" si="8"/>
        <v>0</v>
      </c>
      <c r="AD17" s="126"/>
      <c r="AE17" s="126"/>
      <c r="AF17" s="126">
        <f t="shared" si="13"/>
        <v>0</v>
      </c>
      <c r="AG17" s="45"/>
      <c r="AH17" s="45"/>
      <c r="AI17" s="171">
        <f t="shared" si="9"/>
        <v>0</v>
      </c>
      <c r="AJ17" s="106">
        <v>0</v>
      </c>
      <c r="AK17" s="106"/>
      <c r="AL17" s="160">
        <f t="shared" si="14"/>
        <v>0</v>
      </c>
      <c r="AM17" s="28">
        <f t="shared" si="10"/>
        <v>0</v>
      </c>
      <c r="AN17" s="28">
        <f t="shared" si="11"/>
        <v>-22358.32</v>
      </c>
      <c r="AO17" s="181">
        <f t="shared" si="12"/>
        <v>0</v>
      </c>
    </row>
    <row r="18" spans="1:41" ht="15" customHeight="1" x14ac:dyDescent="0.15">
      <c r="A18" s="212" t="s">
        <v>5</v>
      </c>
      <c r="B18" s="213"/>
      <c r="C18" s="55">
        <f>SUM(C16:C17)</f>
        <v>0</v>
      </c>
      <c r="D18" s="55">
        <f t="shared" ref="D18:AO18" si="16">SUM(D16:D17)</f>
        <v>0</v>
      </c>
      <c r="E18" s="55">
        <f t="shared" si="16"/>
        <v>0</v>
      </c>
      <c r="F18" s="37">
        <f t="shared" si="16"/>
        <v>0</v>
      </c>
      <c r="G18" s="37">
        <f t="shared" si="16"/>
        <v>0</v>
      </c>
      <c r="H18" s="202">
        <f t="shared" si="16"/>
        <v>0</v>
      </c>
      <c r="I18" s="46">
        <f t="shared" si="16"/>
        <v>0</v>
      </c>
      <c r="J18" s="46">
        <f t="shared" si="16"/>
        <v>0</v>
      </c>
      <c r="K18" s="46">
        <f t="shared" si="16"/>
        <v>0</v>
      </c>
      <c r="L18" s="88">
        <f t="shared" si="16"/>
        <v>0</v>
      </c>
      <c r="M18" s="88">
        <f t="shared" si="16"/>
        <v>-14758.06</v>
      </c>
      <c r="N18" s="88">
        <f t="shared" si="16"/>
        <v>0</v>
      </c>
      <c r="O18" s="98">
        <f t="shared" si="16"/>
        <v>0</v>
      </c>
      <c r="P18" s="98">
        <f t="shared" si="16"/>
        <v>0</v>
      </c>
      <c r="Q18" s="98">
        <f t="shared" si="16"/>
        <v>0</v>
      </c>
      <c r="R18" s="117">
        <f t="shared" si="16"/>
        <v>0</v>
      </c>
      <c r="S18" s="117">
        <f t="shared" si="16"/>
        <v>-7600.26</v>
      </c>
      <c r="T18" s="117">
        <f t="shared" si="16"/>
        <v>0</v>
      </c>
      <c r="U18" s="66">
        <f t="shared" si="16"/>
        <v>0</v>
      </c>
      <c r="V18" s="66">
        <f t="shared" si="16"/>
        <v>0</v>
      </c>
      <c r="W18" s="66">
        <f t="shared" si="16"/>
        <v>0</v>
      </c>
      <c r="X18" s="78">
        <f t="shared" si="16"/>
        <v>0</v>
      </c>
      <c r="Y18" s="78">
        <f t="shared" si="16"/>
        <v>0</v>
      </c>
      <c r="Z18" s="151">
        <f t="shared" si="16"/>
        <v>0</v>
      </c>
      <c r="AA18" s="138">
        <f t="shared" si="16"/>
        <v>0</v>
      </c>
      <c r="AB18" s="138">
        <f t="shared" si="16"/>
        <v>0</v>
      </c>
      <c r="AC18" s="191">
        <f t="shared" si="16"/>
        <v>0</v>
      </c>
      <c r="AD18" s="127">
        <f t="shared" si="16"/>
        <v>0</v>
      </c>
      <c r="AE18" s="127">
        <f t="shared" si="16"/>
        <v>0</v>
      </c>
      <c r="AF18" s="127">
        <f t="shared" si="16"/>
        <v>0</v>
      </c>
      <c r="AG18" s="46">
        <f t="shared" si="16"/>
        <v>0</v>
      </c>
      <c r="AH18" s="46">
        <f t="shared" si="16"/>
        <v>0</v>
      </c>
      <c r="AI18" s="172">
        <f t="shared" si="16"/>
        <v>0</v>
      </c>
      <c r="AJ18" s="107">
        <f t="shared" si="16"/>
        <v>0</v>
      </c>
      <c r="AK18" s="107">
        <f t="shared" si="16"/>
        <v>101053.95</v>
      </c>
      <c r="AL18" s="162">
        <f t="shared" si="16"/>
        <v>0</v>
      </c>
      <c r="AM18" s="29">
        <f t="shared" si="16"/>
        <v>0</v>
      </c>
      <c r="AN18" s="29">
        <f t="shared" si="16"/>
        <v>78695.63</v>
      </c>
      <c r="AO18" s="182">
        <f t="shared" si="16"/>
        <v>0</v>
      </c>
    </row>
    <row r="19" spans="1:41" x14ac:dyDescent="0.15">
      <c r="A19" s="20"/>
      <c r="B19" s="6"/>
      <c r="C19" s="57"/>
      <c r="D19" s="57"/>
      <c r="E19" s="57"/>
      <c r="F19" s="39"/>
      <c r="G19" s="39"/>
      <c r="H19" s="203"/>
      <c r="I19" s="48"/>
      <c r="J19" s="48"/>
      <c r="K19" s="48"/>
      <c r="L19" s="90"/>
      <c r="M19" s="90"/>
      <c r="N19" s="90"/>
      <c r="O19" s="100"/>
      <c r="P19" s="100"/>
      <c r="Q19" s="100"/>
      <c r="R19" s="119"/>
      <c r="S19" s="119"/>
      <c r="T19" s="119"/>
      <c r="U19" s="68"/>
      <c r="V19" s="68"/>
      <c r="W19" s="68"/>
      <c r="X19" s="80"/>
      <c r="Y19" s="80"/>
      <c r="Z19" s="152"/>
      <c r="AA19" s="140"/>
      <c r="AB19" s="140"/>
      <c r="AC19" s="192"/>
      <c r="AD19" s="129"/>
      <c r="AE19" s="129"/>
      <c r="AF19" s="129"/>
      <c r="AG19" s="48"/>
      <c r="AH19" s="48"/>
      <c r="AI19" s="173"/>
      <c r="AJ19" s="109"/>
      <c r="AK19" s="109"/>
      <c r="AL19" s="163"/>
      <c r="AM19" s="31"/>
      <c r="AN19" s="31"/>
      <c r="AO19" s="183"/>
    </row>
    <row r="20" spans="1:41" x14ac:dyDescent="0.15">
      <c r="A20" s="21" t="s">
        <v>6</v>
      </c>
      <c r="B20" s="13"/>
      <c r="C20" s="58"/>
      <c r="D20" s="58"/>
      <c r="E20" s="58"/>
      <c r="F20" s="40"/>
      <c r="G20" s="40"/>
      <c r="H20" s="204"/>
      <c r="I20" s="49"/>
      <c r="J20" s="49"/>
      <c r="K20" s="49"/>
      <c r="L20" s="91"/>
      <c r="M20" s="91"/>
      <c r="N20" s="91"/>
      <c r="O20" s="101"/>
      <c r="P20" s="101"/>
      <c r="Q20" s="101"/>
      <c r="R20" s="120"/>
      <c r="S20" s="120"/>
      <c r="T20" s="120"/>
      <c r="U20" s="69"/>
      <c r="V20" s="69"/>
      <c r="W20" s="69"/>
      <c r="X20" s="81"/>
      <c r="Y20" s="81"/>
      <c r="Z20" s="153"/>
      <c r="AA20" s="141"/>
      <c r="AB20" s="141"/>
      <c r="AC20" s="193"/>
      <c r="AD20" s="130"/>
      <c r="AE20" s="130"/>
      <c r="AF20" s="130"/>
      <c r="AG20" s="49"/>
      <c r="AH20" s="49"/>
      <c r="AI20" s="174"/>
      <c r="AJ20" s="110"/>
      <c r="AK20" s="110"/>
      <c r="AL20" s="164"/>
      <c r="AM20" s="32"/>
      <c r="AN20" s="32"/>
      <c r="AO20" s="184"/>
    </row>
    <row r="21" spans="1:41" ht="17.25" customHeight="1" x14ac:dyDescent="0.15">
      <c r="A21" s="19" t="s">
        <v>53</v>
      </c>
      <c r="B21" s="10" t="s">
        <v>56</v>
      </c>
      <c r="C21" s="54"/>
      <c r="D21" s="54"/>
      <c r="E21" s="54">
        <f t="shared" ref="E21:E27" si="17">SUM(C21:D21)</f>
        <v>0</v>
      </c>
      <c r="F21" s="36">
        <v>229471</v>
      </c>
      <c r="G21" s="36">
        <v>55197.440000000002</v>
      </c>
      <c r="H21" s="201">
        <v>265823.5</v>
      </c>
      <c r="I21" s="45">
        <v>125166</v>
      </c>
      <c r="J21" s="45">
        <v>-10000</v>
      </c>
      <c r="K21" s="45">
        <v>113925</v>
      </c>
      <c r="L21" s="87"/>
      <c r="M21" s="87"/>
      <c r="N21" s="87">
        <f t="shared" ref="N21:N28" si="18">SUM(L21:M21)</f>
        <v>0</v>
      </c>
      <c r="O21" s="97"/>
      <c r="P21" s="97"/>
      <c r="Q21" s="97">
        <f t="shared" ref="Q21:Q28" si="19">SUM(O21:P21)</f>
        <v>0</v>
      </c>
      <c r="R21" s="116"/>
      <c r="S21" s="116"/>
      <c r="T21" s="116">
        <f t="shared" ref="T21:T28" si="20">SUM(R21:S21)</f>
        <v>0</v>
      </c>
      <c r="U21" s="65"/>
      <c r="V21" s="65"/>
      <c r="W21" s="65">
        <f t="shared" ref="W21:W28" si="21">SUM(U21:V21)</f>
        <v>0</v>
      </c>
      <c r="X21" s="77">
        <v>308598</v>
      </c>
      <c r="Y21" s="77">
        <v>-30000</v>
      </c>
      <c r="Z21" s="150">
        <v>339790.04</v>
      </c>
      <c r="AA21" s="137"/>
      <c r="AB21" s="137"/>
      <c r="AC21" s="190">
        <f t="shared" ref="AC21:AC27" si="22">SUM(AA21:AB21)</f>
        <v>0</v>
      </c>
      <c r="AD21" s="126">
        <v>7800377</v>
      </c>
      <c r="AE21" s="126"/>
      <c r="AF21" s="126">
        <v>8528979</v>
      </c>
      <c r="AG21" s="45"/>
      <c r="AH21" s="45"/>
      <c r="AI21" s="171">
        <f t="shared" ref="AI21:AI28" si="23">SUM(AG21:AH21)</f>
        <v>0</v>
      </c>
      <c r="AJ21" s="106">
        <v>0</v>
      </c>
      <c r="AK21" s="106">
        <v>3337.35</v>
      </c>
      <c r="AL21" s="160">
        <v>72000</v>
      </c>
      <c r="AM21" s="28">
        <f t="shared" ref="AM21:AO28" si="24">SUM(C21,F21,I21,L21,O21,R21,U21,X21,AA21,AD21,AG21,AJ21)</f>
        <v>8463612</v>
      </c>
      <c r="AN21" s="28">
        <f t="shared" si="24"/>
        <v>18534.79</v>
      </c>
      <c r="AO21" s="181">
        <f t="shared" si="24"/>
        <v>9320517.5399999991</v>
      </c>
    </row>
    <row r="22" spans="1:41" ht="29.25" customHeight="1" x14ac:dyDescent="0.15">
      <c r="A22" s="19" t="s">
        <v>54</v>
      </c>
      <c r="B22" s="10" t="s">
        <v>55</v>
      </c>
      <c r="C22" s="54"/>
      <c r="D22" s="54"/>
      <c r="E22" s="54">
        <f t="shared" si="17"/>
        <v>0</v>
      </c>
      <c r="F22" s="36">
        <v>12500</v>
      </c>
      <c r="G22" s="36">
        <v>4000</v>
      </c>
      <c r="H22" s="201">
        <v>19500</v>
      </c>
      <c r="I22" s="45">
        <v>12500</v>
      </c>
      <c r="J22" s="45">
        <v>5500</v>
      </c>
      <c r="K22" s="45">
        <v>22500</v>
      </c>
      <c r="L22" s="87"/>
      <c r="M22" s="87"/>
      <c r="N22" s="87">
        <f t="shared" si="18"/>
        <v>0</v>
      </c>
      <c r="O22" s="97"/>
      <c r="P22" s="97"/>
      <c r="Q22" s="97">
        <f t="shared" si="19"/>
        <v>0</v>
      </c>
      <c r="R22" s="116"/>
      <c r="S22" s="116"/>
      <c r="T22" s="116">
        <f t="shared" si="20"/>
        <v>0</v>
      </c>
      <c r="U22" s="65"/>
      <c r="V22" s="65"/>
      <c r="W22" s="65">
        <f t="shared" si="21"/>
        <v>0</v>
      </c>
      <c r="X22" s="77">
        <v>10500</v>
      </c>
      <c r="Y22" s="77">
        <v>-300</v>
      </c>
      <c r="Z22" s="150">
        <v>12600</v>
      </c>
      <c r="AA22" s="137"/>
      <c r="AB22" s="137"/>
      <c r="AC22" s="190">
        <f t="shared" si="22"/>
        <v>0</v>
      </c>
      <c r="AD22" s="126">
        <v>300000</v>
      </c>
      <c r="AE22" s="126">
        <v>87500</v>
      </c>
      <c r="AF22" s="126">
        <v>326000</v>
      </c>
      <c r="AG22" s="45"/>
      <c r="AH22" s="45"/>
      <c r="AI22" s="171">
        <f t="shared" si="23"/>
        <v>0</v>
      </c>
      <c r="AJ22" s="106"/>
      <c r="AK22" s="106">
        <v>3600</v>
      </c>
      <c r="AL22" s="160">
        <v>0</v>
      </c>
      <c r="AM22" s="28">
        <f t="shared" si="24"/>
        <v>335500</v>
      </c>
      <c r="AN22" s="28">
        <f t="shared" si="24"/>
        <v>100300</v>
      </c>
      <c r="AO22" s="181">
        <f t="shared" si="24"/>
        <v>380600</v>
      </c>
    </row>
    <row r="23" spans="1:41" ht="16.5" x14ac:dyDescent="0.15">
      <c r="A23" s="19" t="s">
        <v>57</v>
      </c>
      <c r="B23" s="10" t="s">
        <v>58</v>
      </c>
      <c r="C23" s="54"/>
      <c r="D23" s="54"/>
      <c r="E23" s="54">
        <f t="shared" si="17"/>
        <v>0</v>
      </c>
      <c r="F23" s="36">
        <v>37863</v>
      </c>
      <c r="G23" s="36">
        <v>9107.31</v>
      </c>
      <c r="H23" s="201">
        <v>43860.5</v>
      </c>
      <c r="I23" s="45">
        <v>20652</v>
      </c>
      <c r="J23" s="45">
        <v>-1650</v>
      </c>
      <c r="K23" s="45">
        <v>18798</v>
      </c>
      <c r="L23" s="87"/>
      <c r="M23" s="87"/>
      <c r="N23" s="87">
        <f t="shared" si="18"/>
        <v>0</v>
      </c>
      <c r="O23" s="97"/>
      <c r="P23" s="97"/>
      <c r="Q23" s="97">
        <f t="shared" si="19"/>
        <v>0</v>
      </c>
      <c r="R23" s="116"/>
      <c r="S23" s="116"/>
      <c r="T23" s="116">
        <f t="shared" si="20"/>
        <v>0</v>
      </c>
      <c r="U23" s="65"/>
      <c r="V23" s="65"/>
      <c r="W23" s="65">
        <f t="shared" si="21"/>
        <v>0</v>
      </c>
      <c r="X23" s="77">
        <v>50918</v>
      </c>
      <c r="Y23" s="77">
        <v>-4950</v>
      </c>
      <c r="Z23" s="150">
        <v>54799.96</v>
      </c>
      <c r="AA23" s="137"/>
      <c r="AB23" s="137"/>
      <c r="AC23" s="190">
        <f t="shared" si="22"/>
        <v>0</v>
      </c>
      <c r="AD23" s="126">
        <v>1287062</v>
      </c>
      <c r="AE23" s="126"/>
      <c r="AF23" s="126">
        <v>1407062</v>
      </c>
      <c r="AG23" s="45"/>
      <c r="AH23" s="45"/>
      <c r="AI23" s="171">
        <f t="shared" si="23"/>
        <v>0</v>
      </c>
      <c r="AJ23" s="106"/>
      <c r="AK23" s="106">
        <v>550.65</v>
      </c>
      <c r="AL23" s="160">
        <v>20000</v>
      </c>
      <c r="AM23" s="28">
        <f t="shared" si="24"/>
        <v>1396495</v>
      </c>
      <c r="AN23" s="28">
        <f t="shared" si="24"/>
        <v>3057.9599999999996</v>
      </c>
      <c r="AO23" s="181">
        <f t="shared" si="24"/>
        <v>1544520.46</v>
      </c>
    </row>
    <row r="24" spans="1:41" ht="24.75" x14ac:dyDescent="0.15">
      <c r="A24" s="19" t="s">
        <v>59</v>
      </c>
      <c r="B24" s="10" t="s">
        <v>60</v>
      </c>
      <c r="C24" s="54">
        <v>48000</v>
      </c>
      <c r="D24" s="54">
        <v>-26000</v>
      </c>
      <c r="E24" s="54">
        <v>20000</v>
      </c>
      <c r="F24" s="36">
        <v>8000</v>
      </c>
      <c r="G24" s="36">
        <v>-4472.76</v>
      </c>
      <c r="H24" s="201">
        <v>22060</v>
      </c>
      <c r="I24" s="45">
        <v>10000</v>
      </c>
      <c r="J24" s="45">
        <v>-1500</v>
      </c>
      <c r="K24" s="45">
        <v>10600</v>
      </c>
      <c r="L24" s="87"/>
      <c r="M24" s="87"/>
      <c r="N24" s="87">
        <f t="shared" si="18"/>
        <v>0</v>
      </c>
      <c r="O24" s="97"/>
      <c r="P24" s="97"/>
      <c r="Q24" s="97">
        <f t="shared" si="19"/>
        <v>0</v>
      </c>
      <c r="R24" s="116"/>
      <c r="S24" s="116"/>
      <c r="T24" s="116">
        <f t="shared" si="20"/>
        <v>0</v>
      </c>
      <c r="U24" s="65"/>
      <c r="V24" s="65"/>
      <c r="W24" s="65">
        <f t="shared" si="21"/>
        <v>0</v>
      </c>
      <c r="X24" s="77">
        <v>10000</v>
      </c>
      <c r="Y24" s="77">
        <v>-8000</v>
      </c>
      <c r="Z24" s="150">
        <v>3500</v>
      </c>
      <c r="AA24" s="137"/>
      <c r="AB24" s="137"/>
      <c r="AC24" s="190">
        <f t="shared" si="22"/>
        <v>0</v>
      </c>
      <c r="AD24" s="126">
        <v>200000</v>
      </c>
      <c r="AE24" s="126">
        <v>-40000</v>
      </c>
      <c r="AF24" s="126">
        <v>165000</v>
      </c>
      <c r="AG24" s="45"/>
      <c r="AH24" s="45"/>
      <c r="AI24" s="171">
        <f t="shared" si="23"/>
        <v>0</v>
      </c>
      <c r="AJ24" s="106">
        <v>12000</v>
      </c>
      <c r="AK24" s="106">
        <v>-4500</v>
      </c>
      <c r="AL24" s="160">
        <v>14000</v>
      </c>
      <c r="AM24" s="28">
        <f t="shared" si="24"/>
        <v>288000</v>
      </c>
      <c r="AN24" s="28">
        <f t="shared" si="24"/>
        <v>-84472.760000000009</v>
      </c>
      <c r="AO24" s="181">
        <f t="shared" si="24"/>
        <v>235160</v>
      </c>
    </row>
    <row r="25" spans="1:41" ht="27.75" customHeight="1" x14ac:dyDescent="0.15">
      <c r="A25" s="19" t="s">
        <v>61</v>
      </c>
      <c r="B25" s="10" t="s">
        <v>62</v>
      </c>
      <c r="C25" s="54">
        <v>356000</v>
      </c>
      <c r="D25" s="54">
        <v>25000</v>
      </c>
      <c r="E25" s="54">
        <v>368000</v>
      </c>
      <c r="F25" s="36">
        <v>0</v>
      </c>
      <c r="G25" s="36">
        <v>0</v>
      </c>
      <c r="H25" s="201">
        <f t="shared" ref="H25:H28" si="25">SUM(F25:G25)</f>
        <v>0</v>
      </c>
      <c r="I25" s="45">
        <v>2500</v>
      </c>
      <c r="J25" s="45">
        <v>0</v>
      </c>
      <c r="K25" s="45">
        <f t="shared" ref="K25:K28" si="26">SUM(I25:J25)</f>
        <v>2500</v>
      </c>
      <c r="L25" s="87">
        <v>111205</v>
      </c>
      <c r="M25" s="87">
        <v>-48365.64</v>
      </c>
      <c r="N25" s="87">
        <v>109050</v>
      </c>
      <c r="O25" s="97">
        <v>70673</v>
      </c>
      <c r="P25" s="97">
        <v>-70673</v>
      </c>
      <c r="Q25" s="97">
        <v>76830</v>
      </c>
      <c r="R25" s="116">
        <v>51000</v>
      </c>
      <c r="S25" s="116">
        <v>4000</v>
      </c>
      <c r="T25" s="116">
        <v>70000</v>
      </c>
      <c r="U25" s="65">
        <v>50000</v>
      </c>
      <c r="V25" s="65">
        <v>-7080</v>
      </c>
      <c r="W25" s="65">
        <v>117400</v>
      </c>
      <c r="X25" s="77"/>
      <c r="Y25" s="77"/>
      <c r="Z25" s="150">
        <f t="shared" ref="Z25:Z28" si="27">SUM(X25:Y25)</f>
        <v>0</v>
      </c>
      <c r="AA25" s="137">
        <v>5000</v>
      </c>
      <c r="AB25" s="137">
        <v>0</v>
      </c>
      <c r="AC25" s="190">
        <v>0</v>
      </c>
      <c r="AD25" s="126"/>
      <c r="AE25" s="126"/>
      <c r="AF25" s="126">
        <f t="shared" ref="AF25:AF27" si="28">SUM(AD25:AE25)</f>
        <v>0</v>
      </c>
      <c r="AG25" s="45"/>
      <c r="AH25" s="45"/>
      <c r="AI25" s="171">
        <f t="shared" si="23"/>
        <v>0</v>
      </c>
      <c r="AJ25" s="106">
        <v>350700</v>
      </c>
      <c r="AK25" s="106">
        <v>8147.93</v>
      </c>
      <c r="AL25" s="160">
        <v>289000</v>
      </c>
      <c r="AM25" s="28">
        <f t="shared" si="24"/>
        <v>997078</v>
      </c>
      <c r="AN25" s="28">
        <f t="shared" si="24"/>
        <v>-88970.709999999992</v>
      </c>
      <c r="AO25" s="181">
        <f t="shared" si="24"/>
        <v>1032780</v>
      </c>
    </row>
    <row r="26" spans="1:41" ht="34.5" customHeight="1" x14ac:dyDescent="0.15">
      <c r="A26" s="19" t="s">
        <v>63</v>
      </c>
      <c r="B26" s="10" t="s">
        <v>64</v>
      </c>
      <c r="C26" s="54">
        <v>667800</v>
      </c>
      <c r="D26" s="54">
        <v>-5548.57</v>
      </c>
      <c r="E26" s="54">
        <v>717580</v>
      </c>
      <c r="F26" s="36"/>
      <c r="G26" s="36"/>
      <c r="H26" s="201">
        <f t="shared" si="25"/>
        <v>0</v>
      </c>
      <c r="I26" s="45"/>
      <c r="J26" s="45"/>
      <c r="K26" s="45">
        <f t="shared" si="26"/>
        <v>0</v>
      </c>
      <c r="L26" s="87"/>
      <c r="M26" s="87"/>
      <c r="N26" s="87">
        <f t="shared" si="18"/>
        <v>0</v>
      </c>
      <c r="O26" s="97"/>
      <c r="P26" s="97"/>
      <c r="Q26" s="97">
        <f t="shared" si="19"/>
        <v>0</v>
      </c>
      <c r="R26" s="116"/>
      <c r="S26" s="116"/>
      <c r="T26" s="116">
        <f t="shared" si="20"/>
        <v>0</v>
      </c>
      <c r="U26" s="65"/>
      <c r="V26" s="65"/>
      <c r="W26" s="65">
        <f t="shared" si="21"/>
        <v>0</v>
      </c>
      <c r="X26" s="77"/>
      <c r="Y26" s="77"/>
      <c r="Z26" s="150">
        <f t="shared" si="27"/>
        <v>0</v>
      </c>
      <c r="AA26" s="137">
        <v>11000</v>
      </c>
      <c r="AB26" s="137"/>
      <c r="AC26" s="190">
        <v>14500</v>
      </c>
      <c r="AD26" s="126"/>
      <c r="AE26" s="126"/>
      <c r="AF26" s="126">
        <f t="shared" si="28"/>
        <v>0</v>
      </c>
      <c r="AG26" s="45"/>
      <c r="AH26" s="45"/>
      <c r="AI26" s="171">
        <f t="shared" si="23"/>
        <v>0</v>
      </c>
      <c r="AJ26" s="106">
        <v>26000</v>
      </c>
      <c r="AK26" s="106">
        <v>35806.019999999997</v>
      </c>
      <c r="AL26" s="160">
        <v>21000</v>
      </c>
      <c r="AM26" s="28">
        <f t="shared" si="24"/>
        <v>704800</v>
      </c>
      <c r="AN26" s="28">
        <f t="shared" si="24"/>
        <v>30257.449999999997</v>
      </c>
      <c r="AO26" s="181">
        <f t="shared" si="24"/>
        <v>753080</v>
      </c>
    </row>
    <row r="27" spans="1:41" ht="49.5" x14ac:dyDescent="0.15">
      <c r="A27" s="19" t="s">
        <v>66</v>
      </c>
      <c r="B27" s="10" t="s">
        <v>65</v>
      </c>
      <c r="C27" s="54">
        <v>0</v>
      </c>
      <c r="D27" s="54">
        <v>0</v>
      </c>
      <c r="E27" s="54">
        <f t="shared" si="17"/>
        <v>0</v>
      </c>
      <c r="F27" s="36"/>
      <c r="G27" s="36"/>
      <c r="H27" s="201">
        <f t="shared" si="25"/>
        <v>0</v>
      </c>
      <c r="I27" s="45"/>
      <c r="J27" s="45"/>
      <c r="K27" s="45">
        <f t="shared" si="26"/>
        <v>0</v>
      </c>
      <c r="L27" s="87"/>
      <c r="M27" s="87"/>
      <c r="N27" s="87">
        <f t="shared" si="18"/>
        <v>0</v>
      </c>
      <c r="O27" s="97"/>
      <c r="P27" s="97"/>
      <c r="Q27" s="97">
        <f t="shared" si="19"/>
        <v>0</v>
      </c>
      <c r="R27" s="116"/>
      <c r="S27" s="116"/>
      <c r="T27" s="116">
        <f t="shared" si="20"/>
        <v>0</v>
      </c>
      <c r="U27" s="65"/>
      <c r="V27" s="65"/>
      <c r="W27" s="65">
        <f t="shared" si="21"/>
        <v>0</v>
      </c>
      <c r="X27" s="77"/>
      <c r="Y27" s="77"/>
      <c r="Z27" s="150">
        <f t="shared" si="27"/>
        <v>0</v>
      </c>
      <c r="AA27" s="137"/>
      <c r="AB27" s="137"/>
      <c r="AC27" s="190">
        <f t="shared" si="22"/>
        <v>0</v>
      </c>
      <c r="AD27" s="126"/>
      <c r="AE27" s="126"/>
      <c r="AF27" s="126">
        <f t="shared" si="28"/>
        <v>0</v>
      </c>
      <c r="AG27" s="45"/>
      <c r="AH27" s="45"/>
      <c r="AI27" s="171">
        <f t="shared" si="23"/>
        <v>0</v>
      </c>
      <c r="AJ27" s="106">
        <v>25000</v>
      </c>
      <c r="AK27" s="106">
        <v>-15000</v>
      </c>
      <c r="AL27" s="160">
        <v>0</v>
      </c>
      <c r="AM27" s="28">
        <f t="shared" si="24"/>
        <v>25000</v>
      </c>
      <c r="AN27" s="28">
        <f t="shared" si="24"/>
        <v>-15000</v>
      </c>
      <c r="AO27" s="181">
        <f t="shared" si="24"/>
        <v>0</v>
      </c>
    </row>
    <row r="28" spans="1:41" ht="40.5" customHeight="1" x14ac:dyDescent="0.15">
      <c r="A28" s="19" t="s">
        <v>67</v>
      </c>
      <c r="B28" s="10" t="s">
        <v>15</v>
      </c>
      <c r="C28" s="54">
        <v>19420</v>
      </c>
      <c r="D28" s="54">
        <v>2548.5700000000002</v>
      </c>
      <c r="E28" s="54">
        <v>13261</v>
      </c>
      <c r="F28" s="36"/>
      <c r="G28" s="36"/>
      <c r="H28" s="201">
        <f t="shared" si="25"/>
        <v>0</v>
      </c>
      <c r="I28" s="45"/>
      <c r="J28" s="45"/>
      <c r="K28" s="45">
        <f t="shared" si="26"/>
        <v>0</v>
      </c>
      <c r="L28" s="87"/>
      <c r="M28" s="87"/>
      <c r="N28" s="87">
        <f t="shared" si="18"/>
        <v>0</v>
      </c>
      <c r="O28" s="97"/>
      <c r="P28" s="97"/>
      <c r="Q28" s="97">
        <f t="shared" si="19"/>
        <v>0</v>
      </c>
      <c r="R28" s="116"/>
      <c r="S28" s="116"/>
      <c r="T28" s="116">
        <f t="shared" si="20"/>
        <v>0</v>
      </c>
      <c r="U28" s="65"/>
      <c r="V28" s="65"/>
      <c r="W28" s="65">
        <f t="shared" si="21"/>
        <v>0</v>
      </c>
      <c r="X28" s="77"/>
      <c r="Y28" s="77"/>
      <c r="Z28" s="150">
        <f t="shared" si="27"/>
        <v>0</v>
      </c>
      <c r="AA28" s="137">
        <v>20000</v>
      </c>
      <c r="AB28" s="137">
        <v>-16000</v>
      </c>
      <c r="AC28" s="190">
        <v>2000</v>
      </c>
      <c r="AD28" s="126">
        <v>27000</v>
      </c>
      <c r="AE28" s="126">
        <v>-6000</v>
      </c>
      <c r="AF28" s="126">
        <v>19500</v>
      </c>
      <c r="AG28" s="45"/>
      <c r="AH28" s="45"/>
      <c r="AI28" s="171">
        <f t="shared" si="23"/>
        <v>0</v>
      </c>
      <c r="AJ28" s="106">
        <v>60000</v>
      </c>
      <c r="AK28" s="106">
        <v>-13000</v>
      </c>
      <c r="AL28" s="160">
        <v>0</v>
      </c>
      <c r="AM28" s="28">
        <f t="shared" si="24"/>
        <v>126420</v>
      </c>
      <c r="AN28" s="28">
        <f t="shared" si="24"/>
        <v>-32451.43</v>
      </c>
      <c r="AO28" s="181">
        <f t="shared" si="24"/>
        <v>34761</v>
      </c>
    </row>
    <row r="29" spans="1:41" ht="24.75" x14ac:dyDescent="0.15">
      <c r="A29" s="19" t="s">
        <v>68</v>
      </c>
      <c r="B29" s="10" t="s">
        <v>69</v>
      </c>
      <c r="C29" s="54">
        <v>11407.38</v>
      </c>
      <c r="D29" s="54">
        <v>4000</v>
      </c>
      <c r="E29" s="54">
        <v>13000</v>
      </c>
      <c r="F29" s="36"/>
      <c r="G29" s="36"/>
      <c r="H29" s="201">
        <f t="shared" ref="H29:H30" si="29">SUM(F29:G29)</f>
        <v>0</v>
      </c>
      <c r="I29" s="45"/>
      <c r="J29" s="45"/>
      <c r="K29" s="45">
        <f t="shared" ref="K29:K30" si="30">SUM(I29:J29)</f>
        <v>0</v>
      </c>
      <c r="L29" s="87"/>
      <c r="M29" s="87"/>
      <c r="N29" s="87">
        <f t="shared" ref="N29:N30" si="31">SUM(L29:M29)</f>
        <v>0</v>
      </c>
      <c r="O29" s="97"/>
      <c r="P29" s="97"/>
      <c r="Q29" s="97">
        <f t="shared" ref="Q29:Q30" si="32">SUM(O29:P29)</f>
        <v>0</v>
      </c>
      <c r="R29" s="116"/>
      <c r="S29" s="116"/>
      <c r="T29" s="116">
        <f t="shared" ref="T29:T30" si="33">SUM(R29:S29)</f>
        <v>0</v>
      </c>
      <c r="U29" s="65"/>
      <c r="V29" s="65"/>
      <c r="W29" s="65">
        <f t="shared" ref="W29:W30" si="34">SUM(U29:V29)</f>
        <v>0</v>
      </c>
      <c r="X29" s="77"/>
      <c r="Y29" s="77"/>
      <c r="Z29" s="150">
        <f t="shared" ref="Z29:Z30" si="35">SUM(X29:Y29)</f>
        <v>0</v>
      </c>
      <c r="AA29" s="137"/>
      <c r="AB29" s="137"/>
      <c r="AC29" s="190">
        <f t="shared" ref="AC29:AC30" si="36">SUM(AA29:AB29)</f>
        <v>0</v>
      </c>
      <c r="AD29" s="126"/>
      <c r="AE29" s="126"/>
      <c r="AF29" s="126">
        <f t="shared" ref="AF29:AF30" si="37">SUM(AD29:AE29)</f>
        <v>0</v>
      </c>
      <c r="AG29" s="45"/>
      <c r="AH29" s="45"/>
      <c r="AI29" s="171">
        <f t="shared" ref="AI29:AI30" si="38">SUM(AG29:AH29)</f>
        <v>0</v>
      </c>
      <c r="AJ29" s="106"/>
      <c r="AK29" s="106">
        <v>5000</v>
      </c>
      <c r="AL29" s="160">
        <v>28000</v>
      </c>
      <c r="AM29" s="28">
        <f t="shared" ref="AM29:AO30" si="39">SUM(C29,F29,I29,L29,O29,R29,U29,X29,AA29,AD29,AG29,AJ29)</f>
        <v>11407.38</v>
      </c>
      <c r="AN29" s="28">
        <f t="shared" si="39"/>
        <v>9000</v>
      </c>
      <c r="AO29" s="181">
        <f t="shared" si="39"/>
        <v>41000</v>
      </c>
    </row>
    <row r="30" spans="1:41" ht="40.5" customHeight="1" x14ac:dyDescent="0.15">
      <c r="A30" s="22" t="s">
        <v>71</v>
      </c>
      <c r="B30" s="4" t="s">
        <v>70</v>
      </c>
      <c r="C30" s="54">
        <v>0</v>
      </c>
      <c r="D30" s="54">
        <v>0</v>
      </c>
      <c r="E30" s="54">
        <f t="shared" ref="E30" si="40">SUM(C30:D30)</f>
        <v>0</v>
      </c>
      <c r="F30" s="36"/>
      <c r="G30" s="36"/>
      <c r="H30" s="201">
        <f t="shared" si="29"/>
        <v>0</v>
      </c>
      <c r="I30" s="45"/>
      <c r="J30" s="45"/>
      <c r="K30" s="45">
        <f t="shared" si="30"/>
        <v>0</v>
      </c>
      <c r="L30" s="87"/>
      <c r="M30" s="87"/>
      <c r="N30" s="87">
        <f t="shared" si="31"/>
        <v>0</v>
      </c>
      <c r="O30" s="97"/>
      <c r="P30" s="97"/>
      <c r="Q30" s="97">
        <f t="shared" si="32"/>
        <v>0</v>
      </c>
      <c r="R30" s="116"/>
      <c r="S30" s="116"/>
      <c r="T30" s="116">
        <f t="shared" si="33"/>
        <v>0</v>
      </c>
      <c r="U30" s="65"/>
      <c r="V30" s="65"/>
      <c r="W30" s="65">
        <f t="shared" si="34"/>
        <v>0</v>
      </c>
      <c r="X30" s="77"/>
      <c r="Y30" s="77"/>
      <c r="Z30" s="150">
        <f t="shared" si="35"/>
        <v>0</v>
      </c>
      <c r="AA30" s="137"/>
      <c r="AB30" s="137"/>
      <c r="AC30" s="190">
        <f t="shared" si="36"/>
        <v>0</v>
      </c>
      <c r="AD30" s="126"/>
      <c r="AE30" s="126"/>
      <c r="AF30" s="126">
        <f t="shared" si="37"/>
        <v>0</v>
      </c>
      <c r="AG30" s="45"/>
      <c r="AH30" s="45"/>
      <c r="AI30" s="171">
        <f t="shared" si="38"/>
        <v>0</v>
      </c>
      <c r="AJ30" s="106">
        <v>160000</v>
      </c>
      <c r="AK30" s="106">
        <v>0</v>
      </c>
      <c r="AL30" s="160">
        <v>190000</v>
      </c>
      <c r="AM30" s="28">
        <f t="shared" si="39"/>
        <v>160000</v>
      </c>
      <c r="AN30" s="28">
        <f t="shared" si="39"/>
        <v>0</v>
      </c>
      <c r="AO30" s="181">
        <f t="shared" si="39"/>
        <v>190000</v>
      </c>
    </row>
    <row r="31" spans="1:41" ht="21" customHeight="1" x14ac:dyDescent="0.15">
      <c r="A31" s="212" t="s">
        <v>7</v>
      </c>
      <c r="B31" s="213"/>
      <c r="C31" s="59">
        <f t="shared" ref="C31:AO31" si="41">SUM(C21:C30)</f>
        <v>1102627.3799999999</v>
      </c>
      <c r="D31" s="59">
        <f t="shared" si="41"/>
        <v>4.5474735088646412E-13</v>
      </c>
      <c r="E31" s="59">
        <f t="shared" si="41"/>
        <v>1131841</v>
      </c>
      <c r="F31" s="41">
        <f t="shared" si="41"/>
        <v>287834</v>
      </c>
      <c r="G31" s="41">
        <f t="shared" si="41"/>
        <v>63831.99</v>
      </c>
      <c r="H31" s="205">
        <f t="shared" si="41"/>
        <v>351244</v>
      </c>
      <c r="I31" s="50">
        <f t="shared" si="41"/>
        <v>170818</v>
      </c>
      <c r="J31" s="50">
        <f t="shared" si="41"/>
        <v>-7650</v>
      </c>
      <c r="K31" s="50">
        <f t="shared" si="41"/>
        <v>168323</v>
      </c>
      <c r="L31" s="92">
        <f t="shared" si="41"/>
        <v>111205</v>
      </c>
      <c r="M31" s="92">
        <f t="shared" si="41"/>
        <v>-48365.64</v>
      </c>
      <c r="N31" s="92">
        <f t="shared" si="41"/>
        <v>109050</v>
      </c>
      <c r="O31" s="102">
        <f t="shared" si="41"/>
        <v>70673</v>
      </c>
      <c r="P31" s="102">
        <f t="shared" si="41"/>
        <v>-70673</v>
      </c>
      <c r="Q31" s="102">
        <f t="shared" si="41"/>
        <v>76830</v>
      </c>
      <c r="R31" s="121">
        <f t="shared" si="41"/>
        <v>51000</v>
      </c>
      <c r="S31" s="121">
        <f t="shared" si="41"/>
        <v>4000</v>
      </c>
      <c r="T31" s="121">
        <f t="shared" si="41"/>
        <v>70000</v>
      </c>
      <c r="U31" s="70">
        <f t="shared" si="41"/>
        <v>50000</v>
      </c>
      <c r="V31" s="70">
        <f t="shared" si="41"/>
        <v>-7080</v>
      </c>
      <c r="W31" s="70">
        <f t="shared" si="41"/>
        <v>117400</v>
      </c>
      <c r="X31" s="82">
        <f t="shared" si="41"/>
        <v>380016</v>
      </c>
      <c r="Y31" s="82">
        <f t="shared" si="41"/>
        <v>-43250</v>
      </c>
      <c r="Z31" s="154">
        <f t="shared" si="41"/>
        <v>410690</v>
      </c>
      <c r="AA31" s="142">
        <f t="shared" si="41"/>
        <v>36000</v>
      </c>
      <c r="AB31" s="142">
        <f t="shared" si="41"/>
        <v>-16000</v>
      </c>
      <c r="AC31" s="194">
        <f t="shared" si="41"/>
        <v>16500</v>
      </c>
      <c r="AD31" s="131">
        <f t="shared" si="41"/>
        <v>9614439</v>
      </c>
      <c r="AE31" s="131">
        <f t="shared" si="41"/>
        <v>41500</v>
      </c>
      <c r="AF31" s="131">
        <f t="shared" si="41"/>
        <v>10446541</v>
      </c>
      <c r="AG31" s="50">
        <f t="shared" si="41"/>
        <v>0</v>
      </c>
      <c r="AH31" s="50">
        <f t="shared" si="41"/>
        <v>0</v>
      </c>
      <c r="AI31" s="175">
        <f t="shared" si="41"/>
        <v>0</v>
      </c>
      <c r="AJ31" s="111">
        <f t="shared" si="41"/>
        <v>633700</v>
      </c>
      <c r="AK31" s="111">
        <f t="shared" si="41"/>
        <v>23941.949999999997</v>
      </c>
      <c r="AL31" s="165">
        <f t="shared" si="41"/>
        <v>634000</v>
      </c>
      <c r="AM31" s="33">
        <f t="shared" si="41"/>
        <v>12508312.380000001</v>
      </c>
      <c r="AN31" s="33">
        <f t="shared" si="41"/>
        <v>-59744.699999999983</v>
      </c>
      <c r="AO31" s="181">
        <f t="shared" si="41"/>
        <v>13532419</v>
      </c>
    </row>
    <row r="32" spans="1:41" x14ac:dyDescent="0.15">
      <c r="A32" s="22"/>
      <c r="B32" s="5"/>
      <c r="C32" s="56"/>
      <c r="D32" s="56"/>
      <c r="E32" s="56"/>
      <c r="F32" s="38"/>
      <c r="G32" s="38"/>
      <c r="H32" s="206"/>
      <c r="I32" s="47"/>
      <c r="J32" s="47"/>
      <c r="K32" s="47"/>
      <c r="L32" s="89"/>
      <c r="M32" s="89"/>
      <c r="N32" s="89"/>
      <c r="O32" s="99"/>
      <c r="P32" s="99"/>
      <c r="Q32" s="99"/>
      <c r="R32" s="118"/>
      <c r="S32" s="118"/>
      <c r="T32" s="118"/>
      <c r="U32" s="67"/>
      <c r="V32" s="67"/>
      <c r="W32" s="67"/>
      <c r="X32" s="79"/>
      <c r="Y32" s="79"/>
      <c r="Z32" s="155"/>
      <c r="AA32" s="139"/>
      <c r="AB32" s="139"/>
      <c r="AC32" s="195"/>
      <c r="AD32" s="128"/>
      <c r="AE32" s="128"/>
      <c r="AF32" s="128"/>
      <c r="AG32" s="47"/>
      <c r="AH32" s="47"/>
      <c r="AI32" s="176"/>
      <c r="AJ32" s="108"/>
      <c r="AK32" s="108"/>
      <c r="AL32" s="166"/>
      <c r="AM32" s="30"/>
      <c r="AN32" s="30"/>
      <c r="AO32" s="185"/>
    </row>
    <row r="33" spans="1:41" ht="25.5" customHeight="1" x14ac:dyDescent="0.15">
      <c r="A33" s="146" t="s">
        <v>72</v>
      </c>
      <c r="B33" s="10" t="s">
        <v>73</v>
      </c>
      <c r="C33" s="56"/>
      <c r="D33" s="56"/>
      <c r="E33" s="54">
        <f t="shared" ref="E33:E36" si="42">SUM(C33:D33)</f>
        <v>0</v>
      </c>
      <c r="F33" s="38"/>
      <c r="G33" s="38"/>
      <c r="H33" s="201">
        <f t="shared" ref="H33:H36" si="43">SUM(F33:G33)</f>
        <v>0</v>
      </c>
      <c r="I33" s="47"/>
      <c r="J33" s="47"/>
      <c r="K33" s="47"/>
      <c r="L33" s="89"/>
      <c r="M33" s="89"/>
      <c r="N33" s="87">
        <f t="shared" ref="N33:N36" si="44">SUM(L33:M33)</f>
        <v>0</v>
      </c>
      <c r="O33" s="99"/>
      <c r="P33" s="99"/>
      <c r="Q33" s="97">
        <f t="shared" ref="Q33:Q36" si="45">SUM(O33:P33)</f>
        <v>0</v>
      </c>
      <c r="R33" s="118"/>
      <c r="S33" s="118"/>
      <c r="T33" s="116">
        <f t="shared" ref="T33:T36" si="46">SUM(R33:S33)</f>
        <v>0</v>
      </c>
      <c r="U33" s="67"/>
      <c r="V33" s="67"/>
      <c r="W33" s="65">
        <f t="shared" ref="W33:W36" si="47">SUM(U33:V33)</f>
        <v>0</v>
      </c>
      <c r="X33" s="79"/>
      <c r="Y33" s="79"/>
      <c r="Z33" s="150">
        <f t="shared" ref="Z33:Z36" si="48">SUM(X33:Y33)</f>
        <v>0</v>
      </c>
      <c r="AA33" s="139"/>
      <c r="AB33" s="139"/>
      <c r="AC33" s="190">
        <f t="shared" ref="AC33:AC36" si="49">SUM(AA33:AB33)</f>
        <v>0</v>
      </c>
      <c r="AD33" s="128"/>
      <c r="AE33" s="128"/>
      <c r="AF33" s="126">
        <f t="shared" ref="AF33:AF36" si="50">SUM(AD33:AE33)</f>
        <v>0</v>
      </c>
      <c r="AG33" s="47"/>
      <c r="AH33" s="47">
        <v>13907.24</v>
      </c>
      <c r="AI33" s="171">
        <v>0</v>
      </c>
      <c r="AJ33" s="108">
        <v>57000</v>
      </c>
      <c r="AK33" s="108">
        <v>140000</v>
      </c>
      <c r="AL33" s="160">
        <v>48000</v>
      </c>
      <c r="AM33" s="28">
        <f t="shared" ref="AM33:AO36" si="51">SUM(C33,F33,I33,L33,O33,R33,U33,X33,AA33,AD33,AG33,AJ33)</f>
        <v>57000</v>
      </c>
      <c r="AN33" s="28">
        <f t="shared" si="51"/>
        <v>153907.24</v>
      </c>
      <c r="AO33" s="181">
        <f t="shared" si="51"/>
        <v>48000</v>
      </c>
    </row>
    <row r="34" spans="1:41" ht="16.5" x14ac:dyDescent="0.15">
      <c r="A34" s="146" t="s">
        <v>74</v>
      </c>
      <c r="B34" s="10" t="s">
        <v>75</v>
      </c>
      <c r="C34" s="56"/>
      <c r="D34" s="56"/>
      <c r="E34" s="54">
        <f t="shared" si="42"/>
        <v>0</v>
      </c>
      <c r="F34" s="38"/>
      <c r="G34" s="38"/>
      <c r="H34" s="201">
        <f t="shared" si="43"/>
        <v>0</v>
      </c>
      <c r="I34" s="47"/>
      <c r="J34" s="47"/>
      <c r="K34" s="47"/>
      <c r="L34" s="89"/>
      <c r="M34" s="89"/>
      <c r="N34" s="87">
        <f t="shared" si="44"/>
        <v>0</v>
      </c>
      <c r="O34" s="99"/>
      <c r="P34" s="99"/>
      <c r="Q34" s="97">
        <f t="shared" si="45"/>
        <v>0</v>
      </c>
      <c r="R34" s="118"/>
      <c r="S34" s="118"/>
      <c r="T34" s="116">
        <f t="shared" si="46"/>
        <v>0</v>
      </c>
      <c r="U34" s="67"/>
      <c r="V34" s="67"/>
      <c r="W34" s="65">
        <f t="shared" si="47"/>
        <v>0</v>
      </c>
      <c r="X34" s="79"/>
      <c r="Y34" s="79"/>
      <c r="Z34" s="150">
        <f t="shared" si="48"/>
        <v>0</v>
      </c>
      <c r="AA34" s="139"/>
      <c r="AB34" s="139"/>
      <c r="AC34" s="190">
        <f t="shared" si="49"/>
        <v>0</v>
      </c>
      <c r="AD34" s="128"/>
      <c r="AE34" s="128"/>
      <c r="AF34" s="126">
        <f t="shared" si="50"/>
        <v>0</v>
      </c>
      <c r="AG34" s="47">
        <v>50000</v>
      </c>
      <c r="AH34" s="47">
        <v>-50000</v>
      </c>
      <c r="AI34" s="171">
        <f t="shared" ref="AI34:AI36" si="52">SUM(AG34:AH34)</f>
        <v>0</v>
      </c>
      <c r="AJ34" s="108">
        <v>0</v>
      </c>
      <c r="AK34" s="108">
        <v>0</v>
      </c>
      <c r="AL34" s="160">
        <f t="shared" ref="AL34:AL36" si="53">SUM(AJ34:AK34)</f>
        <v>0</v>
      </c>
      <c r="AM34" s="28">
        <f t="shared" si="51"/>
        <v>50000</v>
      </c>
      <c r="AN34" s="28">
        <f t="shared" si="51"/>
        <v>-50000</v>
      </c>
      <c r="AO34" s="181">
        <f t="shared" si="51"/>
        <v>0</v>
      </c>
    </row>
    <row r="35" spans="1:41" ht="41.25" x14ac:dyDescent="0.15">
      <c r="A35" s="146" t="s">
        <v>76</v>
      </c>
      <c r="B35" s="10" t="s">
        <v>77</v>
      </c>
      <c r="C35" s="56"/>
      <c r="D35" s="56"/>
      <c r="E35" s="54">
        <f t="shared" si="42"/>
        <v>0</v>
      </c>
      <c r="F35" s="38"/>
      <c r="G35" s="38"/>
      <c r="H35" s="201">
        <f t="shared" si="43"/>
        <v>0</v>
      </c>
      <c r="I35" s="47"/>
      <c r="J35" s="47"/>
      <c r="K35" s="47"/>
      <c r="L35" s="89"/>
      <c r="M35" s="89"/>
      <c r="N35" s="87">
        <f t="shared" si="44"/>
        <v>0</v>
      </c>
      <c r="O35" s="99"/>
      <c r="P35" s="99"/>
      <c r="Q35" s="97">
        <f t="shared" si="45"/>
        <v>0</v>
      </c>
      <c r="R35" s="118"/>
      <c r="S35" s="118"/>
      <c r="T35" s="116">
        <f t="shared" si="46"/>
        <v>0</v>
      </c>
      <c r="U35" s="67"/>
      <c r="V35" s="67"/>
      <c r="W35" s="65">
        <f t="shared" si="47"/>
        <v>0</v>
      </c>
      <c r="X35" s="79"/>
      <c r="Y35" s="79"/>
      <c r="Z35" s="150">
        <f t="shared" si="48"/>
        <v>0</v>
      </c>
      <c r="AA35" s="139"/>
      <c r="AB35" s="139"/>
      <c r="AC35" s="190">
        <f t="shared" si="49"/>
        <v>0</v>
      </c>
      <c r="AD35" s="128"/>
      <c r="AE35" s="128"/>
      <c r="AF35" s="126">
        <f t="shared" si="50"/>
        <v>0</v>
      </c>
      <c r="AG35" s="47">
        <v>7500</v>
      </c>
      <c r="AH35" s="47"/>
      <c r="AI35" s="171">
        <v>7500</v>
      </c>
      <c r="AJ35" s="108">
        <v>20000</v>
      </c>
      <c r="AK35" s="108">
        <v>255600</v>
      </c>
      <c r="AL35" s="160">
        <v>234000</v>
      </c>
      <c r="AM35" s="28">
        <f t="shared" si="51"/>
        <v>27500</v>
      </c>
      <c r="AN35" s="28">
        <f t="shared" si="51"/>
        <v>255600</v>
      </c>
      <c r="AO35" s="181">
        <f t="shared" si="51"/>
        <v>241500</v>
      </c>
    </row>
    <row r="36" spans="1:41" ht="41.25" x14ac:dyDescent="0.15">
      <c r="A36" s="19" t="s">
        <v>78</v>
      </c>
      <c r="B36" s="10" t="s">
        <v>8</v>
      </c>
      <c r="C36" s="54"/>
      <c r="D36" s="54"/>
      <c r="E36" s="54">
        <f t="shared" si="42"/>
        <v>0</v>
      </c>
      <c r="F36" s="36"/>
      <c r="G36" s="36"/>
      <c r="H36" s="201">
        <f t="shared" si="43"/>
        <v>0</v>
      </c>
      <c r="I36" s="45"/>
      <c r="J36" s="45"/>
      <c r="K36" s="45"/>
      <c r="L36" s="87"/>
      <c r="M36" s="87"/>
      <c r="N36" s="87">
        <f t="shared" si="44"/>
        <v>0</v>
      </c>
      <c r="O36" s="97"/>
      <c r="P36" s="97"/>
      <c r="Q36" s="97">
        <f t="shared" si="45"/>
        <v>0</v>
      </c>
      <c r="R36" s="116"/>
      <c r="S36" s="116"/>
      <c r="T36" s="116">
        <f t="shared" si="46"/>
        <v>0</v>
      </c>
      <c r="U36" s="65"/>
      <c r="V36" s="65"/>
      <c r="W36" s="65">
        <f t="shared" si="47"/>
        <v>0</v>
      </c>
      <c r="X36" s="77"/>
      <c r="Y36" s="77"/>
      <c r="Z36" s="150">
        <f t="shared" si="48"/>
        <v>0</v>
      </c>
      <c r="AA36" s="137"/>
      <c r="AB36" s="137"/>
      <c r="AC36" s="190">
        <f t="shared" si="49"/>
        <v>0</v>
      </c>
      <c r="AD36" s="126"/>
      <c r="AE36" s="126"/>
      <c r="AF36" s="126">
        <f t="shared" si="50"/>
        <v>0</v>
      </c>
      <c r="AG36" s="45"/>
      <c r="AH36" s="45"/>
      <c r="AI36" s="171">
        <f t="shared" si="52"/>
        <v>0</v>
      </c>
      <c r="AJ36" s="106"/>
      <c r="AK36" s="106"/>
      <c r="AL36" s="160">
        <f t="shared" si="53"/>
        <v>0</v>
      </c>
      <c r="AM36" s="28">
        <f t="shared" si="51"/>
        <v>0</v>
      </c>
      <c r="AN36" s="28">
        <f t="shared" si="51"/>
        <v>0</v>
      </c>
      <c r="AO36" s="181">
        <f t="shared" si="51"/>
        <v>0</v>
      </c>
    </row>
    <row r="37" spans="1:41" ht="15.75" customHeight="1" x14ac:dyDescent="0.15">
      <c r="A37" s="212" t="s">
        <v>9</v>
      </c>
      <c r="B37" s="213"/>
      <c r="C37" s="59">
        <f t="shared" ref="C37:AO37" si="54">SUM(C33:C36)</f>
        <v>0</v>
      </c>
      <c r="D37" s="59">
        <f t="shared" si="54"/>
        <v>0</v>
      </c>
      <c r="E37" s="59">
        <f t="shared" si="54"/>
        <v>0</v>
      </c>
      <c r="F37" s="41">
        <f t="shared" si="54"/>
        <v>0</v>
      </c>
      <c r="G37" s="41">
        <f t="shared" si="54"/>
        <v>0</v>
      </c>
      <c r="H37" s="205">
        <f t="shared" si="54"/>
        <v>0</v>
      </c>
      <c r="I37" s="50">
        <f t="shared" si="54"/>
        <v>0</v>
      </c>
      <c r="J37" s="50">
        <f t="shared" si="54"/>
        <v>0</v>
      </c>
      <c r="K37" s="50">
        <f t="shared" si="54"/>
        <v>0</v>
      </c>
      <c r="L37" s="92">
        <f t="shared" si="54"/>
        <v>0</v>
      </c>
      <c r="M37" s="92">
        <f t="shared" si="54"/>
        <v>0</v>
      </c>
      <c r="N37" s="92">
        <f t="shared" si="54"/>
        <v>0</v>
      </c>
      <c r="O37" s="102">
        <f t="shared" si="54"/>
        <v>0</v>
      </c>
      <c r="P37" s="102">
        <f t="shared" si="54"/>
        <v>0</v>
      </c>
      <c r="Q37" s="102">
        <f t="shared" si="54"/>
        <v>0</v>
      </c>
      <c r="R37" s="121">
        <f t="shared" si="54"/>
        <v>0</v>
      </c>
      <c r="S37" s="121">
        <f t="shared" si="54"/>
        <v>0</v>
      </c>
      <c r="T37" s="121">
        <f t="shared" si="54"/>
        <v>0</v>
      </c>
      <c r="U37" s="70">
        <f t="shared" si="54"/>
        <v>0</v>
      </c>
      <c r="V37" s="70">
        <f t="shared" si="54"/>
        <v>0</v>
      </c>
      <c r="W37" s="70">
        <f t="shared" si="54"/>
        <v>0</v>
      </c>
      <c r="X37" s="82">
        <f t="shared" si="54"/>
        <v>0</v>
      </c>
      <c r="Y37" s="82">
        <f t="shared" si="54"/>
        <v>0</v>
      </c>
      <c r="Z37" s="154">
        <f t="shared" si="54"/>
        <v>0</v>
      </c>
      <c r="AA37" s="142">
        <f t="shared" si="54"/>
        <v>0</v>
      </c>
      <c r="AB37" s="142">
        <f t="shared" si="54"/>
        <v>0</v>
      </c>
      <c r="AC37" s="194">
        <f t="shared" si="54"/>
        <v>0</v>
      </c>
      <c r="AD37" s="131">
        <f t="shared" si="54"/>
        <v>0</v>
      </c>
      <c r="AE37" s="131">
        <f t="shared" si="54"/>
        <v>0</v>
      </c>
      <c r="AF37" s="131">
        <f t="shared" si="54"/>
        <v>0</v>
      </c>
      <c r="AG37" s="50">
        <f t="shared" si="54"/>
        <v>57500</v>
      </c>
      <c r="AH37" s="50">
        <f t="shared" si="54"/>
        <v>-36092.76</v>
      </c>
      <c r="AI37" s="175">
        <f t="shared" si="54"/>
        <v>7500</v>
      </c>
      <c r="AJ37" s="111">
        <f t="shared" si="54"/>
        <v>77000</v>
      </c>
      <c r="AK37" s="111">
        <f t="shared" si="54"/>
        <v>395600</v>
      </c>
      <c r="AL37" s="165">
        <f t="shared" si="54"/>
        <v>282000</v>
      </c>
      <c r="AM37" s="33">
        <f t="shared" si="54"/>
        <v>134500</v>
      </c>
      <c r="AN37" s="33">
        <f t="shared" si="54"/>
        <v>359507.24</v>
      </c>
      <c r="AO37" s="181">
        <f t="shared" si="54"/>
        <v>289500</v>
      </c>
    </row>
    <row r="38" spans="1:41" ht="35.25" customHeight="1" x14ac:dyDescent="0.15">
      <c r="A38" s="23"/>
      <c r="B38" s="7"/>
      <c r="C38" s="58"/>
      <c r="D38" s="58"/>
      <c r="E38" s="58"/>
      <c r="F38" s="40"/>
      <c r="G38" s="40"/>
      <c r="H38" s="204"/>
      <c r="I38" s="49"/>
      <c r="J38" s="49"/>
      <c r="K38" s="49"/>
      <c r="L38" s="91"/>
      <c r="M38" s="91"/>
      <c r="N38" s="91"/>
      <c r="O38" s="101"/>
      <c r="P38" s="101"/>
      <c r="Q38" s="101"/>
      <c r="R38" s="120"/>
      <c r="S38" s="120"/>
      <c r="T38" s="120"/>
      <c r="U38" s="69"/>
      <c r="V38" s="69"/>
      <c r="W38" s="69"/>
      <c r="X38" s="81"/>
      <c r="Y38" s="81"/>
      <c r="Z38" s="153"/>
      <c r="AA38" s="141"/>
      <c r="AB38" s="141"/>
      <c r="AC38" s="193"/>
      <c r="AD38" s="130"/>
      <c r="AE38" s="130"/>
      <c r="AF38" s="130"/>
      <c r="AG38" s="49"/>
      <c r="AH38" s="49"/>
      <c r="AI38" s="174"/>
      <c r="AJ38" s="110"/>
      <c r="AK38" s="110"/>
      <c r="AL38" s="164"/>
      <c r="AM38" s="32"/>
      <c r="AN38" s="32"/>
      <c r="AO38" s="184"/>
    </row>
    <row r="39" spans="1:41" ht="16.5" customHeight="1" x14ac:dyDescent="0.15">
      <c r="A39" s="209" t="s">
        <v>21</v>
      </c>
      <c r="B39" s="209"/>
      <c r="C39" s="58">
        <f t="shared" ref="C39:AO39" si="55">SUM(C15,C18)</f>
        <v>1102627.3799999999</v>
      </c>
      <c r="D39" s="58">
        <f t="shared" si="55"/>
        <v>0</v>
      </c>
      <c r="E39" s="58">
        <f t="shared" si="55"/>
        <v>1131841</v>
      </c>
      <c r="F39" s="40">
        <f t="shared" si="55"/>
        <v>287834</v>
      </c>
      <c r="G39" s="40">
        <f t="shared" si="55"/>
        <v>63831.99</v>
      </c>
      <c r="H39" s="204">
        <f t="shared" si="55"/>
        <v>351244</v>
      </c>
      <c r="I39" s="49">
        <f t="shared" si="55"/>
        <v>170818</v>
      </c>
      <c r="J39" s="49">
        <f t="shared" si="55"/>
        <v>-7650</v>
      </c>
      <c r="K39" s="49">
        <f t="shared" si="55"/>
        <v>168323</v>
      </c>
      <c r="L39" s="91">
        <f t="shared" si="55"/>
        <v>111205</v>
      </c>
      <c r="M39" s="91">
        <f t="shared" si="55"/>
        <v>-48365.64</v>
      </c>
      <c r="N39" s="91">
        <f t="shared" si="55"/>
        <v>109050</v>
      </c>
      <c r="O39" s="101">
        <f t="shared" si="55"/>
        <v>70673</v>
      </c>
      <c r="P39" s="101">
        <f t="shared" si="55"/>
        <v>-70673</v>
      </c>
      <c r="Q39" s="101">
        <f t="shared" si="55"/>
        <v>76830</v>
      </c>
      <c r="R39" s="120">
        <f t="shared" si="55"/>
        <v>51000</v>
      </c>
      <c r="S39" s="120">
        <f t="shared" si="55"/>
        <v>4000</v>
      </c>
      <c r="T39" s="120">
        <f t="shared" si="55"/>
        <v>70000</v>
      </c>
      <c r="U39" s="69">
        <f t="shared" si="55"/>
        <v>50000</v>
      </c>
      <c r="V39" s="69">
        <f t="shared" si="55"/>
        <v>-7080</v>
      </c>
      <c r="W39" s="69">
        <f t="shared" si="55"/>
        <v>117400</v>
      </c>
      <c r="X39" s="81">
        <f t="shared" si="55"/>
        <v>380016</v>
      </c>
      <c r="Y39" s="81">
        <f t="shared" si="55"/>
        <v>-43250</v>
      </c>
      <c r="Z39" s="153">
        <f t="shared" si="55"/>
        <v>410690</v>
      </c>
      <c r="AA39" s="141">
        <f t="shared" si="55"/>
        <v>36000</v>
      </c>
      <c r="AB39" s="141">
        <f t="shared" si="55"/>
        <v>-16000</v>
      </c>
      <c r="AC39" s="193">
        <f t="shared" si="55"/>
        <v>16500</v>
      </c>
      <c r="AD39" s="130">
        <f t="shared" si="55"/>
        <v>9614439</v>
      </c>
      <c r="AE39" s="130">
        <f t="shared" si="55"/>
        <v>41500</v>
      </c>
      <c r="AF39" s="130">
        <f t="shared" si="55"/>
        <v>10446541</v>
      </c>
      <c r="AG39" s="49">
        <f t="shared" si="55"/>
        <v>57500</v>
      </c>
      <c r="AH39" s="49">
        <f t="shared" si="55"/>
        <v>-36092.76</v>
      </c>
      <c r="AI39" s="174">
        <f t="shared" si="55"/>
        <v>7500</v>
      </c>
      <c r="AJ39" s="110">
        <f t="shared" si="55"/>
        <v>710700</v>
      </c>
      <c r="AK39" s="110">
        <f t="shared" si="55"/>
        <v>584996.26</v>
      </c>
      <c r="AL39" s="164">
        <f t="shared" si="55"/>
        <v>916000</v>
      </c>
      <c r="AM39" s="32">
        <f t="shared" si="55"/>
        <v>12642812.379999999</v>
      </c>
      <c r="AN39" s="32">
        <f t="shared" si="55"/>
        <v>465216.85</v>
      </c>
      <c r="AO39" s="184">
        <f t="shared" si="55"/>
        <v>13821919</v>
      </c>
    </row>
    <row r="40" spans="1:41" ht="12.75" customHeight="1" x14ac:dyDescent="0.15">
      <c r="A40" s="208" t="s">
        <v>20</v>
      </c>
      <c r="B40" s="208"/>
      <c r="C40" s="58">
        <f t="shared" ref="C40:AO40" si="56">SUM(C31,C37)</f>
        <v>1102627.3799999999</v>
      </c>
      <c r="D40" s="58">
        <f t="shared" si="56"/>
        <v>4.5474735088646412E-13</v>
      </c>
      <c r="E40" s="58">
        <f t="shared" si="56"/>
        <v>1131841</v>
      </c>
      <c r="F40" s="40">
        <f t="shared" si="56"/>
        <v>287834</v>
      </c>
      <c r="G40" s="40">
        <f t="shared" si="56"/>
        <v>63831.99</v>
      </c>
      <c r="H40" s="204">
        <f t="shared" si="56"/>
        <v>351244</v>
      </c>
      <c r="I40" s="49">
        <f t="shared" si="56"/>
        <v>170818</v>
      </c>
      <c r="J40" s="49">
        <f t="shared" si="56"/>
        <v>-7650</v>
      </c>
      <c r="K40" s="49">
        <f t="shared" si="56"/>
        <v>168323</v>
      </c>
      <c r="L40" s="91">
        <f t="shared" si="56"/>
        <v>111205</v>
      </c>
      <c r="M40" s="91">
        <f t="shared" si="56"/>
        <v>-48365.64</v>
      </c>
      <c r="N40" s="91">
        <f t="shared" si="56"/>
        <v>109050</v>
      </c>
      <c r="O40" s="101">
        <f t="shared" si="56"/>
        <v>70673</v>
      </c>
      <c r="P40" s="101">
        <f t="shared" si="56"/>
        <v>-70673</v>
      </c>
      <c r="Q40" s="101">
        <f t="shared" si="56"/>
        <v>76830</v>
      </c>
      <c r="R40" s="120">
        <f t="shared" si="56"/>
        <v>51000</v>
      </c>
      <c r="S40" s="120">
        <f t="shared" si="56"/>
        <v>4000</v>
      </c>
      <c r="T40" s="120">
        <f t="shared" si="56"/>
        <v>70000</v>
      </c>
      <c r="U40" s="69">
        <f t="shared" si="56"/>
        <v>50000</v>
      </c>
      <c r="V40" s="69">
        <f t="shared" si="56"/>
        <v>-7080</v>
      </c>
      <c r="W40" s="69">
        <f t="shared" si="56"/>
        <v>117400</v>
      </c>
      <c r="X40" s="81">
        <f t="shared" si="56"/>
        <v>380016</v>
      </c>
      <c r="Y40" s="81">
        <f t="shared" si="56"/>
        <v>-43250</v>
      </c>
      <c r="Z40" s="153">
        <f t="shared" si="56"/>
        <v>410690</v>
      </c>
      <c r="AA40" s="141">
        <f t="shared" si="56"/>
        <v>36000</v>
      </c>
      <c r="AB40" s="141">
        <f t="shared" si="56"/>
        <v>-16000</v>
      </c>
      <c r="AC40" s="193">
        <f t="shared" si="56"/>
        <v>16500</v>
      </c>
      <c r="AD40" s="130">
        <f t="shared" si="56"/>
        <v>9614439</v>
      </c>
      <c r="AE40" s="130">
        <f t="shared" si="56"/>
        <v>41500</v>
      </c>
      <c r="AF40" s="130">
        <f t="shared" si="56"/>
        <v>10446541</v>
      </c>
      <c r="AG40" s="49">
        <f t="shared" si="56"/>
        <v>57500</v>
      </c>
      <c r="AH40" s="49">
        <f t="shared" si="56"/>
        <v>-36092.76</v>
      </c>
      <c r="AI40" s="174">
        <f t="shared" si="56"/>
        <v>7500</v>
      </c>
      <c r="AJ40" s="110">
        <f t="shared" si="56"/>
        <v>710700</v>
      </c>
      <c r="AK40" s="110">
        <f t="shared" si="56"/>
        <v>419541.95</v>
      </c>
      <c r="AL40" s="164">
        <f t="shared" si="56"/>
        <v>916000</v>
      </c>
      <c r="AM40" s="32">
        <f t="shared" si="56"/>
        <v>12642812.380000001</v>
      </c>
      <c r="AN40" s="32">
        <f t="shared" si="56"/>
        <v>299762.54000000004</v>
      </c>
      <c r="AO40" s="184">
        <f t="shared" si="56"/>
        <v>13821919</v>
      </c>
    </row>
    <row r="41" spans="1:41" ht="11.25" customHeight="1" x14ac:dyDescent="0.15">
      <c r="A41" s="208" t="s">
        <v>22</v>
      </c>
      <c r="B41" s="208"/>
      <c r="C41" s="58">
        <f>C39-C40</f>
        <v>0</v>
      </c>
      <c r="D41" s="58">
        <f t="shared" ref="D41:AO41" si="57">D39-D40</f>
        <v>-4.5474735088646412E-13</v>
      </c>
      <c r="E41" s="58">
        <f t="shared" si="57"/>
        <v>0</v>
      </c>
      <c r="F41" s="40">
        <f t="shared" si="57"/>
        <v>0</v>
      </c>
      <c r="G41" s="40">
        <f t="shared" si="57"/>
        <v>0</v>
      </c>
      <c r="H41" s="204">
        <f t="shared" si="57"/>
        <v>0</v>
      </c>
      <c r="I41" s="49">
        <f t="shared" si="57"/>
        <v>0</v>
      </c>
      <c r="J41" s="49">
        <f t="shared" si="57"/>
        <v>0</v>
      </c>
      <c r="K41" s="49">
        <f t="shared" si="57"/>
        <v>0</v>
      </c>
      <c r="L41" s="91">
        <f t="shared" si="57"/>
        <v>0</v>
      </c>
      <c r="M41" s="91">
        <f t="shared" si="57"/>
        <v>0</v>
      </c>
      <c r="N41" s="91">
        <f t="shared" si="57"/>
        <v>0</v>
      </c>
      <c r="O41" s="101">
        <f t="shared" si="57"/>
        <v>0</v>
      </c>
      <c r="P41" s="101">
        <f t="shared" si="57"/>
        <v>0</v>
      </c>
      <c r="Q41" s="101">
        <f t="shared" si="57"/>
        <v>0</v>
      </c>
      <c r="R41" s="120">
        <f t="shared" si="57"/>
        <v>0</v>
      </c>
      <c r="S41" s="120">
        <f t="shared" si="57"/>
        <v>0</v>
      </c>
      <c r="T41" s="120">
        <f t="shared" si="57"/>
        <v>0</v>
      </c>
      <c r="U41" s="69">
        <f t="shared" si="57"/>
        <v>0</v>
      </c>
      <c r="V41" s="69">
        <f t="shared" si="57"/>
        <v>0</v>
      </c>
      <c r="W41" s="69">
        <f t="shared" si="57"/>
        <v>0</v>
      </c>
      <c r="X41" s="81">
        <f t="shared" si="57"/>
        <v>0</v>
      </c>
      <c r="Y41" s="81">
        <f t="shared" si="57"/>
        <v>0</v>
      </c>
      <c r="Z41" s="153">
        <f t="shared" si="57"/>
        <v>0</v>
      </c>
      <c r="AA41" s="141">
        <f t="shared" si="57"/>
        <v>0</v>
      </c>
      <c r="AB41" s="141">
        <f t="shared" si="57"/>
        <v>0</v>
      </c>
      <c r="AC41" s="193">
        <f t="shared" si="57"/>
        <v>0</v>
      </c>
      <c r="AD41" s="130">
        <f t="shared" si="57"/>
        <v>0</v>
      </c>
      <c r="AE41" s="130">
        <f t="shared" si="57"/>
        <v>0</v>
      </c>
      <c r="AF41" s="130">
        <f t="shared" si="57"/>
        <v>0</v>
      </c>
      <c r="AG41" s="49">
        <f t="shared" si="57"/>
        <v>0</v>
      </c>
      <c r="AH41" s="49">
        <f t="shared" si="57"/>
        <v>0</v>
      </c>
      <c r="AI41" s="174">
        <f t="shared" si="57"/>
        <v>0</v>
      </c>
      <c r="AJ41" s="110">
        <f t="shared" si="57"/>
        <v>0</v>
      </c>
      <c r="AK41" s="110">
        <f t="shared" si="57"/>
        <v>165454.31</v>
      </c>
      <c r="AL41" s="164">
        <f t="shared" si="57"/>
        <v>0</v>
      </c>
      <c r="AM41" s="32">
        <f t="shared" si="57"/>
        <v>0</v>
      </c>
      <c r="AN41" s="32">
        <f t="shared" si="57"/>
        <v>165454.30999999994</v>
      </c>
      <c r="AO41" s="184">
        <f t="shared" si="57"/>
        <v>0</v>
      </c>
    </row>
    <row r="42" spans="1:41" ht="27.75" customHeight="1" x14ac:dyDescent="0.15">
      <c r="A42" s="209"/>
      <c r="B42" s="209"/>
      <c r="C42" s="58"/>
      <c r="D42" s="58"/>
      <c r="E42" s="58"/>
      <c r="F42" s="40"/>
      <c r="G42" s="40"/>
      <c r="H42" s="204"/>
      <c r="I42" s="49"/>
      <c r="J42" s="49"/>
      <c r="K42" s="49"/>
      <c r="L42" s="91"/>
      <c r="M42" s="91"/>
      <c r="N42" s="91"/>
      <c r="O42" s="101"/>
      <c r="P42" s="101"/>
      <c r="Q42" s="101"/>
      <c r="R42" s="120"/>
      <c r="S42" s="120"/>
      <c r="T42" s="120"/>
      <c r="U42" s="69"/>
      <c r="V42" s="69"/>
      <c r="W42" s="69"/>
      <c r="X42" s="81"/>
      <c r="Y42" s="81"/>
      <c r="Z42" s="153"/>
      <c r="AA42" s="141"/>
      <c r="AB42" s="141"/>
      <c r="AC42" s="193"/>
      <c r="AD42" s="130"/>
      <c r="AE42" s="130"/>
      <c r="AF42" s="130"/>
      <c r="AG42" s="49"/>
      <c r="AH42" s="49"/>
      <c r="AI42" s="174"/>
      <c r="AJ42" s="110"/>
      <c r="AK42" s="110"/>
      <c r="AL42" s="164"/>
      <c r="AM42" s="32"/>
      <c r="AN42" s="32"/>
      <c r="AO42" s="184"/>
    </row>
    <row r="43" spans="1:41" ht="11.25" customHeight="1" x14ac:dyDescent="0.15">
      <c r="A43" s="24"/>
      <c r="B43" s="9"/>
      <c r="C43" s="58"/>
      <c r="D43" s="58"/>
      <c r="E43" s="58"/>
      <c r="F43" s="40"/>
      <c r="G43" s="40"/>
      <c r="H43" s="204"/>
      <c r="I43" s="49"/>
      <c r="J43" s="49"/>
      <c r="K43" s="49"/>
      <c r="L43" s="91"/>
      <c r="M43" s="91"/>
      <c r="N43" s="91"/>
      <c r="O43" s="101"/>
      <c r="P43" s="101"/>
      <c r="Q43" s="101"/>
      <c r="R43" s="120"/>
      <c r="S43" s="120"/>
      <c r="T43" s="120"/>
      <c r="U43" s="69"/>
      <c r="V43" s="69"/>
      <c r="W43" s="69"/>
      <c r="X43" s="81"/>
      <c r="Y43" s="81"/>
      <c r="Z43" s="153"/>
      <c r="AA43" s="141"/>
      <c r="AB43" s="141"/>
      <c r="AC43" s="193"/>
      <c r="AD43" s="130"/>
      <c r="AE43" s="130"/>
      <c r="AF43" s="130"/>
      <c r="AG43" s="49"/>
      <c r="AH43" s="49"/>
      <c r="AI43" s="174"/>
      <c r="AJ43" s="110"/>
      <c r="AK43" s="110"/>
      <c r="AL43" s="164"/>
      <c r="AM43" s="32"/>
      <c r="AN43" s="32"/>
      <c r="AO43" s="184"/>
    </row>
    <row r="44" spans="1:41" ht="16.5" customHeight="1" x14ac:dyDescent="0.15">
      <c r="A44" s="23"/>
      <c r="C44" s="58"/>
      <c r="D44" s="58"/>
      <c r="E44" s="58"/>
      <c r="F44" s="40"/>
      <c r="G44" s="40"/>
      <c r="H44" s="204"/>
      <c r="I44" s="49"/>
      <c r="J44" s="49"/>
      <c r="K44" s="49"/>
      <c r="L44" s="91"/>
      <c r="M44" s="91"/>
      <c r="N44" s="91"/>
      <c r="O44" s="101"/>
      <c r="P44" s="101"/>
      <c r="Q44" s="101"/>
      <c r="R44" s="120"/>
      <c r="S44" s="120"/>
      <c r="T44" s="120"/>
      <c r="V44" s="69"/>
      <c r="W44" s="69"/>
      <c r="X44" s="133" t="s">
        <v>27</v>
      </c>
      <c r="Y44" s="81"/>
      <c r="Z44" s="153"/>
      <c r="AA44" s="141"/>
      <c r="AB44" s="141"/>
      <c r="AC44" s="193"/>
      <c r="AD44" s="130"/>
      <c r="AE44" s="130"/>
      <c r="AF44" s="130"/>
      <c r="AG44" s="49"/>
      <c r="AH44" s="49"/>
      <c r="AI44" s="174"/>
      <c r="AJ44" s="110"/>
      <c r="AK44" s="110"/>
      <c r="AL44" s="164"/>
      <c r="AM44" s="32" t="s">
        <v>10</v>
      </c>
      <c r="AN44" s="32"/>
      <c r="AO44" s="184"/>
    </row>
    <row r="45" spans="1:41" x14ac:dyDescent="0.15">
      <c r="A45" s="23"/>
      <c r="B45" s="7"/>
      <c r="C45" s="58"/>
      <c r="D45" s="58"/>
      <c r="E45" s="58"/>
      <c r="F45" s="40"/>
      <c r="G45" s="40"/>
      <c r="H45" s="204"/>
      <c r="I45" s="49"/>
      <c r="J45" s="49"/>
      <c r="K45" s="49"/>
      <c r="L45" s="91"/>
      <c r="M45" s="91"/>
      <c r="N45" s="91"/>
      <c r="O45" s="101"/>
      <c r="P45" s="101"/>
      <c r="Q45" s="101"/>
      <c r="R45" s="120"/>
      <c r="S45" s="120"/>
      <c r="T45" s="120"/>
      <c r="V45" s="69"/>
      <c r="W45" s="69"/>
      <c r="X45" s="81"/>
      <c r="Y45" s="81"/>
      <c r="Z45" s="153"/>
      <c r="AA45" s="141"/>
      <c r="AB45" s="141"/>
      <c r="AC45" s="193"/>
      <c r="AD45" s="130"/>
      <c r="AE45" s="130"/>
      <c r="AF45" s="130"/>
      <c r="AG45" s="49"/>
      <c r="AH45" s="49"/>
      <c r="AI45" s="174"/>
      <c r="AJ45" s="110"/>
      <c r="AK45" s="110"/>
      <c r="AL45" s="164"/>
      <c r="AM45" s="32"/>
      <c r="AN45" s="32"/>
      <c r="AO45" s="184"/>
    </row>
    <row r="46" spans="1:41" x14ac:dyDescent="0.15">
      <c r="A46" s="23"/>
      <c r="B46" s="7"/>
      <c r="C46" s="58"/>
      <c r="D46" s="58"/>
      <c r="E46" s="58"/>
      <c r="F46" s="40"/>
      <c r="G46" s="40"/>
      <c r="H46" s="204"/>
      <c r="I46" s="49"/>
      <c r="J46" s="49"/>
      <c r="K46" s="49"/>
      <c r="L46" s="91"/>
      <c r="M46" s="91"/>
      <c r="N46" s="91"/>
      <c r="O46" s="101"/>
      <c r="P46" s="101"/>
      <c r="Q46" s="101"/>
      <c r="R46" s="120"/>
      <c r="S46" s="120"/>
      <c r="T46" s="120"/>
      <c r="V46" s="69"/>
      <c r="W46" s="69"/>
      <c r="X46" s="81"/>
      <c r="Y46" s="81"/>
      <c r="Z46" s="153"/>
      <c r="AA46" s="141"/>
      <c r="AB46" s="141"/>
      <c r="AC46" s="193"/>
      <c r="AD46" s="130"/>
      <c r="AE46" s="130"/>
      <c r="AF46" s="130"/>
      <c r="AG46" s="49"/>
      <c r="AH46" s="49"/>
      <c r="AI46" s="174"/>
      <c r="AJ46" s="110"/>
      <c r="AK46" s="110"/>
      <c r="AL46" s="164"/>
      <c r="AM46" s="32" t="s">
        <v>32</v>
      </c>
      <c r="AN46" s="32"/>
      <c r="AO46" s="184"/>
    </row>
    <row r="47" spans="1:41" x14ac:dyDescent="0.15">
      <c r="A47" s="25"/>
      <c r="B47" s="2"/>
      <c r="C47" s="60"/>
      <c r="D47" s="60"/>
      <c r="E47" s="60"/>
      <c r="F47" s="42"/>
      <c r="G47" s="42"/>
      <c r="H47" s="207"/>
      <c r="I47" s="51"/>
      <c r="J47" s="51"/>
      <c r="K47" s="51"/>
      <c r="L47" s="93"/>
      <c r="M47" s="93"/>
      <c r="N47" s="93"/>
      <c r="O47" s="103"/>
      <c r="P47" s="103"/>
      <c r="Q47" s="103"/>
      <c r="R47" s="122"/>
      <c r="S47" s="122"/>
      <c r="T47" s="122"/>
      <c r="U47" s="71"/>
      <c r="V47" s="71"/>
      <c r="W47" s="71"/>
      <c r="X47" s="83"/>
      <c r="Y47" s="83"/>
      <c r="Z47" s="156"/>
      <c r="AA47" s="143"/>
      <c r="AB47" s="143"/>
      <c r="AC47" s="196"/>
      <c r="AD47" s="132"/>
      <c r="AE47" s="132"/>
      <c r="AF47" s="132"/>
      <c r="AG47" s="51"/>
      <c r="AH47" s="51"/>
      <c r="AI47" s="177"/>
      <c r="AJ47" s="112"/>
      <c r="AK47" s="112"/>
      <c r="AL47" s="167"/>
      <c r="AM47" s="34"/>
      <c r="AN47" s="34"/>
      <c r="AO47" s="186"/>
    </row>
    <row r="48" spans="1:41" x14ac:dyDescent="0.15">
      <c r="A48" s="25"/>
      <c r="B48" s="2"/>
      <c r="C48" s="60"/>
      <c r="D48" s="60"/>
      <c r="E48" s="60"/>
      <c r="F48" s="42"/>
      <c r="G48" s="42"/>
      <c r="H48" s="207"/>
      <c r="I48" s="51"/>
      <c r="J48" s="51"/>
      <c r="K48" s="51"/>
      <c r="L48" s="93"/>
      <c r="M48" s="93"/>
      <c r="N48" s="93"/>
      <c r="O48" s="103"/>
      <c r="P48" s="103"/>
      <c r="Q48" s="103"/>
      <c r="R48" s="122"/>
      <c r="S48" s="122"/>
      <c r="T48" s="122"/>
      <c r="U48" s="71"/>
      <c r="V48" s="71"/>
      <c r="W48" s="71"/>
      <c r="X48" s="83"/>
      <c r="Y48" s="83"/>
      <c r="Z48" s="156"/>
      <c r="AA48" s="143"/>
      <c r="AB48" s="143"/>
      <c r="AC48" s="196"/>
      <c r="AD48" s="132"/>
      <c r="AE48" s="132"/>
      <c r="AF48" s="132"/>
      <c r="AG48" s="51"/>
      <c r="AH48" s="51"/>
      <c r="AI48" s="177"/>
      <c r="AJ48" s="112"/>
      <c r="AK48" s="112"/>
      <c r="AL48" s="167"/>
      <c r="AM48" s="34"/>
      <c r="AN48" s="34"/>
      <c r="AO48" s="186"/>
    </row>
    <row r="49" spans="1:41" x14ac:dyDescent="0.15">
      <c r="A49" s="25"/>
      <c r="B49" s="2"/>
      <c r="C49" s="60"/>
      <c r="D49" s="60"/>
      <c r="E49" s="60"/>
      <c r="F49" s="42"/>
      <c r="G49" s="42"/>
      <c r="H49" s="207"/>
      <c r="I49" s="51"/>
      <c r="J49" s="51"/>
      <c r="K49" s="51"/>
      <c r="L49" s="93"/>
      <c r="M49" s="93"/>
      <c r="N49" s="93"/>
      <c r="O49" s="103"/>
      <c r="P49" s="103"/>
      <c r="Q49" s="103"/>
      <c r="R49" s="122"/>
      <c r="S49" s="122"/>
      <c r="T49" s="122"/>
      <c r="U49" s="71"/>
      <c r="V49" s="71"/>
      <c r="W49" s="71"/>
      <c r="X49" s="83"/>
      <c r="Y49" s="83"/>
      <c r="Z49" s="156"/>
      <c r="AA49" s="143"/>
      <c r="AB49" s="143"/>
      <c r="AC49" s="196"/>
      <c r="AD49" s="132"/>
      <c r="AE49" s="132"/>
      <c r="AF49" s="132"/>
      <c r="AG49" s="51"/>
      <c r="AH49" s="51"/>
      <c r="AI49" s="177"/>
      <c r="AJ49" s="112"/>
      <c r="AK49" s="112"/>
      <c r="AL49" s="167"/>
      <c r="AM49" s="34"/>
      <c r="AN49" s="34"/>
      <c r="AO49" s="186"/>
    </row>
    <row r="50" spans="1:41" x14ac:dyDescent="0.15">
      <c r="A50" s="25"/>
      <c r="B50" s="2"/>
      <c r="C50" s="60"/>
      <c r="D50" s="60"/>
      <c r="E50" s="60"/>
      <c r="F50" s="42"/>
      <c r="G50" s="42"/>
      <c r="H50" s="207"/>
      <c r="I50" s="51"/>
      <c r="J50" s="51"/>
      <c r="K50" s="51"/>
      <c r="L50" s="93"/>
      <c r="M50" s="93"/>
      <c r="N50" s="93"/>
      <c r="O50" s="103"/>
      <c r="P50" s="103"/>
      <c r="Q50" s="103"/>
      <c r="R50" s="122"/>
      <c r="S50" s="122"/>
      <c r="T50" s="122"/>
      <c r="U50" s="71"/>
      <c r="V50" s="71"/>
      <c r="W50" s="71"/>
      <c r="X50" s="83"/>
      <c r="Y50" s="83"/>
      <c r="Z50" s="156"/>
      <c r="AA50" s="143"/>
      <c r="AB50" s="143"/>
      <c r="AC50" s="196"/>
      <c r="AD50" s="132"/>
      <c r="AE50" s="132"/>
      <c r="AF50" s="132"/>
      <c r="AG50" s="51"/>
      <c r="AH50" s="51"/>
      <c r="AI50" s="177"/>
      <c r="AJ50" s="112"/>
      <c r="AK50" s="112"/>
      <c r="AL50" s="167"/>
      <c r="AM50" s="34"/>
      <c r="AN50" s="34"/>
      <c r="AO50" s="186"/>
    </row>
    <row r="51" spans="1:41" x14ac:dyDescent="0.15">
      <c r="A51" s="25"/>
      <c r="B51" s="2"/>
      <c r="C51" s="60"/>
      <c r="D51" s="60"/>
      <c r="E51" s="60"/>
      <c r="F51" s="42"/>
      <c r="G51" s="42"/>
      <c r="H51" s="207"/>
      <c r="I51" s="51"/>
      <c r="J51" s="51"/>
      <c r="K51" s="51"/>
      <c r="L51" s="93"/>
      <c r="M51" s="93"/>
      <c r="N51" s="93"/>
      <c r="O51" s="103"/>
      <c r="P51" s="103"/>
      <c r="Q51" s="103"/>
      <c r="R51" s="122"/>
      <c r="S51" s="122"/>
      <c r="T51" s="122"/>
      <c r="U51" s="71"/>
      <c r="V51" s="71"/>
      <c r="W51" s="71"/>
      <c r="X51" s="83"/>
      <c r="Y51" s="83"/>
      <c r="Z51" s="156"/>
      <c r="AA51" s="143"/>
      <c r="AB51" s="143"/>
      <c r="AC51" s="196"/>
      <c r="AD51" s="132"/>
      <c r="AE51" s="132"/>
      <c r="AF51" s="132"/>
      <c r="AG51" s="51"/>
      <c r="AH51" s="51"/>
      <c r="AI51" s="177"/>
      <c r="AJ51" s="112"/>
      <c r="AK51" s="112"/>
      <c r="AL51" s="167"/>
      <c r="AM51" s="34"/>
      <c r="AN51" s="34"/>
      <c r="AO51" s="186"/>
    </row>
  </sheetData>
  <mergeCells count="9">
    <mergeCell ref="A40:B40"/>
    <mergeCell ref="A41:B41"/>
    <mergeCell ref="A42:B42"/>
    <mergeCell ref="A39:B39"/>
    <mergeCell ref="A4:B4"/>
    <mergeCell ref="A15:B15"/>
    <mergeCell ref="A18:B18"/>
    <mergeCell ref="A31:B31"/>
    <mergeCell ref="A37:B3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"/>
  <sheetViews>
    <sheetView workbookViewId="0">
      <selection activeCell="A3" sqref="A3"/>
    </sheetView>
  </sheetViews>
  <sheetFormatPr defaultRowHeight="15" x14ac:dyDescent="0.25"/>
  <cols>
    <col min="2" max="2" width="9.85546875" bestFit="1" customWidth="1"/>
    <col min="4" max="4" width="9.85546875" bestFit="1" customWidth="1"/>
  </cols>
  <sheetData>
    <row r="3" spans="1:4" x14ac:dyDescent="0.25">
      <c r="A3" s="4"/>
      <c r="B3" s="8"/>
      <c r="D3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</dc:creator>
  <cp:lastModifiedBy>NADA</cp:lastModifiedBy>
  <cp:lastPrinted>2020-11-06T12:55:02Z</cp:lastPrinted>
  <dcterms:created xsi:type="dcterms:W3CDTF">2018-10-31T08:08:01Z</dcterms:created>
  <dcterms:modified xsi:type="dcterms:W3CDTF">2021-10-21T12:18:51Z</dcterms:modified>
</cp:coreProperties>
</file>