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0.208\Obrazovanje - razmjena\KUHINJA\Jelovnici\"/>
    </mc:Choice>
  </mc:AlternateContent>
  <bookViews>
    <workbookView xWindow="0" yWindow="0" windowWidth="20490" windowHeight="6720" firstSheet="1" activeTab="1"/>
  </bookViews>
  <sheets>
    <sheet name="Jelovnik (29.04-03.05.)" sheetId="1" r:id="rId1"/>
    <sheet name="Ponedjeljak (29.04.)" sheetId="2" r:id="rId2"/>
    <sheet name="Utorak (30.04.)" sheetId="3" r:id="rId3"/>
    <sheet name="Četvrtak (02.05.)" sheetId="5" r:id="rId4"/>
    <sheet name="Petak (03.05.)" sheetId="6" r:id="rId5"/>
    <sheet name="NUTRITIVNE VRIJEDNOSTI" sheetId="8" r:id="rId6"/>
    <sheet name="Sheet9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8" l="1"/>
  <c r="K41" i="8"/>
  <c r="K42" i="8"/>
  <c r="M42" i="8" s="1"/>
  <c r="K43" i="8"/>
  <c r="M43" i="8" s="1"/>
  <c r="K44" i="8"/>
  <c r="K45" i="8"/>
  <c r="M45" i="8" s="1"/>
  <c r="K46" i="8"/>
  <c r="M46" i="8" s="1"/>
  <c r="K47" i="8"/>
  <c r="M47" i="8" s="1"/>
  <c r="K48" i="8"/>
  <c r="K49" i="8"/>
  <c r="K50" i="8"/>
  <c r="K51" i="8"/>
  <c r="K52" i="8"/>
  <c r="K53" i="8"/>
  <c r="M53" i="8" s="1"/>
  <c r="K54" i="8"/>
  <c r="K55" i="8"/>
  <c r="M55" i="8" s="1"/>
  <c r="K56" i="8"/>
  <c r="K57" i="8"/>
  <c r="M57" i="8" s="1"/>
  <c r="K58" i="8"/>
  <c r="K59" i="8"/>
  <c r="M59" i="8" s="1"/>
  <c r="K60" i="8"/>
  <c r="K61" i="8"/>
  <c r="M61" i="8" s="1"/>
  <c r="K62" i="8"/>
  <c r="K63" i="8"/>
  <c r="M63" i="8" s="1"/>
  <c r="K64" i="8"/>
  <c r="K65" i="8"/>
  <c r="M65" i="8" s="1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J7" i="8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5" i="9"/>
  <c r="K6" i="8"/>
  <c r="K7" i="8"/>
  <c r="M7" i="8" s="1"/>
  <c r="K8" i="8"/>
  <c r="K9" i="8"/>
  <c r="K10" i="8"/>
  <c r="M10" i="8" s="1"/>
  <c r="K11" i="8"/>
  <c r="M11" i="8" s="1"/>
  <c r="K12" i="8"/>
  <c r="M12" i="8" s="1"/>
  <c r="K13" i="8"/>
  <c r="K14" i="8"/>
  <c r="K15" i="8"/>
  <c r="K16" i="8"/>
  <c r="M16" i="8" s="1"/>
  <c r="K17" i="8"/>
  <c r="K18" i="8"/>
  <c r="K19" i="8"/>
  <c r="K20" i="8"/>
  <c r="K21" i="8"/>
  <c r="M21" i="8" s="1"/>
  <c r="K22" i="8"/>
  <c r="M22" i="8" s="1"/>
  <c r="K23" i="8"/>
  <c r="K24" i="8"/>
  <c r="K25" i="8"/>
  <c r="K26" i="8"/>
  <c r="K27" i="8"/>
  <c r="K28" i="8"/>
  <c r="K29" i="8"/>
  <c r="K30" i="8"/>
  <c r="K31" i="8"/>
  <c r="M31" i="8" s="1"/>
  <c r="K32" i="8"/>
  <c r="K33" i="8"/>
  <c r="K34" i="8"/>
  <c r="K35" i="8"/>
  <c r="K36" i="8"/>
  <c r="M36" i="8" s="1"/>
  <c r="K37" i="8"/>
  <c r="M37" i="8" s="1"/>
  <c r="K38" i="8"/>
  <c r="M38" i="8" s="1"/>
  <c r="K39" i="8"/>
  <c r="M40" i="8"/>
  <c r="M41" i="8"/>
  <c r="M49" i="8"/>
  <c r="M50" i="8"/>
  <c r="M52" i="8"/>
  <c r="M54" i="8"/>
  <c r="M56" i="8"/>
  <c r="M58" i="8"/>
  <c r="M60" i="8"/>
  <c r="M62" i="8"/>
  <c r="M64" i="8"/>
  <c r="O4" i="8" l="1"/>
  <c r="O3" i="8"/>
  <c r="O2" i="8"/>
  <c r="J50" i="8" l="1"/>
  <c r="J47" i="8"/>
  <c r="J46" i="8"/>
  <c r="J42" i="8"/>
  <c r="J22" i="8"/>
  <c r="J11" i="8"/>
  <c r="J10" i="8"/>
  <c r="S10" i="8"/>
  <c r="S11" i="8"/>
  <c r="S12" i="8"/>
  <c r="S16" i="8"/>
  <c r="S21" i="8"/>
  <c r="S22" i="8"/>
  <c r="S31" i="8"/>
  <c r="S36" i="8"/>
  <c r="S37" i="8"/>
  <c r="S38" i="8"/>
  <c r="S40" i="8"/>
  <c r="S41" i="8"/>
  <c r="S42" i="8"/>
  <c r="S43" i="8"/>
  <c r="S45" i="8"/>
  <c r="S46" i="8"/>
  <c r="S47" i="8"/>
  <c r="S49" i="8"/>
  <c r="S50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7" i="8"/>
  <c r="J65" i="8"/>
  <c r="J64" i="8"/>
  <c r="J63" i="8"/>
  <c r="J62" i="8"/>
  <c r="Q62" i="8" s="1"/>
  <c r="J61" i="8"/>
  <c r="J60" i="8"/>
  <c r="J59" i="8"/>
  <c r="J58" i="8"/>
  <c r="Q58" i="8" s="1"/>
  <c r="J57" i="8"/>
  <c r="J56" i="8"/>
  <c r="J55" i="8"/>
  <c r="J54" i="8"/>
  <c r="J53" i="8"/>
  <c r="J52" i="8"/>
  <c r="J49" i="8"/>
  <c r="J45" i="8"/>
  <c r="Q45" i="8" s="1"/>
  <c r="J43" i="8"/>
  <c r="J41" i="8"/>
  <c r="J40" i="8"/>
  <c r="J38" i="8"/>
  <c r="J37" i="8"/>
  <c r="J36" i="8"/>
  <c r="J31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0" i="8"/>
  <c r="G49" i="8"/>
  <c r="G47" i="8"/>
  <c r="G46" i="8"/>
  <c r="G45" i="8"/>
  <c r="G43" i="8"/>
  <c r="G42" i="8"/>
  <c r="G41" i="8"/>
  <c r="G40" i="8"/>
  <c r="G38" i="8"/>
  <c r="G37" i="8"/>
  <c r="G36" i="8"/>
  <c r="G31" i="8"/>
  <c r="D65" i="8"/>
  <c r="D64" i="8"/>
  <c r="D63" i="8"/>
  <c r="D62" i="8"/>
  <c r="D61" i="8"/>
  <c r="D59" i="8"/>
  <c r="D58" i="8"/>
  <c r="D57" i="8"/>
  <c r="D55" i="8"/>
  <c r="D54" i="8"/>
  <c r="D53" i="8"/>
  <c r="D52" i="8"/>
  <c r="D50" i="8"/>
  <c r="D49" i="8"/>
  <c r="D47" i="8"/>
  <c r="D46" i="8"/>
  <c r="D45" i="8"/>
  <c r="D43" i="8"/>
  <c r="D42" i="8"/>
  <c r="D41" i="8"/>
  <c r="D40" i="8"/>
  <c r="D38" i="8"/>
  <c r="D37" i="8"/>
  <c r="D36" i="8"/>
  <c r="D31" i="8"/>
  <c r="J21" i="8"/>
  <c r="J16" i="8"/>
  <c r="J12" i="8"/>
  <c r="G22" i="8"/>
  <c r="G21" i="8"/>
  <c r="G16" i="8"/>
  <c r="G12" i="8"/>
  <c r="G11" i="8"/>
  <c r="G10" i="8"/>
  <c r="D22" i="8"/>
  <c r="D21" i="8"/>
  <c r="D16" i="8"/>
  <c r="D12" i="8"/>
  <c r="D11" i="8"/>
  <c r="D10" i="8"/>
  <c r="G7" i="8"/>
  <c r="Q7" i="8" s="1"/>
  <c r="D7" i="8"/>
  <c r="Q54" i="8" l="1"/>
  <c r="Q47" i="8"/>
  <c r="Q41" i="8"/>
  <c r="Q52" i="8"/>
  <c r="Q64" i="8"/>
  <c r="Q42" i="8"/>
  <c r="Q16" i="8"/>
  <c r="Q43" i="8"/>
  <c r="Q57" i="8"/>
  <c r="Q61" i="8"/>
  <c r="Q65" i="8"/>
  <c r="Q46" i="8"/>
  <c r="Q40" i="8"/>
  <c r="Q49" i="8"/>
  <c r="Q55" i="8"/>
  <c r="Q59" i="8"/>
  <c r="Q63" i="8"/>
  <c r="Q50" i="8"/>
  <c r="Q12" i="8"/>
  <c r="Q36" i="8"/>
  <c r="Q37" i="8"/>
  <c r="Q10" i="8"/>
  <c r="Q21" i="8"/>
  <c r="Q38" i="8"/>
  <c r="Q11" i="8"/>
  <c r="Q31" i="8"/>
  <c r="Q22" i="8"/>
</calcChain>
</file>

<file path=xl/sharedStrings.xml><?xml version="1.0" encoding="utf-8"?>
<sst xmlns="http://schemas.openxmlformats.org/spreadsheetml/2006/main" count="384" uniqueCount="245">
  <si>
    <t>SASTOJCI</t>
  </si>
  <si>
    <t>NETO 1 
OSOBA (g)</t>
  </si>
  <si>
    <t>BRUTO 1 
OSOBA (g)</t>
  </si>
  <si>
    <t xml:space="preserve">mjera za 100 serviranja 
(kom, vrećice, ...) </t>
  </si>
  <si>
    <t>PROSJEČNA VELIČINA 1 SERVIRANJA</t>
  </si>
  <si>
    <t>kruh, crni</t>
  </si>
  <si>
    <t>VOĆE - 1 komad</t>
  </si>
  <si>
    <t>KRUH - 1-3 šnite (prema potrebi)</t>
  </si>
  <si>
    <t>20 (L)</t>
  </si>
  <si>
    <t>1 kom</t>
  </si>
  <si>
    <t>100 kom</t>
  </si>
  <si>
    <t>UPUTA ZA PRIPREMU:</t>
  </si>
  <si>
    <t>jabuka</t>
  </si>
  <si>
    <t>sol</t>
  </si>
  <si>
    <t>Vegeta (Vegeta natur)</t>
  </si>
  <si>
    <t>mrkva</t>
  </si>
  <si>
    <t>kruh crni</t>
  </si>
  <si>
    <t>7 kruhova po 700g</t>
  </si>
  <si>
    <t>zelena salata</t>
  </si>
  <si>
    <t>luk</t>
  </si>
  <si>
    <t>ulje (mL)</t>
  </si>
  <si>
    <t>Vegeta</t>
  </si>
  <si>
    <t>papar</t>
  </si>
  <si>
    <t>krumpir</t>
  </si>
  <si>
    <t>banana</t>
  </si>
  <si>
    <t>VARIVO - 250g</t>
  </si>
  <si>
    <t>NETO PO OSOBI (g)</t>
  </si>
  <si>
    <t>BRUTO PO OSOBI (g)</t>
  </si>
  <si>
    <t>kruška</t>
  </si>
  <si>
    <t>vrhnje za kuhanje (mL)</t>
  </si>
  <si>
    <t>Ponedjeljak</t>
  </si>
  <si>
    <t>Utorak</t>
  </si>
  <si>
    <t>Četvrtak</t>
  </si>
  <si>
    <t>Petak</t>
  </si>
  <si>
    <t>PROSJEK</t>
  </si>
  <si>
    <t>Bjelančevine</t>
  </si>
  <si>
    <t>Ugljikohidrati</t>
  </si>
  <si>
    <t>Masti</t>
  </si>
  <si>
    <t>Nutrients</t>
  </si>
  <si>
    <t>Per Serving</t>
  </si>
  <si>
    <t>Rcmd</t>
  </si>
  <si>
    <t>%Rec</t>
  </si>
  <si>
    <t>25% od Rcmd</t>
  </si>
  <si>
    <t>Gram Weight (g)</t>
  </si>
  <si>
    <t>Calories (kcal)</t>
  </si>
  <si>
    <t>Calories from Fat (kcal)</t>
  </si>
  <si>
    <t>Calories from SatFat (kcal)</t>
  </si>
  <si>
    <t>Protein (g)</t>
  </si>
  <si>
    <t>Carbohydrates (g)</t>
  </si>
  <si>
    <t>Total Dietary Fiber (g)</t>
  </si>
  <si>
    <t>Total Soluble Fiber (g)</t>
  </si>
  <si>
    <t>Dietary Fiber (2016) (g)</t>
  </si>
  <si>
    <t>Soluble Fiber (2016) (g)</t>
  </si>
  <si>
    <t>--</t>
  </si>
  <si>
    <t>Total Sugars (g)</t>
  </si>
  <si>
    <t>Added Sugar (g)</t>
  </si>
  <si>
    <t>Monosaccharides (g)</t>
  </si>
  <si>
    <t>Disaccharides (g)</t>
  </si>
  <si>
    <t>Other Carbs (g)</t>
  </si>
  <si>
    <t>Fat (g)</t>
  </si>
  <si>
    <t>Saturated Fat (g)</t>
  </si>
  <si>
    <t>Mono Fat (g)</t>
  </si>
  <si>
    <t>Poly Fat (g)</t>
  </si>
  <si>
    <t>Trans Fatty Acid (g)</t>
  </si>
  <si>
    <t>Cholesterol (mg)</t>
  </si>
  <si>
    <t>Water (g)</t>
  </si>
  <si>
    <t>Kilojoules (kJ)</t>
  </si>
  <si>
    <t>Vitamins</t>
  </si>
  <si>
    <t/>
  </si>
  <si>
    <t>Vitamin A - IU (IU)</t>
  </si>
  <si>
    <t>Vitamin A - RE (mcg)</t>
  </si>
  <si>
    <t>Vitamin A - RAE (mcg)</t>
  </si>
  <si>
    <t>Carotenoid RE (mcg)</t>
  </si>
  <si>
    <t>Retinol RE (mcg)</t>
  </si>
  <si>
    <t>Beta-Carotene (mcg)</t>
  </si>
  <si>
    <t>Vitamin B1 - Thiamin (mg)</t>
  </si>
  <si>
    <t>Vitamin B2 - Riboflavin (mg)</t>
  </si>
  <si>
    <t>Vitamin B3 - Niacin (mg)</t>
  </si>
  <si>
    <t>Vitamin B3 - Niacin Equiv (mg)</t>
  </si>
  <si>
    <t>Vitamin B6 (mg)</t>
  </si>
  <si>
    <t>Vitamin B12 (mcg)</t>
  </si>
  <si>
    <t>Biotin (mcg)</t>
  </si>
  <si>
    <t>Vitamin C (mg)</t>
  </si>
  <si>
    <t>Vitamin D - IU (IU)</t>
  </si>
  <si>
    <t>Vitamin D - mcg (mcg)</t>
  </si>
  <si>
    <t>Vitamin E - Alpha-Toco (mg)</t>
  </si>
  <si>
    <t>Folate (mcg)</t>
  </si>
  <si>
    <t>Folate, DFE (mcg DFE)</t>
  </si>
  <si>
    <t>Vitamin K (mcg)</t>
  </si>
  <si>
    <t>Pantothenic Acid (mg)</t>
  </si>
  <si>
    <t>Minerals</t>
  </si>
  <si>
    <t>Calcium (mg)</t>
  </si>
  <si>
    <t>Chromium (mcg)</t>
  </si>
  <si>
    <t>Copper (mg)</t>
  </si>
  <si>
    <t>Fluoride (mg)</t>
  </si>
  <si>
    <t>Iodine (mcg)</t>
  </si>
  <si>
    <t>Iron (mg)</t>
  </si>
  <si>
    <t>Magnesium (mg)</t>
  </si>
  <si>
    <t>Manganese (mg)</t>
  </si>
  <si>
    <t>Molybdenum (mcg)</t>
  </si>
  <si>
    <t>Phosphorus (mg)</t>
  </si>
  <si>
    <t>Potassium (mg)</t>
  </si>
  <si>
    <t>Selenium (mcg)</t>
  </si>
  <si>
    <t>Sodium (mg)</t>
  </si>
  <si>
    <t>Zinc (mg)</t>
  </si>
  <si>
    <t>Multi-Column</t>
  </si>
  <si>
    <t>Basic Components</t>
  </si>
  <si>
    <t>0.01</t>
  </si>
  <si>
    <t>Chloride (mg)</t>
  </si>
  <si>
    <t>Salt (g)</t>
  </si>
  <si>
    <t>Poly Fats</t>
  </si>
  <si>
    <t>Omega 3 Fatty Acid (g)</t>
  </si>
  <si>
    <t>Omega 6 Fatty Acid (g)</t>
  </si>
  <si>
    <t>0.03</t>
  </si>
  <si>
    <t>Other Nutrients</t>
  </si>
  <si>
    <t>Alcohol (g)</t>
  </si>
  <si>
    <t>Caffeine (mg)</t>
  </si>
  <si>
    <t>Choline (mg)</t>
  </si>
  <si>
    <t>0</t>
  </si>
  <si>
    <t>0.00</t>
  </si>
  <si>
    <t>0.15</t>
  </si>
  <si>
    <t>0.50</t>
  </si>
  <si>
    <t>0.58</t>
  </si>
  <si>
    <t>Odstupanje/ %</t>
  </si>
  <si>
    <t>Tjedan od 29.04. – 03.05.2019.</t>
  </si>
  <si>
    <t xml:space="preserve">pileći file </t>
  </si>
  <si>
    <t>ulje</t>
  </si>
  <si>
    <t xml:space="preserve">TJESTENINA S MESOM I POVRĆEM - 250 g </t>
  </si>
  <si>
    <t>sol (za pirjanje)</t>
  </si>
  <si>
    <t>grašak zamrznuti</t>
  </si>
  <si>
    <t xml:space="preserve">Gussnel </t>
  </si>
  <si>
    <t>tjestenina pužići</t>
  </si>
  <si>
    <t>sol (za kuhanje tjestenine)</t>
  </si>
  <si>
    <t>1. Na ulju popržiti narezani luk, dodati narezanu papriku, grašak i na kockice narezan pileći file. Pirjati uz podlijevanje s vodom.</t>
  </si>
  <si>
    <t>zobene pahuljice</t>
  </si>
  <si>
    <t>Ponedjeljak 29.04.</t>
  </si>
  <si>
    <t>Pašteta od tune</t>
  </si>
  <si>
    <t>kruh</t>
  </si>
  <si>
    <t>200 šnita</t>
  </si>
  <si>
    <t>kisela paprika</t>
  </si>
  <si>
    <t>Čaj:</t>
  </si>
  <si>
    <t xml:space="preserve">       med</t>
  </si>
  <si>
    <t xml:space="preserve">       voda (mL)</t>
  </si>
  <si>
    <t>200 (mL)</t>
  </si>
  <si>
    <t>TJEDAN 29.04 - 03.05.2019</t>
  </si>
  <si>
    <t>POVRĆE - 30g</t>
  </si>
  <si>
    <t>KRUH S NAMAZOM - 140g</t>
  </si>
  <si>
    <t>1. Paštetu namazati na kruh. Poslužiti uz kiselu papriku i topli čaj.</t>
  </si>
  <si>
    <t>0.57</t>
  </si>
  <si>
    <t>poriluk</t>
  </si>
  <si>
    <t>špek</t>
  </si>
  <si>
    <t>brašno, glatko</t>
  </si>
  <si>
    <t>0,4 (40dkg)</t>
  </si>
  <si>
    <t>1 (L)</t>
  </si>
  <si>
    <t>crvena začinska paprika</t>
  </si>
  <si>
    <t>VARIVO OD PORILUKA PREMA PREPORUCI DJECE IZ LEGRADA</t>
  </si>
  <si>
    <t xml:space="preserve">1. Poriluk izrezati na kolute, mrkvu i krumpir na kockice, sve zajedno kuhati, dodati češnjak, kobasice i špek izrezano na komadiće. </t>
  </si>
  <si>
    <t>2. Pred kraj kuhanja napraviti zapršku, dodati vrhnje za kuhanje, začine i još malo prokuhati.</t>
  </si>
  <si>
    <t>3. Povrće i meso pomiješati sa zaprškom.</t>
  </si>
  <si>
    <t>Utorak 30.04.</t>
  </si>
  <si>
    <t>Četvrtak 02.04</t>
  </si>
  <si>
    <t>Petak 03.05.</t>
  </si>
  <si>
    <r>
      <t xml:space="preserve">2. Dodati mješavinu </t>
    </r>
    <r>
      <rPr>
        <sz val="11"/>
        <rFont val="Calibri"/>
        <family val="2"/>
        <charset val="238"/>
      </rPr>
      <t>vrhnja za kuhanje, mlijeka i Gussnela i kuhati 5 min.</t>
    </r>
  </si>
  <si>
    <r>
      <t xml:space="preserve">3. Tjesteninu skuhati </t>
    </r>
    <r>
      <rPr>
        <i/>
        <sz val="11"/>
        <color indexed="8"/>
        <rFont val="Calibri"/>
        <family val="2"/>
        <charset val="238"/>
      </rPr>
      <t>al dente</t>
    </r>
    <r>
      <rPr>
        <sz val="11"/>
        <color indexed="8"/>
        <rFont val="Calibri"/>
        <family val="2"/>
        <charset val="238"/>
      </rPr>
      <t xml:space="preserve"> u posoljenoj vodi, ocijediti, umiješati u mesni umak i kratko prokuhati.</t>
    </r>
  </si>
  <si>
    <t>0,6 (L)</t>
  </si>
  <si>
    <t>ajvar</t>
  </si>
  <si>
    <t>đuveč</t>
  </si>
  <si>
    <t>vrhnje za kuhanje (20% mm) (mL)</t>
  </si>
  <si>
    <t>3 (L)</t>
  </si>
  <si>
    <t>mlijeko, min 2,5% mm (mL)</t>
  </si>
  <si>
    <t>žitne pahuljice s čokoladom, poput čokolina</t>
  </si>
  <si>
    <t>Petak: Pužići s piletinom - salata- kruh</t>
  </si>
  <si>
    <t>ocat jabučni</t>
  </si>
  <si>
    <t>SALATA - 40g</t>
  </si>
  <si>
    <t>PUŽIĆI ZA ŠAMPIONE</t>
  </si>
  <si>
    <t>jastučići punjeni kremnim namazom, poput lino pillowsa</t>
  </si>
  <si>
    <t>mlijeko 2,8 % mm (mL)</t>
  </si>
  <si>
    <t>1. Ugrijati mlijeko na oko 50 °C, preliti pahuljice i pomiješati. Servirati toplo.</t>
  </si>
  <si>
    <t>KAŠICA - 300g</t>
  </si>
  <si>
    <t>VOĆE - 1 KOM</t>
  </si>
  <si>
    <t>Multi Column: Lino doručak, Podravka</t>
  </si>
  <si>
    <t>0.44</t>
  </si>
  <si>
    <t>457.00</t>
  </si>
  <si>
    <t>1.15</t>
  </si>
  <si>
    <t>516.84</t>
  </si>
  <si>
    <t>2.27</t>
  </si>
  <si>
    <t>103.76</t>
  </si>
  <si>
    <t>17.37</t>
  </si>
  <si>
    <t>46.63</t>
  </si>
  <si>
    <t>187.50</t>
  </si>
  <si>
    <t>13.12</t>
  </si>
  <si>
    <t>4.67</t>
  </si>
  <si>
    <t>91.70</t>
  </si>
  <si>
    <t>3.39</t>
  </si>
  <si>
    <t>8.29</t>
  </si>
  <si>
    <t>67.21</t>
  </si>
  <si>
    <t>104.31</t>
  </si>
  <si>
    <t>4.37</t>
  </si>
  <si>
    <t>4.35</t>
  </si>
  <si>
    <t>49.73</t>
  </si>
  <si>
    <t>540.92</t>
  </si>
  <si>
    <t>16.81</t>
  </si>
  <si>
    <t>1.69</t>
  </si>
  <si>
    <t>5.01</t>
  </si>
  <si>
    <t>15.48</t>
  </si>
  <si>
    <t>11.53</t>
  </si>
  <si>
    <t>5.18</t>
  </si>
  <si>
    <t>16.24</t>
  </si>
  <si>
    <t>0.40</t>
  </si>
  <si>
    <t>36.60</t>
  </si>
  <si>
    <t>0.53</t>
  </si>
  <si>
    <t>1.04</t>
  </si>
  <si>
    <t>146.52</t>
  </si>
  <si>
    <t>156.86</t>
  </si>
  <si>
    <t>331.99</t>
  </si>
  <si>
    <t>2162.46</t>
  </si>
  <si>
    <t>5.85</t>
  </si>
  <si>
    <t>137.47</t>
  </si>
  <si>
    <t>102.28</t>
  </si>
  <si>
    <t>3.24</t>
  </si>
  <si>
    <t>9.83</t>
  </si>
  <si>
    <t>4.91</t>
  </si>
  <si>
    <t>0.33</t>
  </si>
  <si>
    <t>49.14</t>
  </si>
  <si>
    <t>0.59</t>
  </si>
  <si>
    <t>7.00</t>
  </si>
  <si>
    <t>5.53</t>
  </si>
  <si>
    <t>12.94</t>
  </si>
  <si>
    <t>Ponedjeljak: Pašteta od tune - kruh - čaj - kruška</t>
  </si>
  <si>
    <t>Utorak: Varivo od poriluka - kruh - banana</t>
  </si>
  <si>
    <t>KLASIČNI DORUČAK</t>
  </si>
  <si>
    <t>LINO DORUČAK</t>
  </si>
  <si>
    <t xml:space="preserve">NAPOMENA: predloženi obroci voća i mlijeka nisu dio školske sheme; ukoliko je u školi po redovitom planu voće/mlijeko prema školskoj shemi, ovaj obrok voća/mlijeka prebacite na bilo koji dan u tjednu kada u normativu nema voća/mlijeka; </t>
  </si>
  <si>
    <t>0,4 (40 dkg)</t>
  </si>
  <si>
    <r>
      <t xml:space="preserve">BRUTO 100 OSOBA </t>
    </r>
    <r>
      <rPr>
        <b/>
        <sz val="11"/>
        <color rgb="FFFF0000"/>
        <rFont val="Calibri"/>
        <family val="2"/>
        <charset val="238"/>
      </rPr>
      <t>(kg)</t>
    </r>
  </si>
  <si>
    <t>Četvrtak: Žitarice - dječja hrana - jabuka</t>
  </si>
  <si>
    <t>2. Čaj pripremiti prema uputi na pakiranju, kad se malo ohladi i nije vruć, zasladiti medom.</t>
  </si>
  <si>
    <t xml:space="preserve">       čaj</t>
  </si>
  <si>
    <t>ČAJ - 1 šalica, okus po odabiru škole</t>
  </si>
  <si>
    <t>češnjak svježi/granule</t>
  </si>
  <si>
    <t>1,95/0,3</t>
  </si>
  <si>
    <t>2,2/0,3</t>
  </si>
  <si>
    <t>0,22/30,03</t>
  </si>
  <si>
    <t>preporuka crni kruh</t>
  </si>
  <si>
    <t>kranjska kobasica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</si>
</sst>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[$-41A]General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9"/>
      <name val="Times New Roman"/>
      <family val="1"/>
      <charset val="238"/>
    </font>
    <font>
      <b/>
      <sz val="11"/>
      <color theme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6" fontId="11" fillId="0" borderId="0"/>
    <xf numFmtId="0" fontId="22" fillId="0" borderId="0"/>
  </cellStyleXfs>
  <cellXfs count="182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2" fillId="0" borderId="1" xfId="0" applyFont="1" applyBorder="1"/>
    <xf numFmtId="0" fontId="12" fillId="0" borderId="1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6" fontId="12" fillId="0" borderId="1" xfId="3" applyFont="1" applyBorder="1" applyAlignment="1">
      <alignment horizontal="left"/>
    </xf>
    <xf numFmtId="0" fontId="12" fillId="0" borderId="0" xfId="0" applyFont="1" applyAlignment="1">
      <alignment vertical="center"/>
    </xf>
    <xf numFmtId="0" fontId="4" fillId="0" borderId="0" xfId="0" applyFont="1"/>
    <xf numFmtId="0" fontId="2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2" fillId="0" borderId="1" xfId="0" applyFont="1" applyBorder="1"/>
    <xf numFmtId="0" fontId="0" fillId="0" borderId="1" xfId="0" applyFont="1" applyBorder="1"/>
    <xf numFmtId="0" fontId="0" fillId="0" borderId="1" xfId="0" applyFont="1" applyFill="1" applyBorder="1" applyAlignment="1"/>
    <xf numFmtId="0" fontId="12" fillId="0" borderId="1" xfId="0" applyFont="1" applyBorder="1"/>
    <xf numFmtId="0" fontId="4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/>
    <xf numFmtId="0" fontId="19" fillId="0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0" xfId="0" applyBorder="1"/>
    <xf numFmtId="0" fontId="1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/>
    <xf numFmtId="0" fontId="8" fillId="0" borderId="2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8" xfId="0" applyFont="1" applyFill="1" applyBorder="1"/>
    <xf numFmtId="49" fontId="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5" xfId="2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/>
    <xf numFmtId="0" fontId="8" fillId="0" borderId="9" xfId="0" applyFont="1" applyFill="1" applyBorder="1"/>
    <xf numFmtId="0" fontId="6" fillId="0" borderId="0" xfId="2" applyFont="1" applyFill="1" applyBorder="1" applyAlignment="1">
      <alignment horizontal="center" vertical="center"/>
    </xf>
    <xf numFmtId="0" fontId="8" fillId="0" borderId="3" xfId="0" applyFont="1" applyFill="1" applyBorder="1"/>
    <xf numFmtId="0" fontId="8" fillId="0" borderId="13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2" xfId="0" applyNumberFormat="1" applyFont="1" applyBorder="1"/>
    <xf numFmtId="49" fontId="8" fillId="0" borderId="12" xfId="0" applyNumberFormat="1" applyFont="1" applyBorder="1"/>
    <xf numFmtId="49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49" fontId="8" fillId="0" borderId="11" xfId="0" applyNumberFormat="1" applyFont="1" applyBorder="1"/>
    <xf numFmtId="9" fontId="8" fillId="0" borderId="10" xfId="1" applyFont="1" applyBorder="1" applyAlignment="1">
      <alignment horizontal="center"/>
    </xf>
    <xf numFmtId="0" fontId="8" fillId="0" borderId="0" xfId="0" applyFont="1" applyBorder="1"/>
    <xf numFmtId="165" fontId="8" fillId="0" borderId="10" xfId="0" applyNumberFormat="1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10" xfId="1" applyFont="1" applyBorder="1"/>
    <xf numFmtId="49" fontId="8" fillId="0" borderId="13" xfId="0" applyNumberFormat="1" applyFont="1" applyBorder="1" applyAlignment="1">
      <alignment horizontal="center"/>
    </xf>
    <xf numFmtId="9" fontId="8" fillId="0" borderId="15" xfId="1" applyFont="1" applyBorder="1" applyAlignment="1">
      <alignment horizontal="center"/>
    </xf>
    <xf numFmtId="0" fontId="0" fillId="0" borderId="0" xfId="0"/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9" fontId="8" fillId="0" borderId="13" xfId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49" fontId="0" fillId="0" borderId="0" xfId="0" applyNumberFormat="1"/>
    <xf numFmtId="0" fontId="12" fillId="0" borderId="0" xfId="0" applyFont="1"/>
    <xf numFmtId="0" fontId="24" fillId="0" borderId="0" xfId="0" applyFont="1" applyAlignment="1">
      <alignment horizontal="justify" vertical="center"/>
    </xf>
    <xf numFmtId="0" fontId="8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166" fontId="25" fillId="0" borderId="0" xfId="3" applyFont="1" applyFill="1" applyBorder="1"/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2" fontId="8" fillId="0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0" xfId="0" applyFont="1" applyBorder="1" applyAlignment="1">
      <alignment wrapText="1"/>
    </xf>
    <xf numFmtId="166" fontId="17" fillId="0" borderId="12" xfId="3" applyFont="1" applyBorder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13" xfId="0" applyFont="1" applyFill="1" applyBorder="1"/>
    <xf numFmtId="9" fontId="8" fillId="0" borderId="10" xfId="1" applyNumberFormat="1" applyFont="1" applyBorder="1" applyAlignment="1">
      <alignment horizontal="center"/>
    </xf>
    <xf numFmtId="10" fontId="8" fillId="0" borderId="10" xfId="0" applyNumberFormat="1" applyFont="1" applyFill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0" fillId="0" borderId="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</cellXfs>
  <cellStyles count="5">
    <cellStyle name="Excel Built-in Normal" xfId="3"/>
    <cellStyle name="Loše" xfId="2" builtinId="27"/>
    <cellStyle name="Normal 2" xfId="4"/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B13"/>
  <sheetViews>
    <sheetView workbookViewId="0">
      <selection activeCell="B9" sqref="B9"/>
    </sheetView>
  </sheetViews>
  <sheetFormatPr defaultRowHeight="15" x14ac:dyDescent="0.25"/>
  <cols>
    <col min="2" max="2" width="71.7109375" customWidth="1"/>
  </cols>
  <sheetData>
    <row r="1" spans="2:2" s="2" customFormat="1" x14ac:dyDescent="0.25"/>
    <row r="2" spans="2:2" s="2" customFormat="1" x14ac:dyDescent="0.25">
      <c r="B2" s="159" t="s">
        <v>124</v>
      </c>
    </row>
    <row r="4" spans="2:2" x14ac:dyDescent="0.25">
      <c r="B4" s="1" t="s">
        <v>228</v>
      </c>
    </row>
    <row r="5" spans="2:2" x14ac:dyDescent="0.25">
      <c r="B5" s="1"/>
    </row>
    <row r="6" spans="2:2" x14ac:dyDescent="0.25">
      <c r="B6" s="1" t="s">
        <v>229</v>
      </c>
    </row>
    <row r="7" spans="2:2" x14ac:dyDescent="0.25">
      <c r="B7" s="1"/>
    </row>
    <row r="8" spans="2:2" x14ac:dyDescent="0.25">
      <c r="B8" s="1" t="s">
        <v>235</v>
      </c>
    </row>
    <row r="9" spans="2:2" x14ac:dyDescent="0.25">
      <c r="B9" s="1"/>
    </row>
    <row r="10" spans="2:2" x14ac:dyDescent="0.25">
      <c r="B10" s="35" t="s">
        <v>171</v>
      </c>
    </row>
    <row r="11" spans="2:2" x14ac:dyDescent="0.25">
      <c r="B11" s="1"/>
    </row>
    <row r="13" spans="2:2" ht="39" x14ac:dyDescent="0.25">
      <c r="B13" s="151" t="s">
        <v>232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21"/>
  <sheetViews>
    <sheetView tabSelected="1" workbookViewId="0">
      <selection activeCell="G20" sqref="G20"/>
    </sheetView>
  </sheetViews>
  <sheetFormatPr defaultRowHeight="15" x14ac:dyDescent="0.25"/>
  <cols>
    <col min="2" max="2" width="39" customWidth="1"/>
    <col min="3" max="3" width="13.42578125" customWidth="1"/>
    <col min="4" max="4" width="15" customWidth="1"/>
    <col min="5" max="5" width="18" customWidth="1"/>
    <col min="6" max="6" width="23.140625" customWidth="1"/>
    <col min="7" max="7" width="50.140625" customWidth="1"/>
  </cols>
  <sheetData>
    <row r="2" spans="2:7" x14ac:dyDescent="0.25">
      <c r="B2" s="162" t="s">
        <v>144</v>
      </c>
      <c r="C2" s="162"/>
      <c r="D2" s="162"/>
      <c r="E2" s="162"/>
      <c r="F2" s="162"/>
      <c r="G2" s="162"/>
    </row>
    <row r="3" spans="2:7" x14ac:dyDescent="0.25">
      <c r="B3" s="163" t="s">
        <v>135</v>
      </c>
      <c r="C3" s="163"/>
      <c r="D3" s="163"/>
      <c r="E3" s="163"/>
      <c r="F3" s="163"/>
      <c r="G3" s="163"/>
    </row>
    <row r="4" spans="2:7" x14ac:dyDescent="0.25">
      <c r="B4" s="163" t="s">
        <v>230</v>
      </c>
      <c r="C4" s="163"/>
      <c r="D4" s="163"/>
      <c r="E4" s="163"/>
      <c r="F4" s="163"/>
      <c r="G4" s="163"/>
    </row>
    <row r="5" spans="2:7" x14ac:dyDescent="0.25">
      <c r="B5" s="22"/>
      <c r="C5" s="22"/>
      <c r="D5" s="22"/>
      <c r="E5" s="22"/>
      <c r="F5" s="22"/>
      <c r="G5" s="22"/>
    </row>
    <row r="6" spans="2:7" ht="30" x14ac:dyDescent="0.25">
      <c r="B6" s="4" t="s">
        <v>0</v>
      </c>
      <c r="C6" s="5" t="s">
        <v>1</v>
      </c>
      <c r="D6" s="5" t="s">
        <v>2</v>
      </c>
      <c r="E6" s="5" t="s">
        <v>234</v>
      </c>
      <c r="F6" s="6" t="s">
        <v>3</v>
      </c>
      <c r="G6" s="4" t="s">
        <v>4</v>
      </c>
    </row>
    <row r="7" spans="2:7" x14ac:dyDescent="0.25">
      <c r="B7" s="7" t="s">
        <v>136</v>
      </c>
      <c r="C7" s="8">
        <v>50</v>
      </c>
      <c r="D7" s="8">
        <v>50</v>
      </c>
      <c r="E7" s="8">
        <v>5</v>
      </c>
      <c r="F7" s="9" t="s">
        <v>10</v>
      </c>
      <c r="G7" s="11"/>
    </row>
    <row r="8" spans="2:7" x14ac:dyDescent="0.25">
      <c r="B8" s="146" t="s">
        <v>137</v>
      </c>
      <c r="C8" s="147">
        <v>90</v>
      </c>
      <c r="D8" s="147">
        <v>90</v>
      </c>
      <c r="E8" s="147">
        <v>9</v>
      </c>
      <c r="F8" s="10" t="s">
        <v>138</v>
      </c>
      <c r="G8" s="7" t="s">
        <v>146</v>
      </c>
    </row>
    <row r="9" spans="2:7" x14ac:dyDescent="0.25">
      <c r="B9" s="7" t="s">
        <v>139</v>
      </c>
      <c r="C9" s="8">
        <v>30</v>
      </c>
      <c r="D9" s="8">
        <v>60</v>
      </c>
      <c r="E9" s="8">
        <v>6</v>
      </c>
      <c r="F9" s="12"/>
      <c r="G9" s="19" t="s">
        <v>145</v>
      </c>
    </row>
    <row r="10" spans="2:7" x14ac:dyDescent="0.25">
      <c r="B10" s="7"/>
      <c r="C10" s="8"/>
      <c r="D10" s="8"/>
      <c r="E10" s="8"/>
      <c r="F10" s="12"/>
      <c r="G10" s="7"/>
    </row>
    <row r="11" spans="2:7" x14ac:dyDescent="0.25">
      <c r="B11" s="7" t="s">
        <v>140</v>
      </c>
      <c r="C11" s="8"/>
      <c r="D11" s="8"/>
      <c r="E11" s="8"/>
      <c r="F11" s="12"/>
      <c r="G11" s="7" t="s">
        <v>238</v>
      </c>
    </row>
    <row r="12" spans="2:7" x14ac:dyDescent="0.25">
      <c r="B12" s="13" t="s">
        <v>237</v>
      </c>
      <c r="C12" s="14">
        <v>1.5</v>
      </c>
      <c r="D12" s="15">
        <v>1.5</v>
      </c>
      <c r="E12" s="15">
        <v>0.15</v>
      </c>
      <c r="F12" s="9"/>
      <c r="G12" s="7"/>
    </row>
    <row r="13" spans="2:7" x14ac:dyDescent="0.25">
      <c r="B13" s="13" t="s">
        <v>141</v>
      </c>
      <c r="C13" s="14">
        <v>4</v>
      </c>
      <c r="D13" s="15">
        <v>4</v>
      </c>
      <c r="E13" s="15" t="s">
        <v>233</v>
      </c>
      <c r="F13" s="9"/>
      <c r="G13" s="7" t="s">
        <v>7</v>
      </c>
    </row>
    <row r="14" spans="2:7" x14ac:dyDescent="0.25">
      <c r="B14" s="150" t="s">
        <v>142</v>
      </c>
      <c r="C14" s="26" t="s">
        <v>143</v>
      </c>
      <c r="D14" s="25" t="s">
        <v>143</v>
      </c>
      <c r="E14" s="25" t="s">
        <v>8</v>
      </c>
      <c r="F14" s="12"/>
      <c r="G14" s="16" t="s">
        <v>243</v>
      </c>
    </row>
    <row r="15" spans="2:7" s="112" customFormat="1" x14ac:dyDescent="0.25">
      <c r="B15" s="13"/>
      <c r="C15" s="14"/>
      <c r="D15" s="15"/>
      <c r="E15" s="15"/>
      <c r="F15" s="12"/>
      <c r="G15" s="148"/>
    </row>
    <row r="16" spans="2:7" s="112" customFormat="1" x14ac:dyDescent="0.25">
      <c r="B16" s="13" t="s">
        <v>28</v>
      </c>
      <c r="C16" s="14" t="s">
        <v>9</v>
      </c>
      <c r="D16" s="15" t="s">
        <v>9</v>
      </c>
      <c r="E16" s="15" t="s">
        <v>10</v>
      </c>
      <c r="F16" s="12" t="s">
        <v>10</v>
      </c>
      <c r="G16" s="148"/>
    </row>
    <row r="17" spans="2:7" x14ac:dyDescent="0.25">
      <c r="B17" s="19"/>
      <c r="C17" s="7"/>
      <c r="D17" s="148"/>
      <c r="E17" s="148"/>
      <c r="F17" s="148"/>
      <c r="G17" s="148"/>
    </row>
    <row r="18" spans="2:7" x14ac:dyDescent="0.25">
      <c r="B18" s="3"/>
    </row>
    <row r="19" spans="2:7" x14ac:dyDescent="0.25">
      <c r="B19" s="23" t="s">
        <v>11</v>
      </c>
    </row>
    <row r="20" spans="2:7" x14ac:dyDescent="0.25">
      <c r="B20" t="s">
        <v>147</v>
      </c>
      <c r="G20" s="161"/>
    </row>
    <row r="21" spans="2:7" x14ac:dyDescent="0.25">
      <c r="B21" t="s">
        <v>236</v>
      </c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41"/>
  <sheetViews>
    <sheetView topLeftCell="A13" workbookViewId="0">
      <selection activeCell="G27" sqref="G27"/>
    </sheetView>
  </sheetViews>
  <sheetFormatPr defaultRowHeight="15" x14ac:dyDescent="0.25"/>
  <cols>
    <col min="2" max="2" width="31.42578125" customWidth="1"/>
    <col min="3" max="3" width="18.140625" customWidth="1"/>
    <col min="4" max="4" width="19.28515625" customWidth="1"/>
    <col min="5" max="5" width="18" customWidth="1"/>
    <col min="6" max="6" width="23.28515625" customWidth="1"/>
    <col min="7" max="7" width="52.7109375" customWidth="1"/>
  </cols>
  <sheetData>
    <row r="2" spans="2:7" x14ac:dyDescent="0.25">
      <c r="B2" s="162" t="s">
        <v>144</v>
      </c>
      <c r="C2" s="162"/>
      <c r="D2" s="162"/>
      <c r="E2" s="162"/>
      <c r="F2" s="162"/>
      <c r="G2" s="162"/>
    </row>
    <row r="3" spans="2:7" x14ac:dyDescent="0.25">
      <c r="B3" s="163" t="s">
        <v>159</v>
      </c>
      <c r="C3" s="163"/>
      <c r="D3" s="163"/>
      <c r="E3" s="163"/>
      <c r="F3" s="163"/>
      <c r="G3" s="163"/>
    </row>
    <row r="4" spans="2:7" x14ac:dyDescent="0.25">
      <c r="B4" s="163" t="s">
        <v>155</v>
      </c>
      <c r="C4" s="163"/>
      <c r="D4" s="163"/>
      <c r="E4" s="163"/>
      <c r="F4" s="163"/>
      <c r="G4" s="163"/>
    </row>
    <row r="5" spans="2:7" x14ac:dyDescent="0.25">
      <c r="B5" s="22"/>
      <c r="C5" s="22"/>
      <c r="D5" s="22"/>
      <c r="E5" s="22"/>
      <c r="F5" s="22"/>
      <c r="G5" s="22"/>
    </row>
    <row r="6" spans="2:7" ht="30" x14ac:dyDescent="0.25">
      <c r="B6" s="4" t="s">
        <v>0</v>
      </c>
      <c r="C6" s="4" t="s">
        <v>1</v>
      </c>
      <c r="D6" s="4" t="s">
        <v>2</v>
      </c>
      <c r="E6" s="5" t="s">
        <v>234</v>
      </c>
      <c r="F6" s="6" t="s">
        <v>3</v>
      </c>
      <c r="G6" s="4" t="s">
        <v>4</v>
      </c>
    </row>
    <row r="7" spans="2:7" s="27" customFormat="1" x14ac:dyDescent="0.25">
      <c r="B7" s="20" t="s">
        <v>149</v>
      </c>
      <c r="C7" s="18">
        <v>40</v>
      </c>
      <c r="D7" s="8">
        <v>57</v>
      </c>
      <c r="E7" s="8">
        <v>5.7</v>
      </c>
      <c r="F7" s="6"/>
      <c r="G7" s="4"/>
    </row>
    <row r="8" spans="2:7" s="27" customFormat="1" x14ac:dyDescent="0.25">
      <c r="B8" s="30" t="s">
        <v>23</v>
      </c>
      <c r="C8" s="24">
        <v>30</v>
      </c>
      <c r="D8" s="37">
        <v>45</v>
      </c>
      <c r="E8" s="37">
        <v>4.5</v>
      </c>
      <c r="F8" s="6"/>
      <c r="G8" s="34" t="s">
        <v>25</v>
      </c>
    </row>
    <row r="9" spans="2:7" s="27" customFormat="1" x14ac:dyDescent="0.25">
      <c r="B9" s="17" t="s">
        <v>15</v>
      </c>
      <c r="C9" s="24">
        <v>10</v>
      </c>
      <c r="D9" s="8">
        <v>12.5</v>
      </c>
      <c r="E9" s="8">
        <v>1.25</v>
      </c>
      <c r="F9" s="33"/>
      <c r="G9" s="29"/>
    </row>
    <row r="10" spans="2:7" s="27" customFormat="1" x14ac:dyDescent="0.25">
      <c r="B10" s="17"/>
      <c r="C10" s="24"/>
      <c r="D10" s="8"/>
      <c r="E10" s="8"/>
      <c r="F10" s="33"/>
      <c r="G10" s="7" t="s">
        <v>6</v>
      </c>
    </row>
    <row r="11" spans="2:7" s="27" customFormat="1" x14ac:dyDescent="0.25">
      <c r="B11" s="17" t="s">
        <v>244</v>
      </c>
      <c r="C11" s="24">
        <v>15</v>
      </c>
      <c r="D11" s="8">
        <v>15</v>
      </c>
      <c r="E11" s="8">
        <v>1.5</v>
      </c>
      <c r="F11" s="33"/>
      <c r="G11" s="7"/>
    </row>
    <row r="12" spans="2:7" s="27" customFormat="1" x14ac:dyDescent="0.25">
      <c r="B12" s="17" t="s">
        <v>150</v>
      </c>
      <c r="C12" s="18">
        <v>10</v>
      </c>
      <c r="D12" s="8">
        <v>10</v>
      </c>
      <c r="E12" s="8">
        <v>1</v>
      </c>
      <c r="F12" s="33"/>
      <c r="G12" s="7" t="s">
        <v>7</v>
      </c>
    </row>
    <row r="13" spans="2:7" s="27" customFormat="1" x14ac:dyDescent="0.25">
      <c r="B13" s="17"/>
      <c r="C13" s="18"/>
      <c r="D13" s="8"/>
      <c r="E13" s="8"/>
      <c r="F13" s="33"/>
      <c r="G13" s="16" t="s">
        <v>243</v>
      </c>
    </row>
    <row r="14" spans="2:7" s="27" customFormat="1" x14ac:dyDescent="0.25">
      <c r="B14" s="17" t="s">
        <v>239</v>
      </c>
      <c r="C14" s="18" t="s">
        <v>240</v>
      </c>
      <c r="D14" s="8" t="s">
        <v>241</v>
      </c>
      <c r="E14" s="8" t="s">
        <v>242</v>
      </c>
      <c r="F14" s="33"/>
      <c r="G14" s="19"/>
    </row>
    <row r="15" spans="2:7" s="27" customFormat="1" x14ac:dyDescent="0.25">
      <c r="B15" s="21" t="s">
        <v>151</v>
      </c>
      <c r="C15" s="10">
        <v>4</v>
      </c>
      <c r="D15" s="8">
        <v>4</v>
      </c>
      <c r="E15" s="8" t="s">
        <v>152</v>
      </c>
      <c r="F15" s="33"/>
      <c r="G15" s="19"/>
    </row>
    <row r="16" spans="2:7" s="28" customFormat="1" x14ac:dyDescent="0.25">
      <c r="B16" s="21" t="s">
        <v>29</v>
      </c>
      <c r="C16" s="10">
        <v>10</v>
      </c>
      <c r="D16" s="8">
        <v>10</v>
      </c>
      <c r="E16" s="8" t="s">
        <v>153</v>
      </c>
      <c r="F16" s="33"/>
      <c r="G16" s="19"/>
    </row>
    <row r="17" spans="2:7" s="27" customFormat="1" x14ac:dyDescent="0.25">
      <c r="B17" s="47" t="s">
        <v>13</v>
      </c>
      <c r="C17" s="8">
        <v>0.5</v>
      </c>
      <c r="D17" s="8">
        <v>0.5</v>
      </c>
      <c r="E17" s="8">
        <v>0.05</v>
      </c>
      <c r="F17" s="33"/>
      <c r="G17" s="4"/>
    </row>
    <row r="18" spans="2:7" s="27" customFormat="1" x14ac:dyDescent="0.25">
      <c r="B18" s="17" t="s">
        <v>21</v>
      </c>
      <c r="C18" s="24">
        <v>0.6</v>
      </c>
      <c r="D18" s="8">
        <v>0.6</v>
      </c>
      <c r="E18" s="8">
        <v>0.06</v>
      </c>
      <c r="F18" s="33"/>
      <c r="G18" s="4"/>
    </row>
    <row r="19" spans="2:7" s="28" customFormat="1" x14ac:dyDescent="0.25">
      <c r="B19" s="17" t="s">
        <v>22</v>
      </c>
      <c r="C19" s="18">
        <v>0.05</v>
      </c>
      <c r="D19" s="8">
        <v>0.05</v>
      </c>
      <c r="E19" s="8">
        <v>5.0000000000000001E-3</v>
      </c>
      <c r="F19" s="33"/>
      <c r="G19" s="4"/>
    </row>
    <row r="20" spans="2:7" s="28" customFormat="1" x14ac:dyDescent="0.25">
      <c r="B20" s="17" t="s">
        <v>154</v>
      </c>
      <c r="C20" s="24">
        <v>0.3</v>
      </c>
      <c r="D20" s="8">
        <v>0.3</v>
      </c>
      <c r="E20" s="8">
        <v>0.03</v>
      </c>
      <c r="F20" s="33"/>
      <c r="G20" s="4"/>
    </row>
    <row r="21" spans="2:7" s="27" customFormat="1" x14ac:dyDescent="0.25">
      <c r="B21" s="17"/>
      <c r="C21" s="24"/>
      <c r="D21" s="8"/>
      <c r="E21" s="8"/>
      <c r="F21" s="33"/>
      <c r="G21" s="4"/>
    </row>
    <row r="22" spans="2:7" s="28" customFormat="1" x14ac:dyDescent="0.25">
      <c r="B22" s="17" t="s">
        <v>24</v>
      </c>
      <c r="C22" s="18" t="s">
        <v>9</v>
      </c>
      <c r="D22" s="8" t="s">
        <v>9</v>
      </c>
      <c r="E22" s="8" t="s">
        <v>10</v>
      </c>
      <c r="F22" s="8" t="s">
        <v>10</v>
      </c>
      <c r="G22" s="4"/>
    </row>
    <row r="23" spans="2:7" s="28" customFormat="1" x14ac:dyDescent="0.25">
      <c r="B23" s="17"/>
      <c r="C23" s="18"/>
      <c r="D23" s="8"/>
      <c r="E23" s="8"/>
      <c r="F23" s="33"/>
      <c r="G23" s="4"/>
    </row>
    <row r="24" spans="2:7" x14ac:dyDescent="0.25">
      <c r="B24" s="30" t="s">
        <v>16</v>
      </c>
      <c r="C24" s="24">
        <v>45</v>
      </c>
      <c r="D24" s="8">
        <v>45</v>
      </c>
      <c r="E24" s="8">
        <v>4.5</v>
      </c>
      <c r="F24" s="10" t="s">
        <v>17</v>
      </c>
      <c r="G24" s="20"/>
    </row>
    <row r="25" spans="2:7" x14ac:dyDescent="0.25">
      <c r="B25" s="7"/>
      <c r="C25" s="8"/>
      <c r="D25" s="8"/>
      <c r="E25" s="8"/>
      <c r="F25" s="12"/>
      <c r="G25" s="20"/>
    </row>
    <row r="26" spans="2:7" x14ac:dyDescent="0.25">
      <c r="B26" s="22"/>
      <c r="C26" s="22"/>
      <c r="D26" s="22"/>
      <c r="E26" s="22"/>
      <c r="F26" s="22"/>
      <c r="G26" s="22"/>
    </row>
    <row r="27" spans="2:7" x14ac:dyDescent="0.25">
      <c r="B27" s="36" t="s">
        <v>11</v>
      </c>
      <c r="C27" s="23"/>
      <c r="D27" s="22"/>
      <c r="E27" s="22"/>
      <c r="F27" s="22"/>
      <c r="G27" s="160"/>
    </row>
    <row r="28" spans="2:7" x14ac:dyDescent="0.25">
      <c r="B28" s="112" t="s">
        <v>156</v>
      </c>
      <c r="C28" s="32"/>
      <c r="D28" s="32"/>
      <c r="E28" s="32"/>
      <c r="F28" s="32"/>
      <c r="G28" s="32"/>
    </row>
    <row r="29" spans="2:7" x14ac:dyDescent="0.25">
      <c r="B29" s="112" t="s">
        <v>157</v>
      </c>
      <c r="C29" s="32"/>
      <c r="D29" s="32"/>
      <c r="E29" s="32"/>
      <c r="F29" s="32"/>
      <c r="G29" s="32"/>
    </row>
    <row r="30" spans="2:7" x14ac:dyDescent="0.25">
      <c r="B30" s="32" t="s">
        <v>158</v>
      </c>
      <c r="C30" s="32"/>
      <c r="D30" s="32"/>
      <c r="E30" s="32"/>
      <c r="F30" s="32"/>
      <c r="G30" s="32"/>
    </row>
    <row r="31" spans="2:7" x14ac:dyDescent="0.25">
      <c r="B31" s="31"/>
      <c r="C31" s="32"/>
      <c r="D31" s="32"/>
      <c r="E31" s="32"/>
      <c r="F31" s="32"/>
      <c r="G31" s="32"/>
    </row>
    <row r="32" spans="2:7" ht="15.75" x14ac:dyDescent="0.25">
      <c r="B32" s="141"/>
    </row>
    <row r="33" spans="2:2" ht="15.75" x14ac:dyDescent="0.25">
      <c r="B33" s="38"/>
    </row>
    <row r="34" spans="2:2" ht="15.75" x14ac:dyDescent="0.25">
      <c r="B34" s="38"/>
    </row>
    <row r="35" spans="2:2" ht="15.75" x14ac:dyDescent="0.25">
      <c r="B35" s="38"/>
    </row>
    <row r="36" spans="2:2" ht="15.75" x14ac:dyDescent="0.25">
      <c r="B36" s="38"/>
    </row>
    <row r="37" spans="2:2" ht="15.75" x14ac:dyDescent="0.25">
      <c r="B37" s="38"/>
    </row>
    <row r="38" spans="2:2" ht="15.75" x14ac:dyDescent="0.25">
      <c r="B38" s="38"/>
    </row>
    <row r="39" spans="2:2" ht="15.75" x14ac:dyDescent="0.25">
      <c r="B39" s="38"/>
    </row>
    <row r="40" spans="2:2" ht="15.75" x14ac:dyDescent="0.25">
      <c r="B40" s="38"/>
    </row>
    <row r="41" spans="2:2" ht="15.75" x14ac:dyDescent="0.25">
      <c r="B41" s="38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16"/>
  <sheetViews>
    <sheetView topLeftCell="A7" workbookViewId="0">
      <selection activeCell="G16" sqref="G16"/>
    </sheetView>
  </sheetViews>
  <sheetFormatPr defaultRowHeight="15" x14ac:dyDescent="0.25"/>
  <cols>
    <col min="2" max="2" width="51.42578125" customWidth="1"/>
    <col min="3" max="3" width="18.28515625" bestFit="1" customWidth="1"/>
    <col min="4" max="4" width="19.5703125" bestFit="1" customWidth="1"/>
    <col min="5" max="5" width="19.7109375" customWidth="1"/>
    <col min="6" max="6" width="22" customWidth="1"/>
    <col min="7" max="7" width="38" customWidth="1"/>
  </cols>
  <sheetData>
    <row r="2" spans="2:7" x14ac:dyDescent="0.25">
      <c r="B2" s="162" t="s">
        <v>144</v>
      </c>
      <c r="C2" s="162"/>
      <c r="D2" s="162"/>
      <c r="E2" s="162"/>
      <c r="F2" s="162"/>
      <c r="G2" s="162"/>
    </row>
    <row r="3" spans="2:7" x14ac:dyDescent="0.25">
      <c r="B3" s="163" t="s">
        <v>160</v>
      </c>
      <c r="C3" s="163"/>
      <c r="D3" s="163"/>
      <c r="E3" s="163"/>
      <c r="F3" s="163"/>
      <c r="G3" s="163"/>
    </row>
    <row r="4" spans="2:7" x14ac:dyDescent="0.25">
      <c r="B4" s="163" t="s">
        <v>231</v>
      </c>
      <c r="C4" s="163"/>
      <c r="D4" s="163"/>
      <c r="E4" s="163"/>
      <c r="F4" s="163"/>
      <c r="G4" s="163"/>
    </row>
    <row r="5" spans="2:7" x14ac:dyDescent="0.25">
      <c r="B5" s="22"/>
      <c r="C5" s="22"/>
      <c r="D5" s="22"/>
      <c r="E5" s="22"/>
      <c r="F5" s="22"/>
      <c r="G5" s="22"/>
    </row>
    <row r="6" spans="2:7" ht="30" x14ac:dyDescent="0.25">
      <c r="B6" s="4" t="s">
        <v>0</v>
      </c>
      <c r="C6" s="4" t="s">
        <v>1</v>
      </c>
      <c r="D6" s="4" t="s">
        <v>2</v>
      </c>
      <c r="E6" s="5" t="s">
        <v>234</v>
      </c>
      <c r="F6" s="6" t="s">
        <v>3</v>
      </c>
      <c r="G6" s="4" t="s">
        <v>4</v>
      </c>
    </row>
    <row r="7" spans="2:7" x14ac:dyDescent="0.25">
      <c r="B7" s="56" t="s">
        <v>134</v>
      </c>
      <c r="C7" s="143">
        <v>25</v>
      </c>
      <c r="D7" s="8">
        <v>25</v>
      </c>
      <c r="E7" s="8">
        <v>2.5</v>
      </c>
      <c r="F7" s="6"/>
      <c r="G7" s="4"/>
    </row>
    <row r="8" spans="2:7" s="112" customFormat="1" x14ac:dyDescent="0.25">
      <c r="B8" s="56" t="s">
        <v>175</v>
      </c>
      <c r="C8" s="143">
        <v>20</v>
      </c>
      <c r="D8" s="8">
        <v>20</v>
      </c>
      <c r="E8" s="8">
        <v>2</v>
      </c>
      <c r="F8" s="6"/>
      <c r="G8" s="47" t="s">
        <v>178</v>
      </c>
    </row>
    <row r="9" spans="2:7" x14ac:dyDescent="0.25">
      <c r="B9" s="56" t="s">
        <v>170</v>
      </c>
      <c r="C9" s="143">
        <v>30</v>
      </c>
      <c r="D9" s="37">
        <v>30</v>
      </c>
      <c r="E9" s="37">
        <v>3</v>
      </c>
      <c r="F9" s="6"/>
      <c r="G9" s="34"/>
    </row>
    <row r="10" spans="2:7" x14ac:dyDescent="0.25">
      <c r="B10" s="158" t="s">
        <v>176</v>
      </c>
      <c r="C10" s="57">
        <v>200</v>
      </c>
      <c r="D10" s="25">
        <v>200</v>
      </c>
      <c r="E10" s="25" t="s">
        <v>8</v>
      </c>
      <c r="F10" s="6"/>
      <c r="G10" s="34" t="s">
        <v>179</v>
      </c>
    </row>
    <row r="11" spans="2:7" x14ac:dyDescent="0.25">
      <c r="B11" s="17"/>
      <c r="C11" s="24"/>
      <c r="D11" s="8"/>
      <c r="E11" s="8"/>
      <c r="F11" s="33"/>
      <c r="G11" s="39"/>
    </row>
    <row r="12" spans="2:7" s="112" customFormat="1" x14ac:dyDescent="0.25">
      <c r="B12" s="17" t="s">
        <v>12</v>
      </c>
      <c r="C12" s="24" t="s">
        <v>9</v>
      </c>
      <c r="D12" s="8" t="s">
        <v>9</v>
      </c>
      <c r="E12" s="8" t="s">
        <v>10</v>
      </c>
      <c r="F12" s="33" t="s">
        <v>10</v>
      </c>
      <c r="G12" s="42"/>
    </row>
    <row r="13" spans="2:7" x14ac:dyDescent="0.25">
      <c r="B13" s="7"/>
      <c r="C13" s="8"/>
      <c r="D13" s="8"/>
      <c r="E13" s="8"/>
      <c r="F13" s="12"/>
      <c r="G13" s="40"/>
    </row>
    <row r="14" spans="2:7" x14ac:dyDescent="0.25">
      <c r="B14" s="22"/>
      <c r="C14" s="22"/>
      <c r="D14" s="22"/>
      <c r="E14" s="22"/>
      <c r="F14" s="22"/>
      <c r="G14" s="22"/>
    </row>
    <row r="15" spans="2:7" x14ac:dyDescent="0.25">
      <c r="B15" s="142" t="s">
        <v>11</v>
      </c>
      <c r="C15" s="142"/>
      <c r="D15" s="142"/>
      <c r="E15" s="145"/>
    </row>
    <row r="16" spans="2:7" x14ac:dyDescent="0.25">
      <c r="B16" s="142" t="s">
        <v>177</v>
      </c>
      <c r="C16" s="144"/>
      <c r="D16" s="142"/>
      <c r="E16" s="74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35"/>
  <sheetViews>
    <sheetView topLeftCell="A16" workbookViewId="0">
      <selection activeCell="I16" sqref="I16"/>
    </sheetView>
  </sheetViews>
  <sheetFormatPr defaultRowHeight="15" x14ac:dyDescent="0.25"/>
  <cols>
    <col min="2" max="2" width="31.140625" customWidth="1"/>
    <col min="3" max="3" width="20" customWidth="1"/>
    <col min="4" max="5" width="20.28515625" customWidth="1"/>
    <col min="6" max="6" width="24.140625" customWidth="1"/>
    <col min="7" max="7" width="42.85546875" customWidth="1"/>
  </cols>
  <sheetData>
    <row r="1" spans="2:7" s="55" customFormat="1" x14ac:dyDescent="0.25"/>
    <row r="2" spans="2:7" s="55" customFormat="1" x14ac:dyDescent="0.25">
      <c r="B2" s="162" t="s">
        <v>144</v>
      </c>
      <c r="C2" s="162"/>
      <c r="D2" s="162"/>
      <c r="E2" s="162"/>
      <c r="F2" s="162"/>
      <c r="G2" s="162"/>
    </row>
    <row r="3" spans="2:7" s="55" customFormat="1" x14ac:dyDescent="0.25">
      <c r="B3" s="163" t="s">
        <v>161</v>
      </c>
      <c r="C3" s="163"/>
      <c r="D3" s="163"/>
      <c r="E3" s="163"/>
      <c r="F3" s="163"/>
      <c r="G3" s="163"/>
    </row>
    <row r="4" spans="2:7" s="55" customFormat="1" ht="15" customHeight="1" x14ac:dyDescent="0.25">
      <c r="B4" s="163" t="s">
        <v>174</v>
      </c>
      <c r="C4" s="163"/>
      <c r="D4" s="163"/>
      <c r="E4" s="163"/>
      <c r="F4" s="163"/>
      <c r="G4" s="163"/>
    </row>
    <row r="6" spans="2:7" ht="39" customHeight="1" x14ac:dyDescent="0.25">
      <c r="B6" s="43" t="s">
        <v>0</v>
      </c>
      <c r="C6" s="43" t="s">
        <v>26</v>
      </c>
      <c r="D6" s="43" t="s">
        <v>27</v>
      </c>
      <c r="E6" s="5" t="s">
        <v>234</v>
      </c>
      <c r="F6" s="6" t="s">
        <v>3</v>
      </c>
      <c r="G6" s="4" t="s">
        <v>4</v>
      </c>
    </row>
    <row r="7" spans="2:7" x14ac:dyDescent="0.25">
      <c r="B7" s="46" t="s">
        <v>125</v>
      </c>
      <c r="C7" s="45">
        <v>45</v>
      </c>
      <c r="D7" s="45">
        <v>45</v>
      </c>
      <c r="E7" s="8">
        <v>4.5</v>
      </c>
      <c r="F7" s="6"/>
      <c r="G7" s="4"/>
    </row>
    <row r="8" spans="2:7" x14ac:dyDescent="0.25">
      <c r="B8" s="63" t="s">
        <v>20</v>
      </c>
      <c r="C8" s="64">
        <v>6</v>
      </c>
      <c r="D8" s="64">
        <v>6</v>
      </c>
      <c r="E8" s="25" t="s">
        <v>164</v>
      </c>
      <c r="F8" s="6"/>
      <c r="G8" s="152" t="s">
        <v>127</v>
      </c>
    </row>
    <row r="9" spans="2:7" x14ac:dyDescent="0.25">
      <c r="B9" s="46" t="s">
        <v>19</v>
      </c>
      <c r="C9" s="45">
        <v>10</v>
      </c>
      <c r="D9" s="45">
        <v>11</v>
      </c>
      <c r="E9" s="37">
        <v>1.1000000000000001</v>
      </c>
      <c r="F9" s="6"/>
      <c r="G9" s="34"/>
    </row>
    <row r="10" spans="2:7" x14ac:dyDescent="0.25">
      <c r="B10" s="46" t="s">
        <v>165</v>
      </c>
      <c r="C10" s="45">
        <v>5</v>
      </c>
      <c r="D10" s="45">
        <v>5</v>
      </c>
      <c r="E10" s="8">
        <v>0.5</v>
      </c>
      <c r="F10" s="33"/>
      <c r="G10" s="42" t="s">
        <v>173</v>
      </c>
    </row>
    <row r="11" spans="2:7" s="112" customFormat="1" x14ac:dyDescent="0.25">
      <c r="B11" s="46" t="s">
        <v>166</v>
      </c>
      <c r="C11" s="45">
        <v>5</v>
      </c>
      <c r="D11" s="45">
        <v>5</v>
      </c>
      <c r="E11" s="8">
        <v>0.5</v>
      </c>
      <c r="F11" s="33"/>
      <c r="G11" s="42"/>
    </row>
    <row r="12" spans="2:7" x14ac:dyDescent="0.25">
      <c r="B12" s="46" t="s">
        <v>128</v>
      </c>
      <c r="C12" s="45">
        <v>0.5</v>
      </c>
      <c r="D12" s="45">
        <v>0.5</v>
      </c>
      <c r="E12" s="8">
        <v>0.05</v>
      </c>
      <c r="F12" s="33"/>
      <c r="G12" s="42"/>
    </row>
    <row r="13" spans="2:7" x14ac:dyDescent="0.25">
      <c r="B13" s="42" t="s">
        <v>14</v>
      </c>
      <c r="C13" s="24">
        <v>0.5</v>
      </c>
      <c r="D13" s="24">
        <v>0.5</v>
      </c>
      <c r="E13" s="8">
        <v>0.05</v>
      </c>
      <c r="F13" s="33"/>
      <c r="G13" s="56"/>
    </row>
    <row r="14" spans="2:7" x14ac:dyDescent="0.25">
      <c r="B14" s="42" t="s">
        <v>129</v>
      </c>
      <c r="C14" s="24">
        <v>50</v>
      </c>
      <c r="D14" s="24">
        <v>50</v>
      </c>
      <c r="E14" s="8">
        <v>5</v>
      </c>
      <c r="F14" s="33"/>
      <c r="G14" s="7" t="s">
        <v>7</v>
      </c>
    </row>
    <row r="15" spans="2:7" x14ac:dyDescent="0.25">
      <c r="B15" s="63" t="s">
        <v>167</v>
      </c>
      <c r="C15" s="64">
        <v>30</v>
      </c>
      <c r="D15" s="64">
        <v>30</v>
      </c>
      <c r="E15" s="25" t="s">
        <v>168</v>
      </c>
      <c r="F15" s="33"/>
      <c r="G15" s="16" t="s">
        <v>243</v>
      </c>
    </row>
    <row r="16" spans="2:7" s="55" customFormat="1" x14ac:dyDescent="0.25">
      <c r="B16" s="63" t="s">
        <v>169</v>
      </c>
      <c r="C16" s="64">
        <v>30</v>
      </c>
      <c r="D16" s="64">
        <v>30</v>
      </c>
      <c r="E16" s="25" t="s">
        <v>168</v>
      </c>
      <c r="F16" s="33"/>
      <c r="G16" s="7"/>
    </row>
    <row r="17" spans="2:7" s="55" customFormat="1" x14ac:dyDescent="0.25">
      <c r="B17" s="46" t="s">
        <v>130</v>
      </c>
      <c r="C17" s="45">
        <v>1.2</v>
      </c>
      <c r="D17" s="45">
        <v>1.2</v>
      </c>
      <c r="E17" s="37">
        <v>0.12</v>
      </c>
      <c r="F17" s="33"/>
      <c r="G17" s="7"/>
    </row>
    <row r="18" spans="2:7" s="55" customFormat="1" x14ac:dyDescent="0.25">
      <c r="B18" s="46" t="s">
        <v>131</v>
      </c>
      <c r="C18" s="45">
        <v>50</v>
      </c>
      <c r="D18" s="24">
        <v>50</v>
      </c>
      <c r="E18" s="37">
        <v>5</v>
      </c>
      <c r="F18" s="33"/>
      <c r="G18" s="47"/>
    </row>
    <row r="19" spans="2:7" s="55" customFormat="1" x14ac:dyDescent="0.25">
      <c r="B19" s="46" t="s">
        <v>132</v>
      </c>
      <c r="C19" s="45">
        <v>0.6</v>
      </c>
      <c r="D19" s="24">
        <v>0.6</v>
      </c>
      <c r="E19" s="37">
        <v>0.06</v>
      </c>
      <c r="F19" s="33"/>
      <c r="G19" s="7"/>
    </row>
    <row r="20" spans="2:7" s="112" customFormat="1" x14ac:dyDescent="0.25">
      <c r="B20" s="46"/>
      <c r="C20" s="45"/>
      <c r="D20" s="24"/>
      <c r="E20" s="37"/>
      <c r="F20" s="33"/>
      <c r="G20" s="7"/>
    </row>
    <row r="21" spans="2:7" s="112" customFormat="1" x14ac:dyDescent="0.25">
      <c r="B21" s="46" t="s">
        <v>18</v>
      </c>
      <c r="C21" s="45">
        <v>30</v>
      </c>
      <c r="D21" s="24">
        <v>37.5</v>
      </c>
      <c r="E21" s="37">
        <v>3.75</v>
      </c>
      <c r="F21" s="33"/>
      <c r="G21" s="7"/>
    </row>
    <row r="22" spans="2:7" s="112" customFormat="1" x14ac:dyDescent="0.25">
      <c r="B22" s="46" t="s">
        <v>15</v>
      </c>
      <c r="C22" s="45">
        <v>10</v>
      </c>
      <c r="D22" s="24">
        <v>12.5</v>
      </c>
      <c r="E22" s="37">
        <v>1.25</v>
      </c>
      <c r="F22" s="33"/>
      <c r="G22" s="7"/>
    </row>
    <row r="23" spans="2:7" s="112" customFormat="1" x14ac:dyDescent="0.25">
      <c r="B23" s="46" t="s">
        <v>13</v>
      </c>
      <c r="C23" s="45">
        <v>0.15</v>
      </c>
      <c r="D23" s="24">
        <v>0.15</v>
      </c>
      <c r="E23" s="37">
        <v>1.4999999999999999E-2</v>
      </c>
      <c r="F23" s="33"/>
      <c r="G23" s="7"/>
    </row>
    <row r="24" spans="2:7" s="112" customFormat="1" x14ac:dyDescent="0.25">
      <c r="B24" s="46" t="s">
        <v>126</v>
      </c>
      <c r="C24" s="45">
        <v>2</v>
      </c>
      <c r="D24" s="24">
        <v>2</v>
      </c>
      <c r="E24" s="37">
        <v>0.2</v>
      </c>
      <c r="F24" s="33"/>
      <c r="G24" s="7"/>
    </row>
    <row r="25" spans="2:7" s="55" customFormat="1" x14ac:dyDescent="0.25">
      <c r="B25" s="46" t="s">
        <v>172</v>
      </c>
      <c r="C25" s="45">
        <v>2</v>
      </c>
      <c r="D25" s="18">
        <v>2</v>
      </c>
      <c r="E25" s="37">
        <v>0.2</v>
      </c>
      <c r="F25" s="33"/>
      <c r="G25" s="7"/>
    </row>
    <row r="26" spans="2:7" s="112" customFormat="1" x14ac:dyDescent="0.25">
      <c r="B26" s="46"/>
      <c r="C26" s="45"/>
      <c r="D26" s="18"/>
      <c r="E26" s="37"/>
      <c r="F26" s="33"/>
      <c r="G26" s="7"/>
    </row>
    <row r="27" spans="2:7" x14ac:dyDescent="0.25">
      <c r="B27" s="58" t="s">
        <v>5</v>
      </c>
      <c r="C27" s="44">
        <v>45</v>
      </c>
      <c r="D27" s="44">
        <v>45</v>
      </c>
      <c r="E27" s="8">
        <v>4.5</v>
      </c>
      <c r="F27" s="10" t="s">
        <v>17</v>
      </c>
      <c r="G27" s="56"/>
    </row>
    <row r="28" spans="2:7" x14ac:dyDescent="0.25">
      <c r="B28" s="41"/>
      <c r="C28" s="45"/>
      <c r="D28" s="45"/>
      <c r="E28" s="48"/>
      <c r="F28" s="54"/>
      <c r="G28" s="49"/>
    </row>
    <row r="29" spans="2:7" x14ac:dyDescent="0.25">
      <c r="E29" s="60"/>
      <c r="F29" s="61"/>
      <c r="G29" s="62"/>
    </row>
    <row r="30" spans="2:7" x14ac:dyDescent="0.25">
      <c r="B30" s="32" t="s">
        <v>11</v>
      </c>
      <c r="E30" s="53"/>
      <c r="F30" s="52"/>
      <c r="G30" s="59"/>
    </row>
    <row r="31" spans="2:7" x14ac:dyDescent="0.25">
      <c r="B31" s="32" t="s">
        <v>133</v>
      </c>
      <c r="E31" s="53"/>
      <c r="F31" s="52"/>
      <c r="G31" s="59"/>
    </row>
    <row r="32" spans="2:7" x14ac:dyDescent="0.25">
      <c r="B32" s="140" t="s">
        <v>162</v>
      </c>
      <c r="E32" s="53"/>
      <c r="F32" s="52"/>
      <c r="G32" s="51"/>
    </row>
    <row r="33" spans="2:12" x14ac:dyDescent="0.25">
      <c r="B33" s="32" t="s">
        <v>163</v>
      </c>
      <c r="E33" s="53"/>
      <c r="F33" s="52"/>
      <c r="G33" s="59"/>
    </row>
    <row r="34" spans="2:12" x14ac:dyDescent="0.25">
      <c r="B34" s="32"/>
      <c r="E34" s="53"/>
      <c r="F34" s="50"/>
      <c r="G34" s="59"/>
    </row>
    <row r="35" spans="2:12" x14ac:dyDescent="0.25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65"/>
  <sheetViews>
    <sheetView workbookViewId="0">
      <selection activeCell="Q60" sqref="Q60"/>
    </sheetView>
  </sheetViews>
  <sheetFormatPr defaultRowHeight="15" x14ac:dyDescent="0.25"/>
  <cols>
    <col min="1" max="1" width="14.7109375" customWidth="1"/>
    <col min="15" max="15" width="10.5703125" customWidth="1"/>
    <col min="18" max="18" width="14.5703125" customWidth="1"/>
    <col min="19" max="19" width="13.85546875" customWidth="1"/>
  </cols>
  <sheetData>
    <row r="1" spans="1:19" x14ac:dyDescent="0.25">
      <c r="A1" s="66"/>
      <c r="B1" s="176" t="s">
        <v>30</v>
      </c>
      <c r="C1" s="177"/>
      <c r="D1" s="178"/>
      <c r="E1" s="179" t="s">
        <v>31</v>
      </c>
      <c r="F1" s="180"/>
      <c r="G1" s="181"/>
      <c r="H1" s="179" t="s">
        <v>32</v>
      </c>
      <c r="I1" s="180"/>
      <c r="J1" s="181"/>
      <c r="K1" s="180" t="s">
        <v>33</v>
      </c>
      <c r="L1" s="180"/>
      <c r="M1" s="181"/>
      <c r="O1" s="173" t="s">
        <v>34</v>
      </c>
      <c r="P1" s="174"/>
      <c r="Q1" s="174"/>
      <c r="R1" s="174"/>
      <c r="S1" s="175"/>
    </row>
    <row r="2" spans="1:19" x14ac:dyDescent="0.25">
      <c r="A2" s="67" t="s">
        <v>35</v>
      </c>
      <c r="B2" s="68"/>
      <c r="C2" s="69">
        <v>11.9</v>
      </c>
      <c r="D2" s="70"/>
      <c r="E2" s="72"/>
      <c r="F2" s="65">
        <v>20</v>
      </c>
      <c r="G2" s="149"/>
      <c r="H2" s="78"/>
      <c r="I2" s="65">
        <v>10</v>
      </c>
      <c r="J2" s="73"/>
      <c r="K2" s="71"/>
      <c r="L2" s="75">
        <v>19.5</v>
      </c>
      <c r="M2" s="76"/>
      <c r="O2" s="164">
        <f>AVERAGE(C2,F2,I2,L2)</f>
        <v>15.35</v>
      </c>
      <c r="P2" s="165"/>
      <c r="Q2" s="165"/>
      <c r="R2" s="165"/>
      <c r="S2" s="166"/>
    </row>
    <row r="3" spans="1:19" x14ac:dyDescent="0.25">
      <c r="A3" s="77" t="s">
        <v>36</v>
      </c>
      <c r="B3" s="68"/>
      <c r="C3" s="65">
        <v>62</v>
      </c>
      <c r="D3" s="70"/>
      <c r="E3" s="78"/>
      <c r="F3" s="65">
        <v>51.6</v>
      </c>
      <c r="G3" s="149"/>
      <c r="H3" s="78"/>
      <c r="I3" s="65">
        <v>70</v>
      </c>
      <c r="J3" s="73"/>
      <c r="K3" s="74"/>
      <c r="L3" s="79">
        <v>45.9</v>
      </c>
      <c r="M3" s="73"/>
      <c r="O3" s="167">
        <f>AVERAGE(C3,F3,I3,L3)</f>
        <v>57.375</v>
      </c>
      <c r="P3" s="168"/>
      <c r="Q3" s="168"/>
      <c r="R3" s="168"/>
      <c r="S3" s="169"/>
    </row>
    <row r="4" spans="1:19" x14ac:dyDescent="0.25">
      <c r="A4" s="80" t="s">
        <v>37</v>
      </c>
      <c r="B4" s="68"/>
      <c r="C4" s="81">
        <v>26.1</v>
      </c>
      <c r="D4" s="70"/>
      <c r="E4" s="78"/>
      <c r="F4" s="65">
        <v>28.4</v>
      </c>
      <c r="G4" s="149"/>
      <c r="H4" s="78"/>
      <c r="I4" s="65">
        <v>20</v>
      </c>
      <c r="J4" s="73"/>
      <c r="K4" s="154"/>
      <c r="L4" s="79">
        <v>34.6</v>
      </c>
      <c r="M4" s="82"/>
      <c r="O4" s="170">
        <f>AVERAGE(C4,F4,I4,L4)</f>
        <v>27.274999999999999</v>
      </c>
      <c r="P4" s="171"/>
      <c r="Q4" s="171"/>
      <c r="R4" s="171"/>
      <c r="S4" s="172"/>
    </row>
    <row r="5" spans="1:19" x14ac:dyDescent="0.25">
      <c r="A5" s="83" t="s">
        <v>38</v>
      </c>
      <c r="B5" s="84" t="s">
        <v>39</v>
      </c>
      <c r="C5" s="85" t="s">
        <v>40</v>
      </c>
      <c r="D5" s="86" t="s">
        <v>41</v>
      </c>
      <c r="E5" s="117" t="s">
        <v>39</v>
      </c>
      <c r="F5" s="88" t="s">
        <v>40</v>
      </c>
      <c r="G5" s="115" t="s">
        <v>41</v>
      </c>
      <c r="H5" s="89" t="s">
        <v>39</v>
      </c>
      <c r="I5" s="90" t="s">
        <v>40</v>
      </c>
      <c r="J5" s="91" t="s">
        <v>41</v>
      </c>
      <c r="K5" s="116" t="s">
        <v>39</v>
      </c>
      <c r="L5" s="87" t="s">
        <v>40</v>
      </c>
      <c r="M5" s="92" t="s">
        <v>41</v>
      </c>
      <c r="O5" s="117" t="s">
        <v>39</v>
      </c>
      <c r="P5" s="116" t="s">
        <v>40</v>
      </c>
      <c r="Q5" s="116" t="s">
        <v>41</v>
      </c>
      <c r="R5" s="116" t="s">
        <v>42</v>
      </c>
      <c r="S5" s="115" t="s">
        <v>123</v>
      </c>
    </row>
    <row r="6" spans="1:19" x14ac:dyDescent="0.25">
      <c r="A6" s="93" t="s">
        <v>43</v>
      </c>
      <c r="B6" s="118">
        <v>327.5</v>
      </c>
      <c r="C6" s="99"/>
      <c r="D6" s="100"/>
      <c r="E6" s="123">
        <v>260.95</v>
      </c>
      <c r="F6" s="101"/>
      <c r="G6" s="100"/>
      <c r="H6" s="120">
        <v>457</v>
      </c>
      <c r="I6" s="99"/>
      <c r="J6" s="103"/>
      <c r="K6" s="108" t="str">
        <f>SUBSTITUTE(Sheet9!C5,".",",")</f>
        <v>457,00</v>
      </c>
      <c r="L6" s="101"/>
      <c r="M6" s="103"/>
      <c r="O6" s="121">
        <v>331.23</v>
      </c>
      <c r="P6" s="114"/>
      <c r="Q6" s="114"/>
      <c r="R6" s="114"/>
      <c r="S6" s="122"/>
    </row>
    <row r="7" spans="1:19" x14ac:dyDescent="0.25">
      <c r="A7" s="94" t="s">
        <v>44</v>
      </c>
      <c r="B7" s="118">
        <v>487.4</v>
      </c>
      <c r="C7" s="96">
        <v>1943.75</v>
      </c>
      <c r="D7" s="104">
        <f>B7/C7</f>
        <v>0.25075241157556272</v>
      </c>
      <c r="E7" s="118">
        <v>496.55</v>
      </c>
      <c r="F7" s="105">
        <v>1943.75</v>
      </c>
      <c r="G7" s="104">
        <f>E7/F7</f>
        <v>0.25545980707395499</v>
      </c>
      <c r="H7" s="123">
        <v>516.84</v>
      </c>
      <c r="I7" s="119">
        <v>1943.75</v>
      </c>
      <c r="J7" s="155">
        <f>H7/I7</f>
        <v>0.2658983922829582</v>
      </c>
      <c r="K7" s="153" t="str">
        <f>SUBSTITUTE(Sheet9!C6,".",",")</f>
        <v>516,84</v>
      </c>
      <c r="L7" s="102">
        <v>1943.75</v>
      </c>
      <c r="M7" s="106">
        <f>K7/L7</f>
        <v>0.2658983922829582</v>
      </c>
      <c r="O7" s="121">
        <v>475.38400000000001</v>
      </c>
      <c r="P7" s="124">
        <v>1943.75</v>
      </c>
      <c r="Q7" s="125">
        <f>AVERAGE(M7,J7,G7,D7)</f>
        <v>0.25950225080385853</v>
      </c>
      <c r="R7" s="126">
        <v>485.9375</v>
      </c>
      <c r="S7" s="127">
        <f>(O7/R7-1)*100</f>
        <v>-2.1717813504823158</v>
      </c>
    </row>
    <row r="8" spans="1:19" x14ac:dyDescent="0.25">
      <c r="A8" s="94" t="s">
        <v>45</v>
      </c>
      <c r="B8" s="118">
        <v>128.66999999999999</v>
      </c>
      <c r="C8" s="96"/>
      <c r="D8" s="104"/>
      <c r="E8" s="118">
        <v>139.05000000000001</v>
      </c>
      <c r="F8" s="105"/>
      <c r="G8" s="104"/>
      <c r="H8" s="123">
        <v>103.76</v>
      </c>
      <c r="I8" s="119"/>
      <c r="J8" s="107"/>
      <c r="K8" s="153" t="str">
        <f>SUBSTITUTE(Sheet9!C7,".",",")</f>
        <v>103,76</v>
      </c>
      <c r="L8" s="102"/>
      <c r="M8" s="106"/>
      <c r="O8" s="121">
        <v>133.316</v>
      </c>
      <c r="P8" s="124"/>
      <c r="Q8" s="125"/>
      <c r="R8" s="124">
        <v>0</v>
      </c>
      <c r="S8" s="127"/>
    </row>
    <row r="9" spans="1:19" x14ac:dyDescent="0.25">
      <c r="A9" s="94" t="s">
        <v>46</v>
      </c>
      <c r="B9" s="118">
        <v>40.53</v>
      </c>
      <c r="C9" s="96"/>
      <c r="D9" s="104"/>
      <c r="E9" s="118">
        <v>12.28</v>
      </c>
      <c r="F9" s="105"/>
      <c r="G9" s="104"/>
      <c r="H9" s="123">
        <v>46.63</v>
      </c>
      <c r="I9" s="119"/>
      <c r="J9" s="107"/>
      <c r="K9" s="153" t="str">
        <f>SUBSTITUTE(Sheet9!C8,".",",")</f>
        <v>46,63</v>
      </c>
      <c r="L9" s="102"/>
      <c r="M9" s="106"/>
      <c r="O9" s="121">
        <v>31.315999999999995</v>
      </c>
      <c r="P9" s="124"/>
      <c r="Q9" s="125"/>
      <c r="R9" s="124">
        <v>0</v>
      </c>
      <c r="S9" s="127"/>
    </row>
    <row r="10" spans="1:19" x14ac:dyDescent="0.25">
      <c r="A10" s="94" t="s">
        <v>47</v>
      </c>
      <c r="B10" s="118">
        <v>14.69</v>
      </c>
      <c r="C10" s="96">
        <v>60.762500000000003</v>
      </c>
      <c r="D10" s="104">
        <f t="shared" ref="D10:D22" si="0">B10/C10</f>
        <v>0.24176095453610366</v>
      </c>
      <c r="E10" s="118">
        <v>24.84</v>
      </c>
      <c r="F10" s="105">
        <v>60.762500000000003</v>
      </c>
      <c r="G10" s="104">
        <f t="shared" ref="G10:G22" si="1">E10/F10</f>
        <v>0.4088047726805184</v>
      </c>
      <c r="H10" s="123">
        <v>13.12</v>
      </c>
      <c r="I10" s="119">
        <v>60.762500000000003</v>
      </c>
      <c r="J10" s="107">
        <f>H10/I10</f>
        <v>0.21592264966056365</v>
      </c>
      <c r="K10" s="153" t="str">
        <f>SUBSTITUTE(Sheet9!C9,".",",")</f>
        <v>13,12</v>
      </c>
      <c r="L10" s="102">
        <v>60.762500000000003</v>
      </c>
      <c r="M10" s="106">
        <f t="shared" ref="M10:M65" si="2">K10/L10</f>
        <v>0.21592264966056365</v>
      </c>
      <c r="O10" s="121">
        <v>16.594000000000001</v>
      </c>
      <c r="P10" s="124">
        <v>60.762500000000003</v>
      </c>
      <c r="Q10" s="125">
        <f t="shared" ref="Q10:Q65" si="3">AVERAGE(M10,J10,G10,D10)</f>
        <v>0.27060275663443734</v>
      </c>
      <c r="R10" s="114">
        <v>15.190625000000001</v>
      </c>
      <c r="S10" s="127">
        <f t="shared" ref="S10:S65" si="4">(O10/R10-1)*100</f>
        <v>9.2384283069327324</v>
      </c>
    </row>
    <row r="11" spans="1:19" x14ac:dyDescent="0.25">
      <c r="A11" s="94" t="s">
        <v>48</v>
      </c>
      <c r="B11" s="118">
        <v>76.56</v>
      </c>
      <c r="C11" s="96">
        <v>242.97499999999999</v>
      </c>
      <c r="D11" s="104">
        <f t="shared" si="0"/>
        <v>0.31509414548821896</v>
      </c>
      <c r="E11" s="118">
        <v>63.9</v>
      </c>
      <c r="F11" s="105">
        <v>242.97499999999999</v>
      </c>
      <c r="G11" s="104">
        <f t="shared" si="1"/>
        <v>0.26299001954933637</v>
      </c>
      <c r="H11" s="123">
        <v>91.7</v>
      </c>
      <c r="I11" s="119">
        <v>242.97499999999999</v>
      </c>
      <c r="J11" s="107">
        <f>H11/I11</f>
        <v>0.37740508282745139</v>
      </c>
      <c r="K11" s="153" t="str">
        <f>SUBSTITUTE(Sheet9!C10,".",",")</f>
        <v>91,70</v>
      </c>
      <c r="L11" s="102">
        <v>242.97499999999999</v>
      </c>
      <c r="M11" s="106">
        <f t="shared" si="2"/>
        <v>0.37740508282745139</v>
      </c>
      <c r="O11" s="121">
        <v>69.722000000000008</v>
      </c>
      <c r="P11" s="124">
        <v>242.97499999999999</v>
      </c>
      <c r="Q11" s="125">
        <f t="shared" si="3"/>
        <v>0.33322358267311453</v>
      </c>
      <c r="R11" s="114">
        <v>60.743749999999999</v>
      </c>
      <c r="S11" s="127">
        <f t="shared" si="4"/>
        <v>14.780532976643702</v>
      </c>
    </row>
    <row r="12" spans="1:19" x14ac:dyDescent="0.25">
      <c r="A12" s="94" t="s">
        <v>49</v>
      </c>
      <c r="B12" s="118">
        <v>4.59</v>
      </c>
      <c r="C12" s="96">
        <v>19.45</v>
      </c>
      <c r="D12" s="104">
        <f t="shared" si="0"/>
        <v>0.23598971722365039</v>
      </c>
      <c r="E12" s="118">
        <v>9.75</v>
      </c>
      <c r="F12" s="105">
        <v>19.45</v>
      </c>
      <c r="G12" s="104">
        <f t="shared" si="1"/>
        <v>0.50128534704370187</v>
      </c>
      <c r="H12" s="128">
        <v>8.2899999999999991</v>
      </c>
      <c r="I12" s="129">
        <v>19.45</v>
      </c>
      <c r="J12" s="156">
        <f>H12/I12</f>
        <v>0.42622107969151668</v>
      </c>
      <c r="K12" s="153" t="str">
        <f>SUBSTITUTE(Sheet9!C11,".",",")</f>
        <v>8,29</v>
      </c>
      <c r="L12" s="102">
        <v>19.45</v>
      </c>
      <c r="M12" s="106">
        <f t="shared" si="2"/>
        <v>0.42622107969151668</v>
      </c>
      <c r="O12" s="121">
        <v>4.694</v>
      </c>
      <c r="P12" s="124">
        <v>19.45</v>
      </c>
      <c r="Q12" s="125">
        <f t="shared" si="3"/>
        <v>0.39742930591259645</v>
      </c>
      <c r="R12" s="114">
        <v>4.8624999999999998</v>
      </c>
      <c r="S12" s="127">
        <f t="shared" si="4"/>
        <v>-3.4652956298200532</v>
      </c>
    </row>
    <row r="13" spans="1:19" x14ac:dyDescent="0.25">
      <c r="A13" s="94" t="s">
        <v>50</v>
      </c>
      <c r="B13" s="118">
        <v>0.96</v>
      </c>
      <c r="C13" s="96"/>
      <c r="D13" s="104"/>
      <c r="E13" s="118">
        <v>1.77</v>
      </c>
      <c r="F13" s="105"/>
      <c r="G13" s="104"/>
      <c r="H13" s="128">
        <v>0.44</v>
      </c>
      <c r="I13" s="97"/>
      <c r="J13" s="156"/>
      <c r="K13" s="153" t="str">
        <f>SUBSTITUTE(Sheet9!C12,".",",")</f>
        <v>0,44</v>
      </c>
      <c r="L13" s="96"/>
      <c r="M13" s="106"/>
      <c r="O13" s="121">
        <v>0.56600000000000006</v>
      </c>
      <c r="P13" s="113"/>
      <c r="Q13" s="125"/>
      <c r="R13" s="124">
        <v>0</v>
      </c>
      <c r="S13" s="127"/>
    </row>
    <row r="14" spans="1:19" x14ac:dyDescent="0.25">
      <c r="A14" s="94" t="s">
        <v>51</v>
      </c>
      <c r="B14" s="118">
        <v>4.59</v>
      </c>
      <c r="C14" s="96"/>
      <c r="D14" s="104"/>
      <c r="E14" s="118">
        <v>9.49</v>
      </c>
      <c r="F14" s="105"/>
      <c r="G14" s="104"/>
      <c r="H14" s="123">
        <v>4.37</v>
      </c>
      <c r="I14" s="96"/>
      <c r="J14" s="107"/>
      <c r="K14" s="153" t="str">
        <f>SUBSTITUTE(Sheet9!C13,".",",")</f>
        <v>4,37</v>
      </c>
      <c r="L14" s="96"/>
      <c r="M14" s="106"/>
      <c r="O14" s="121">
        <v>4.1459999999999999</v>
      </c>
      <c r="P14" s="130"/>
      <c r="Q14" s="125"/>
      <c r="R14" s="124">
        <v>0</v>
      </c>
      <c r="S14" s="127"/>
    </row>
    <row r="15" spans="1:19" x14ac:dyDescent="0.25">
      <c r="A15" s="94" t="s">
        <v>52</v>
      </c>
      <c r="B15" s="118">
        <v>0</v>
      </c>
      <c r="C15" s="96"/>
      <c r="D15" s="104"/>
      <c r="E15" s="118">
        <v>0</v>
      </c>
      <c r="F15" s="105"/>
      <c r="G15" s="104"/>
      <c r="H15" s="123" t="s">
        <v>53</v>
      </c>
      <c r="I15" s="96"/>
      <c r="J15" s="107"/>
      <c r="K15" s="153" t="str">
        <f>SUBSTITUTE(Sheet9!C14,".",",")</f>
        <v>--</v>
      </c>
      <c r="L15" s="96"/>
      <c r="M15" s="106"/>
      <c r="O15" s="121">
        <v>0</v>
      </c>
      <c r="P15" s="130"/>
      <c r="Q15" s="125"/>
      <c r="R15" s="124">
        <v>0</v>
      </c>
      <c r="S15" s="127"/>
    </row>
    <row r="16" spans="1:19" x14ac:dyDescent="0.25">
      <c r="A16" s="94" t="s">
        <v>54</v>
      </c>
      <c r="B16" s="118">
        <v>26.37</v>
      </c>
      <c r="C16" s="96">
        <v>48.599999999999994</v>
      </c>
      <c r="D16" s="104">
        <f t="shared" si="0"/>
        <v>0.54259259259259263</v>
      </c>
      <c r="E16" s="118">
        <v>5</v>
      </c>
      <c r="F16" s="105">
        <v>48.599999999999994</v>
      </c>
      <c r="G16" s="104">
        <f t="shared" si="1"/>
        <v>0.10288065843621401</v>
      </c>
      <c r="H16" s="123">
        <v>49.73</v>
      </c>
      <c r="I16" s="101">
        <v>48.599999999999994</v>
      </c>
      <c r="J16" s="104">
        <f>H16/I16</f>
        <v>1.0232510288065844</v>
      </c>
      <c r="K16" s="153" t="str">
        <f>SUBSTITUTE(Sheet9!C15,".",",")</f>
        <v>49,73</v>
      </c>
      <c r="L16" s="101">
        <v>48.599999999999994</v>
      </c>
      <c r="M16" s="106">
        <f t="shared" si="2"/>
        <v>1.0232510288065844</v>
      </c>
      <c r="O16" s="121">
        <v>20.39</v>
      </c>
      <c r="P16" s="131">
        <v>48.599999999999994</v>
      </c>
      <c r="Q16" s="125">
        <f t="shared" si="3"/>
        <v>0.67299382716049383</v>
      </c>
      <c r="R16" s="124">
        <v>12.149999999999999</v>
      </c>
      <c r="S16" s="127">
        <f t="shared" si="4"/>
        <v>67.818930041152299</v>
      </c>
    </row>
    <row r="17" spans="1:19" x14ac:dyDescent="0.25">
      <c r="A17" s="94" t="s">
        <v>55</v>
      </c>
      <c r="B17" s="118">
        <v>6.24</v>
      </c>
      <c r="C17" s="96"/>
      <c r="D17" s="104"/>
      <c r="E17" s="118">
        <v>0</v>
      </c>
      <c r="F17" s="105"/>
      <c r="G17" s="104"/>
      <c r="H17" s="123">
        <v>0</v>
      </c>
      <c r="I17" s="101"/>
      <c r="J17" s="104"/>
      <c r="K17" s="153" t="str">
        <f>SUBSTITUTE(Sheet9!C16,".",",")</f>
        <v>0</v>
      </c>
      <c r="L17" s="101"/>
      <c r="M17" s="106"/>
      <c r="O17" s="121">
        <v>0</v>
      </c>
      <c r="P17" s="131"/>
      <c r="Q17" s="125"/>
      <c r="R17" s="124">
        <v>0</v>
      </c>
      <c r="S17" s="127"/>
    </row>
    <row r="18" spans="1:19" x14ac:dyDescent="0.25">
      <c r="A18" s="94" t="s">
        <v>56</v>
      </c>
      <c r="B18" s="118">
        <v>13.35</v>
      </c>
      <c r="C18" s="96"/>
      <c r="D18" s="104"/>
      <c r="E18" s="118">
        <v>1.58</v>
      </c>
      <c r="F18" s="105"/>
      <c r="G18" s="104"/>
      <c r="H18" s="123">
        <v>16.809999999999999</v>
      </c>
      <c r="I18" s="101"/>
      <c r="J18" s="104"/>
      <c r="K18" s="153" t="str">
        <f>SUBSTITUTE(Sheet9!C17,".",",")</f>
        <v>16,81</v>
      </c>
      <c r="L18" s="101"/>
      <c r="M18" s="106"/>
      <c r="O18" s="121">
        <v>8.8060000000000009</v>
      </c>
      <c r="P18" s="131"/>
      <c r="Q18" s="125"/>
      <c r="R18" s="124">
        <v>0</v>
      </c>
      <c r="S18" s="127"/>
    </row>
    <row r="19" spans="1:19" x14ac:dyDescent="0.25">
      <c r="A19" s="94" t="s">
        <v>57</v>
      </c>
      <c r="B19" s="118">
        <v>1.05</v>
      </c>
      <c r="C19" s="96"/>
      <c r="D19" s="104"/>
      <c r="E19" s="118">
        <v>0.86</v>
      </c>
      <c r="F19" s="105"/>
      <c r="G19" s="104"/>
      <c r="H19" s="123">
        <v>5.01</v>
      </c>
      <c r="I19" s="119"/>
      <c r="J19" s="104"/>
      <c r="K19" s="153" t="str">
        <f>SUBSTITUTE(Sheet9!C18,".",",")</f>
        <v>5,01</v>
      </c>
      <c r="L19" s="102"/>
      <c r="M19" s="106"/>
      <c r="O19" s="121">
        <v>2.5179999999999998</v>
      </c>
      <c r="P19" s="124"/>
      <c r="Q19" s="125"/>
      <c r="R19" s="124">
        <v>0</v>
      </c>
      <c r="S19" s="127"/>
    </row>
    <row r="20" spans="1:19" x14ac:dyDescent="0.25">
      <c r="A20" s="94" t="s">
        <v>58</v>
      </c>
      <c r="B20" s="118">
        <v>4.09</v>
      </c>
      <c r="C20" s="96"/>
      <c r="D20" s="104"/>
      <c r="E20" s="118">
        <v>26.57</v>
      </c>
      <c r="F20" s="105"/>
      <c r="G20" s="104"/>
      <c r="H20" s="123">
        <v>15.48</v>
      </c>
      <c r="I20" s="101"/>
      <c r="J20" s="104"/>
      <c r="K20" s="153" t="str">
        <f>SUBSTITUTE(Sheet9!C19,".",",")</f>
        <v>15,48</v>
      </c>
      <c r="L20" s="101"/>
      <c r="M20" s="106"/>
      <c r="O20" s="121">
        <v>19.619999999999997</v>
      </c>
      <c r="P20" s="131"/>
      <c r="Q20" s="125"/>
      <c r="R20" s="124">
        <v>0</v>
      </c>
      <c r="S20" s="127"/>
    </row>
    <row r="21" spans="1:19" x14ac:dyDescent="0.25">
      <c r="A21" s="94" t="s">
        <v>59</v>
      </c>
      <c r="B21" s="118">
        <v>14.3</v>
      </c>
      <c r="C21" s="96">
        <v>70.95</v>
      </c>
      <c r="D21" s="104">
        <f t="shared" si="0"/>
        <v>0.20155038759689922</v>
      </c>
      <c r="E21" s="118">
        <v>15.65</v>
      </c>
      <c r="F21" s="105">
        <v>70.95</v>
      </c>
      <c r="G21" s="104">
        <f t="shared" si="1"/>
        <v>0.22057787174066243</v>
      </c>
      <c r="H21" s="123">
        <v>11.53</v>
      </c>
      <c r="I21" s="101">
        <v>70.95</v>
      </c>
      <c r="J21" s="104">
        <f>H21/I21</f>
        <v>0.16250880902043691</v>
      </c>
      <c r="K21" s="153" t="str">
        <f>SUBSTITUTE(Sheet9!C20,".",",")</f>
        <v>11,53</v>
      </c>
      <c r="L21" s="101">
        <v>70.95</v>
      </c>
      <c r="M21" s="106">
        <f t="shared" si="2"/>
        <v>0.16250880902043691</v>
      </c>
      <c r="O21" s="121">
        <v>14.875999999999999</v>
      </c>
      <c r="P21" s="131">
        <v>70.95</v>
      </c>
      <c r="Q21" s="125">
        <f t="shared" si="3"/>
        <v>0.18678646934460888</v>
      </c>
      <c r="R21" s="126">
        <v>17.737500000000001</v>
      </c>
      <c r="S21" s="127">
        <f t="shared" si="4"/>
        <v>-16.132487667371397</v>
      </c>
    </row>
    <row r="22" spans="1:19" x14ac:dyDescent="0.25">
      <c r="A22" s="94" t="s">
        <v>60</v>
      </c>
      <c r="B22" s="118">
        <v>4.5</v>
      </c>
      <c r="C22" s="96">
        <v>21.6</v>
      </c>
      <c r="D22" s="104">
        <f t="shared" si="0"/>
        <v>0.20833333333333331</v>
      </c>
      <c r="E22" s="118">
        <v>1.36</v>
      </c>
      <c r="F22" s="105">
        <v>21.6</v>
      </c>
      <c r="G22" s="104">
        <f t="shared" si="1"/>
        <v>6.2962962962962957E-2</v>
      </c>
      <c r="H22" s="123">
        <v>5.18</v>
      </c>
      <c r="I22" s="101">
        <v>21.6</v>
      </c>
      <c r="J22" s="104">
        <f>H22/I22</f>
        <v>0.23981481481481479</v>
      </c>
      <c r="K22" s="153" t="str">
        <f>SUBSTITUTE(Sheet9!C21,".",",")</f>
        <v>5,18</v>
      </c>
      <c r="L22" s="101">
        <v>21.6</v>
      </c>
      <c r="M22" s="106">
        <f t="shared" si="2"/>
        <v>0.23981481481481479</v>
      </c>
      <c r="O22" s="121">
        <v>3.4800000000000004</v>
      </c>
      <c r="P22" s="131">
        <v>21.6</v>
      </c>
      <c r="Q22" s="125">
        <f t="shared" si="3"/>
        <v>0.18773148148148144</v>
      </c>
      <c r="R22" s="124">
        <v>5.4</v>
      </c>
      <c r="S22" s="127">
        <f t="shared" si="4"/>
        <v>-35.55555555555555</v>
      </c>
    </row>
    <row r="23" spans="1:19" x14ac:dyDescent="0.25">
      <c r="A23" s="94" t="s">
        <v>61</v>
      </c>
      <c r="B23" s="118">
        <v>0.09</v>
      </c>
      <c r="C23" s="96"/>
      <c r="D23" s="104"/>
      <c r="E23" s="118">
        <v>6.47</v>
      </c>
      <c r="F23" s="105"/>
      <c r="G23" s="104"/>
      <c r="H23" s="123">
        <v>0.4</v>
      </c>
      <c r="I23" s="119"/>
      <c r="J23" s="104"/>
      <c r="K23" s="153" t="str">
        <f>SUBSTITUTE(Sheet9!C22,".",",")</f>
        <v>0,40</v>
      </c>
      <c r="L23" s="102"/>
      <c r="M23" s="106"/>
      <c r="O23" s="121">
        <v>3.992</v>
      </c>
      <c r="P23" s="124"/>
      <c r="Q23" s="125"/>
      <c r="R23" s="124">
        <v>0</v>
      </c>
      <c r="S23" s="127"/>
    </row>
    <row r="24" spans="1:19" x14ac:dyDescent="0.25">
      <c r="A24" s="94" t="s">
        <v>62</v>
      </c>
      <c r="B24" s="118">
        <v>0.1</v>
      </c>
      <c r="C24" s="96"/>
      <c r="D24" s="104"/>
      <c r="E24" s="118">
        <v>3.8</v>
      </c>
      <c r="F24" s="105"/>
      <c r="G24" s="104"/>
      <c r="H24" s="123">
        <v>0.53</v>
      </c>
      <c r="I24" s="119"/>
      <c r="J24" s="104"/>
      <c r="K24" s="153" t="str">
        <f>SUBSTITUTE(Sheet9!C23,".",",")</f>
        <v>0,53</v>
      </c>
      <c r="L24" s="102"/>
      <c r="M24" s="106"/>
      <c r="O24" s="121">
        <v>2.6880000000000002</v>
      </c>
      <c r="P24" s="124"/>
      <c r="Q24" s="125"/>
      <c r="R24" s="124">
        <v>0</v>
      </c>
      <c r="S24" s="127"/>
    </row>
    <row r="25" spans="1:19" x14ac:dyDescent="0.25">
      <c r="A25" s="94" t="s">
        <v>63</v>
      </c>
      <c r="B25" s="118">
        <v>0</v>
      </c>
      <c r="C25" s="96"/>
      <c r="D25" s="104"/>
      <c r="E25" s="118">
        <v>0.02</v>
      </c>
      <c r="F25" s="105"/>
      <c r="G25" s="104"/>
      <c r="H25" s="123">
        <v>0</v>
      </c>
      <c r="I25" s="119"/>
      <c r="J25" s="104"/>
      <c r="K25" s="153" t="str">
        <f>SUBSTITUTE(Sheet9!C24,".",",")</f>
        <v>0,00</v>
      </c>
      <c r="L25" s="102"/>
      <c r="M25" s="106"/>
      <c r="O25" s="121">
        <v>4.8000000000000001E-2</v>
      </c>
      <c r="P25" s="124"/>
      <c r="Q25" s="125"/>
      <c r="R25" s="124">
        <v>0</v>
      </c>
      <c r="S25" s="127"/>
    </row>
    <row r="26" spans="1:19" x14ac:dyDescent="0.25">
      <c r="A26" s="94" t="s">
        <v>64</v>
      </c>
      <c r="B26" s="118">
        <v>0</v>
      </c>
      <c r="C26" s="96"/>
      <c r="D26" s="104"/>
      <c r="E26" s="118">
        <v>59.04</v>
      </c>
      <c r="F26" s="105"/>
      <c r="G26" s="104"/>
      <c r="H26" s="123">
        <v>0</v>
      </c>
      <c r="I26" s="119"/>
      <c r="J26" s="104"/>
      <c r="K26" s="153" t="str">
        <f>SUBSTITUTE(Sheet9!C25,".",",")</f>
        <v>0</v>
      </c>
      <c r="L26" s="102"/>
      <c r="M26" s="106"/>
      <c r="O26" s="121">
        <v>23.995999999999999</v>
      </c>
      <c r="P26" s="124"/>
      <c r="Q26" s="125"/>
      <c r="R26" s="124">
        <v>0</v>
      </c>
      <c r="S26" s="127"/>
    </row>
    <row r="27" spans="1:19" x14ac:dyDescent="0.25">
      <c r="A27" s="94" t="s">
        <v>65</v>
      </c>
      <c r="B27" s="118">
        <v>124.26</v>
      </c>
      <c r="C27" s="96"/>
      <c r="D27" s="104"/>
      <c r="E27" s="118">
        <v>75.7</v>
      </c>
      <c r="F27" s="105"/>
      <c r="G27" s="104"/>
      <c r="H27" s="123">
        <v>156.86000000000001</v>
      </c>
      <c r="I27" s="119"/>
      <c r="J27" s="104"/>
      <c r="K27" s="153" t="str">
        <f>SUBSTITUTE(Sheet9!C26,".",",")</f>
        <v>156,86</v>
      </c>
      <c r="L27" s="102"/>
      <c r="M27" s="106"/>
      <c r="O27" s="121">
        <v>168.26399999999998</v>
      </c>
      <c r="P27" s="124"/>
      <c r="Q27" s="125"/>
      <c r="R27" s="124">
        <v>0</v>
      </c>
      <c r="S27" s="127"/>
    </row>
    <row r="28" spans="1:19" x14ac:dyDescent="0.25">
      <c r="A28" s="94" t="s">
        <v>66</v>
      </c>
      <c r="B28" s="118">
        <v>2039.3</v>
      </c>
      <c r="C28" s="96"/>
      <c r="D28" s="104"/>
      <c r="E28" s="118">
        <v>2077.5700000000002</v>
      </c>
      <c r="F28" s="105"/>
      <c r="G28" s="104"/>
      <c r="H28" s="123">
        <v>2162.46</v>
      </c>
      <c r="I28" s="119"/>
      <c r="J28" s="104"/>
      <c r="K28" s="153" t="str">
        <f>SUBSTITUTE(Sheet9!C27,".",",")</f>
        <v>2162,46</v>
      </c>
      <c r="L28" s="102"/>
      <c r="M28" s="106"/>
      <c r="O28" s="121">
        <v>1989.0099999999998</v>
      </c>
      <c r="P28" s="124"/>
      <c r="Q28" s="125"/>
      <c r="R28" s="124">
        <v>0</v>
      </c>
      <c r="S28" s="127"/>
    </row>
    <row r="29" spans="1:19" x14ac:dyDescent="0.25">
      <c r="A29" s="94" t="s">
        <v>67</v>
      </c>
      <c r="B29" s="108" t="s">
        <v>68</v>
      </c>
      <c r="C29" s="96"/>
      <c r="D29" s="104"/>
      <c r="E29" s="108" t="s">
        <v>68</v>
      </c>
      <c r="F29" s="105"/>
      <c r="G29" s="104"/>
      <c r="H29" s="123" t="s">
        <v>68</v>
      </c>
      <c r="I29" s="119"/>
      <c r="J29" s="104"/>
      <c r="K29" s="153" t="str">
        <f>SUBSTITUTE(Sheet9!C28,".",",")</f>
        <v/>
      </c>
      <c r="L29" s="102"/>
      <c r="M29" s="106"/>
      <c r="O29" s="121"/>
      <c r="P29" s="124"/>
      <c r="Q29" s="125"/>
      <c r="R29" s="124">
        <v>0</v>
      </c>
      <c r="S29" s="127"/>
    </row>
    <row r="30" spans="1:19" x14ac:dyDescent="0.25">
      <c r="A30" s="94" t="s">
        <v>69</v>
      </c>
      <c r="B30" s="118">
        <v>37</v>
      </c>
      <c r="C30" s="96"/>
      <c r="D30" s="104"/>
      <c r="E30" s="118">
        <v>3097.93</v>
      </c>
      <c r="F30" s="105"/>
      <c r="G30" s="104"/>
      <c r="H30" s="123">
        <v>102.28</v>
      </c>
      <c r="I30" s="119"/>
      <c r="J30" s="104"/>
      <c r="K30" s="153" t="str">
        <f>SUBSTITUTE(Sheet9!C29,".",",")</f>
        <v>102,28</v>
      </c>
      <c r="L30" s="102"/>
      <c r="M30" s="106"/>
      <c r="O30" s="121">
        <v>1267.4459999999999</v>
      </c>
      <c r="P30" s="124"/>
      <c r="Q30" s="125"/>
      <c r="R30" s="124">
        <v>0</v>
      </c>
      <c r="S30" s="127"/>
    </row>
    <row r="31" spans="1:19" x14ac:dyDescent="0.25">
      <c r="A31" s="94" t="s">
        <v>70</v>
      </c>
      <c r="B31" s="118">
        <v>3.7</v>
      </c>
      <c r="C31" s="96">
        <v>850</v>
      </c>
      <c r="D31" s="104">
        <f t="shared" ref="D31:D65" si="5">B31/C31</f>
        <v>4.3529411764705881E-3</v>
      </c>
      <c r="E31" s="118">
        <v>309.79000000000002</v>
      </c>
      <c r="F31" s="105">
        <v>850</v>
      </c>
      <c r="G31" s="104">
        <f t="shared" ref="G31:G65" si="6">E31/F31</f>
        <v>0.36445882352941178</v>
      </c>
      <c r="H31" s="123">
        <v>9.83</v>
      </c>
      <c r="I31" s="101">
        <v>850</v>
      </c>
      <c r="J31" s="104">
        <f>H31/I31</f>
        <v>1.156470588235294E-2</v>
      </c>
      <c r="K31" s="153" t="str">
        <f>SUBSTITUTE(Sheet9!C30,".",",")</f>
        <v>9,83</v>
      </c>
      <c r="L31" s="101">
        <v>850</v>
      </c>
      <c r="M31" s="106">
        <f t="shared" si="2"/>
        <v>1.156470588235294E-2</v>
      </c>
      <c r="O31" s="121">
        <v>127.91399999999999</v>
      </c>
      <c r="P31" s="131">
        <v>850</v>
      </c>
      <c r="Q31" s="125">
        <f t="shared" si="3"/>
        <v>9.7985294117647073E-2</v>
      </c>
      <c r="R31" s="124">
        <v>212.5</v>
      </c>
      <c r="S31" s="127">
        <f t="shared" si="4"/>
        <v>-39.805176470588243</v>
      </c>
    </row>
    <row r="32" spans="1:19" x14ac:dyDescent="0.25">
      <c r="A32" s="94" t="s">
        <v>71</v>
      </c>
      <c r="B32" s="118">
        <v>1.85</v>
      </c>
      <c r="C32" s="96"/>
      <c r="D32" s="104"/>
      <c r="E32" s="118">
        <v>154.9</v>
      </c>
      <c r="F32" s="105"/>
      <c r="G32" s="104"/>
      <c r="H32" s="123">
        <v>4.91</v>
      </c>
      <c r="I32" s="119"/>
      <c r="J32" s="104"/>
      <c r="K32" s="153" t="str">
        <f>SUBSTITUTE(Sheet9!C31,".",",")</f>
        <v>4,91</v>
      </c>
      <c r="L32" s="102"/>
      <c r="M32" s="106"/>
      <c r="O32" s="121">
        <v>64.703999999999994</v>
      </c>
      <c r="P32" s="124"/>
      <c r="Q32" s="125"/>
      <c r="R32" s="124">
        <v>0</v>
      </c>
      <c r="S32" s="127"/>
    </row>
    <row r="33" spans="1:19" x14ac:dyDescent="0.25">
      <c r="A33" s="94" t="s">
        <v>72</v>
      </c>
      <c r="B33" s="118">
        <v>3.7</v>
      </c>
      <c r="C33" s="96"/>
      <c r="D33" s="104"/>
      <c r="E33" s="118">
        <v>309.49</v>
      </c>
      <c r="F33" s="105"/>
      <c r="G33" s="104"/>
      <c r="H33" s="123">
        <v>9.83</v>
      </c>
      <c r="I33" s="119"/>
      <c r="J33" s="104"/>
      <c r="K33" s="153" t="str">
        <f>SUBSTITUTE(Sheet9!C32,".",",")</f>
        <v>9,83</v>
      </c>
      <c r="L33" s="102"/>
      <c r="M33" s="106"/>
      <c r="O33" s="121">
        <v>126.41600000000001</v>
      </c>
      <c r="P33" s="124"/>
      <c r="Q33" s="125"/>
      <c r="R33" s="124">
        <v>0</v>
      </c>
      <c r="S33" s="127"/>
    </row>
    <row r="34" spans="1:19" x14ac:dyDescent="0.25">
      <c r="A34" s="94" t="s">
        <v>73</v>
      </c>
      <c r="B34" s="118">
        <v>0</v>
      </c>
      <c r="C34" s="96"/>
      <c r="D34" s="104"/>
      <c r="E34" s="118">
        <v>0</v>
      </c>
      <c r="F34" s="105"/>
      <c r="G34" s="104"/>
      <c r="H34" s="123">
        <v>0</v>
      </c>
      <c r="I34" s="119"/>
      <c r="J34" s="104"/>
      <c r="K34" s="153" t="str">
        <f>SUBSTITUTE(Sheet9!C33,".",",")</f>
        <v>0</v>
      </c>
      <c r="L34" s="102"/>
      <c r="M34" s="106"/>
      <c r="O34" s="121">
        <v>1.496</v>
      </c>
      <c r="P34" s="124"/>
      <c r="Q34" s="125"/>
      <c r="R34" s="124">
        <v>0</v>
      </c>
      <c r="S34" s="127"/>
    </row>
    <row r="35" spans="1:19" x14ac:dyDescent="0.25">
      <c r="A35" s="94" t="s">
        <v>74</v>
      </c>
      <c r="B35" s="118">
        <v>20.72</v>
      </c>
      <c r="C35" s="96"/>
      <c r="D35" s="104"/>
      <c r="E35" s="118">
        <v>1560.63</v>
      </c>
      <c r="F35" s="105"/>
      <c r="G35" s="104"/>
      <c r="H35" s="123">
        <v>49.14</v>
      </c>
      <c r="I35" s="119"/>
      <c r="J35" s="104"/>
      <c r="K35" s="153" t="str">
        <f>SUBSTITUTE(Sheet9!C34,".",",")</f>
        <v>49,14</v>
      </c>
      <c r="L35" s="102"/>
      <c r="M35" s="106"/>
      <c r="O35" s="121">
        <v>638.37799999999993</v>
      </c>
      <c r="P35" s="124"/>
      <c r="Q35" s="125"/>
      <c r="R35" s="124">
        <v>0</v>
      </c>
      <c r="S35" s="127"/>
    </row>
    <row r="36" spans="1:19" x14ac:dyDescent="0.25">
      <c r="A36" s="94" t="s">
        <v>75</v>
      </c>
      <c r="B36" s="118">
        <v>0.02</v>
      </c>
      <c r="C36" s="96">
        <v>1.05</v>
      </c>
      <c r="D36" s="104">
        <f t="shared" si="5"/>
        <v>1.9047619047619046E-2</v>
      </c>
      <c r="E36" s="118">
        <v>0.33</v>
      </c>
      <c r="F36" s="105">
        <v>1.05</v>
      </c>
      <c r="G36" s="104">
        <f t="shared" si="6"/>
        <v>0.31428571428571428</v>
      </c>
      <c r="H36" s="123">
        <v>0.56999999999999995</v>
      </c>
      <c r="I36" s="119">
        <v>1.05</v>
      </c>
      <c r="J36" s="104">
        <f>H36/I36</f>
        <v>0.54285714285714282</v>
      </c>
      <c r="K36" s="153" t="str">
        <f>SUBSTITUTE(Sheet9!C35,".",",")</f>
        <v>0,57</v>
      </c>
      <c r="L36" s="102">
        <v>1.05</v>
      </c>
      <c r="M36" s="106">
        <f t="shared" si="2"/>
        <v>0.54285714285714282</v>
      </c>
      <c r="O36" s="121">
        <v>0.246</v>
      </c>
      <c r="P36" s="124">
        <v>1.05</v>
      </c>
      <c r="Q36" s="125">
        <f t="shared" si="3"/>
        <v>0.35476190476190472</v>
      </c>
      <c r="R36" s="126">
        <v>0.26250000000000001</v>
      </c>
      <c r="S36" s="127">
        <f t="shared" si="4"/>
        <v>-6.2857142857142945</v>
      </c>
    </row>
    <row r="37" spans="1:19" x14ac:dyDescent="0.25">
      <c r="A37" s="94" t="s">
        <v>76</v>
      </c>
      <c r="B37" s="118">
        <v>0.04</v>
      </c>
      <c r="C37" s="96">
        <v>1.2000000000000002</v>
      </c>
      <c r="D37" s="104">
        <f t="shared" si="5"/>
        <v>3.3333333333333326E-2</v>
      </c>
      <c r="E37" s="118">
        <v>0.16</v>
      </c>
      <c r="F37" s="105">
        <v>1.2000000000000002</v>
      </c>
      <c r="G37" s="104">
        <f t="shared" si="6"/>
        <v>0.1333333333333333</v>
      </c>
      <c r="H37" s="123">
        <v>0.59</v>
      </c>
      <c r="I37" s="119">
        <v>1.2000000000000002</v>
      </c>
      <c r="J37" s="104">
        <f>H37/I37</f>
        <v>0.49166666666666659</v>
      </c>
      <c r="K37" s="153" t="str">
        <f>SUBSTITUTE(Sheet9!C36,".",",")</f>
        <v>0,59</v>
      </c>
      <c r="L37" s="102">
        <v>1.2000000000000002</v>
      </c>
      <c r="M37" s="106">
        <f t="shared" si="2"/>
        <v>0.49166666666666659</v>
      </c>
      <c r="O37" s="121">
        <v>0.14999999999999997</v>
      </c>
      <c r="P37" s="124">
        <v>1.2000000000000002</v>
      </c>
      <c r="Q37" s="125">
        <f t="shared" si="3"/>
        <v>0.28749999999999998</v>
      </c>
      <c r="R37" s="126">
        <v>0.30000000000000004</v>
      </c>
      <c r="S37" s="127">
        <f t="shared" si="4"/>
        <v>-50.000000000000021</v>
      </c>
    </row>
    <row r="38" spans="1:19" x14ac:dyDescent="0.25">
      <c r="A38" s="94" t="s">
        <v>77</v>
      </c>
      <c r="B38" s="118">
        <v>0.24</v>
      </c>
      <c r="C38" s="96">
        <v>13</v>
      </c>
      <c r="D38" s="104">
        <f t="shared" si="5"/>
        <v>1.846153846153846E-2</v>
      </c>
      <c r="E38" s="118">
        <v>2.4700000000000002</v>
      </c>
      <c r="F38" s="105">
        <v>13</v>
      </c>
      <c r="G38" s="104">
        <f t="shared" si="6"/>
        <v>0.19</v>
      </c>
      <c r="H38" s="123">
        <v>7</v>
      </c>
      <c r="I38" s="101">
        <v>13</v>
      </c>
      <c r="J38" s="104">
        <f>H38/I38</f>
        <v>0.53846153846153844</v>
      </c>
      <c r="K38" s="153" t="str">
        <f>SUBSTITUTE(Sheet9!C37,".",",")</f>
        <v>7,00</v>
      </c>
      <c r="L38" s="101">
        <v>13</v>
      </c>
      <c r="M38" s="106">
        <f t="shared" si="2"/>
        <v>0.53846153846153844</v>
      </c>
      <c r="O38" s="121">
        <v>3.3059999999999996</v>
      </c>
      <c r="P38" s="131">
        <v>13</v>
      </c>
      <c r="Q38" s="125">
        <f t="shared" si="3"/>
        <v>0.32134615384615384</v>
      </c>
      <c r="R38" s="126">
        <v>3.25</v>
      </c>
      <c r="S38" s="127">
        <f t="shared" si="4"/>
        <v>1.7230769230769161</v>
      </c>
    </row>
    <row r="39" spans="1:19" x14ac:dyDescent="0.25">
      <c r="A39" s="94" t="s">
        <v>78</v>
      </c>
      <c r="B39" s="118">
        <v>0.28999999999999998</v>
      </c>
      <c r="C39" s="96"/>
      <c r="D39" s="104"/>
      <c r="E39" s="118">
        <v>4.1900000000000004</v>
      </c>
      <c r="F39" s="105"/>
      <c r="G39" s="104"/>
      <c r="H39" s="123">
        <v>5.53</v>
      </c>
      <c r="I39" s="119"/>
      <c r="J39" s="104"/>
      <c r="K39" s="153" t="str">
        <f>SUBSTITUTE(Sheet9!C38,".",",")</f>
        <v>5,53</v>
      </c>
      <c r="L39" s="102"/>
      <c r="M39" s="106"/>
      <c r="O39" s="121">
        <v>2.8299999999999996</v>
      </c>
      <c r="P39" s="124"/>
      <c r="Q39" s="125"/>
      <c r="R39" s="126">
        <v>0</v>
      </c>
      <c r="S39" s="127"/>
    </row>
    <row r="40" spans="1:19" x14ac:dyDescent="0.25">
      <c r="A40" s="94" t="s">
        <v>79</v>
      </c>
      <c r="B40" s="118">
        <v>0.04</v>
      </c>
      <c r="C40" s="96">
        <v>0.85</v>
      </c>
      <c r="D40" s="104">
        <f t="shared" si="5"/>
        <v>4.7058823529411764E-2</v>
      </c>
      <c r="E40" s="118">
        <v>0.24</v>
      </c>
      <c r="F40" s="105">
        <v>0.85</v>
      </c>
      <c r="G40" s="104">
        <f t="shared" si="6"/>
        <v>0.28235294117647058</v>
      </c>
      <c r="H40" s="123">
        <v>0.44</v>
      </c>
      <c r="I40" s="119">
        <v>0.85</v>
      </c>
      <c r="J40" s="104">
        <f>H40/I40</f>
        <v>0.51764705882352946</v>
      </c>
      <c r="K40" s="153" t="str">
        <f>SUBSTITUTE(Sheet9!C39,".",",")</f>
        <v>0,44</v>
      </c>
      <c r="L40" s="102">
        <v>0.85</v>
      </c>
      <c r="M40" s="106">
        <f t="shared" si="2"/>
        <v>0.51764705882352946</v>
      </c>
      <c r="O40" s="121">
        <v>0.50600000000000001</v>
      </c>
      <c r="P40" s="124">
        <v>0.85</v>
      </c>
      <c r="Q40" s="125">
        <f t="shared" si="3"/>
        <v>0.34117647058823536</v>
      </c>
      <c r="R40" s="126">
        <v>0.21249999999999999</v>
      </c>
      <c r="S40" s="127">
        <f t="shared" si="4"/>
        <v>138.11764705882354</v>
      </c>
    </row>
    <row r="41" spans="1:19" x14ac:dyDescent="0.25">
      <c r="A41" s="94" t="s">
        <v>80</v>
      </c>
      <c r="B41" s="118">
        <v>0</v>
      </c>
      <c r="C41" s="96">
        <v>1.9</v>
      </c>
      <c r="D41" s="104">
        <f t="shared" si="5"/>
        <v>0</v>
      </c>
      <c r="E41" s="118">
        <v>0</v>
      </c>
      <c r="F41" s="105">
        <v>1.9</v>
      </c>
      <c r="G41" s="104">
        <f t="shared" si="6"/>
        <v>0</v>
      </c>
      <c r="H41" s="123">
        <v>1.1499999999999999</v>
      </c>
      <c r="I41" s="119">
        <v>1.9</v>
      </c>
      <c r="J41" s="104">
        <f>H41/I41</f>
        <v>0.60526315789473684</v>
      </c>
      <c r="K41" s="153" t="str">
        <f>SUBSTITUTE(Sheet9!C40,".",",")</f>
        <v>1,15</v>
      </c>
      <c r="L41" s="102">
        <v>1.9</v>
      </c>
      <c r="M41" s="106">
        <f t="shared" si="2"/>
        <v>0.60526315789473684</v>
      </c>
      <c r="O41" s="121">
        <v>0.34199999999999997</v>
      </c>
      <c r="P41" s="124">
        <v>1.9</v>
      </c>
      <c r="Q41" s="125">
        <f t="shared" si="3"/>
        <v>0.30263157894736842</v>
      </c>
      <c r="R41" s="126">
        <v>0.47499999999999998</v>
      </c>
      <c r="S41" s="127">
        <f t="shared" si="4"/>
        <v>-28.000000000000004</v>
      </c>
    </row>
    <row r="42" spans="1:19" x14ac:dyDescent="0.25">
      <c r="A42" s="94" t="s">
        <v>81</v>
      </c>
      <c r="B42" s="118">
        <v>0.3</v>
      </c>
      <c r="C42" s="96">
        <v>21.25</v>
      </c>
      <c r="D42" s="104">
        <f t="shared" si="5"/>
        <v>1.4117647058823528E-2</v>
      </c>
      <c r="E42" s="118">
        <v>1.49</v>
      </c>
      <c r="F42" s="105">
        <v>21.25</v>
      </c>
      <c r="G42" s="104">
        <f t="shared" si="6"/>
        <v>7.0117647058823535E-2</v>
      </c>
      <c r="H42" s="123">
        <v>2.27</v>
      </c>
      <c r="I42" s="119">
        <v>21.25</v>
      </c>
      <c r="J42" s="104">
        <f>H42/I42</f>
        <v>0.10682352941176471</v>
      </c>
      <c r="K42" s="153" t="str">
        <f>SUBSTITUTE(Sheet9!C41,".",",")</f>
        <v>2,27</v>
      </c>
      <c r="L42" s="102">
        <v>21.25</v>
      </c>
      <c r="M42" s="106">
        <f t="shared" si="2"/>
        <v>0.10682352941176471</v>
      </c>
      <c r="O42" s="121">
        <v>3.8919999999999995</v>
      </c>
      <c r="P42" s="124">
        <v>21.25</v>
      </c>
      <c r="Q42" s="125">
        <f t="shared" si="3"/>
        <v>7.4470588235294108E-2</v>
      </c>
      <c r="R42" s="126">
        <v>5.3125</v>
      </c>
      <c r="S42" s="127">
        <f t="shared" si="4"/>
        <v>-26.738823529411771</v>
      </c>
    </row>
    <row r="43" spans="1:19" x14ac:dyDescent="0.25">
      <c r="A43" s="94" t="s">
        <v>82</v>
      </c>
      <c r="B43" s="118">
        <v>6.36</v>
      </c>
      <c r="C43" s="96">
        <v>85</v>
      </c>
      <c r="D43" s="104">
        <f t="shared" si="5"/>
        <v>7.4823529411764705E-2</v>
      </c>
      <c r="E43" s="118">
        <v>8.3000000000000007</v>
      </c>
      <c r="F43" s="105">
        <v>85</v>
      </c>
      <c r="G43" s="104">
        <f t="shared" si="6"/>
        <v>9.764705882352942E-2</v>
      </c>
      <c r="H43" s="123">
        <v>17.37</v>
      </c>
      <c r="I43" s="119">
        <v>85</v>
      </c>
      <c r="J43" s="104">
        <f>H43/I43</f>
        <v>0.2043529411764706</v>
      </c>
      <c r="K43" s="153" t="str">
        <f>SUBSTITUTE(Sheet9!C42,".",",")</f>
        <v>17,37</v>
      </c>
      <c r="L43" s="102">
        <v>85</v>
      </c>
      <c r="M43" s="106">
        <f t="shared" si="2"/>
        <v>0.2043529411764706</v>
      </c>
      <c r="O43" s="121">
        <v>20.170000000000002</v>
      </c>
      <c r="P43" s="124">
        <v>85</v>
      </c>
      <c r="Q43" s="125">
        <f t="shared" si="3"/>
        <v>0.14529411764705885</v>
      </c>
      <c r="R43" s="126">
        <v>21.25</v>
      </c>
      <c r="S43" s="127">
        <f t="shared" si="4"/>
        <v>-5.0823529411764596</v>
      </c>
    </row>
    <row r="44" spans="1:19" x14ac:dyDescent="0.25">
      <c r="A44" s="94" t="s">
        <v>83</v>
      </c>
      <c r="B44" s="118">
        <v>0</v>
      </c>
      <c r="C44" s="96"/>
      <c r="D44" s="104"/>
      <c r="E44" s="118">
        <v>0</v>
      </c>
      <c r="F44" s="105"/>
      <c r="G44" s="104"/>
      <c r="H44" s="123">
        <v>187.5</v>
      </c>
      <c r="I44" s="119"/>
      <c r="J44" s="104"/>
      <c r="K44" s="153" t="str">
        <f>SUBSTITUTE(Sheet9!C43,".",",")</f>
        <v>187,50</v>
      </c>
      <c r="L44" s="102"/>
      <c r="M44" s="106"/>
      <c r="O44" s="121">
        <v>12.645999999999999</v>
      </c>
      <c r="P44" s="124"/>
      <c r="Q44" s="125"/>
      <c r="R44" s="126">
        <v>0</v>
      </c>
      <c r="S44" s="127"/>
    </row>
    <row r="45" spans="1:19" x14ac:dyDescent="0.25">
      <c r="A45" s="94" t="s">
        <v>84</v>
      </c>
      <c r="B45" s="118">
        <v>0</v>
      </c>
      <c r="C45" s="96">
        <v>5</v>
      </c>
      <c r="D45" s="104">
        <f t="shared" si="5"/>
        <v>0</v>
      </c>
      <c r="E45" s="118">
        <v>0</v>
      </c>
      <c r="F45" s="105">
        <v>5</v>
      </c>
      <c r="G45" s="104">
        <f t="shared" si="6"/>
        <v>0</v>
      </c>
      <c r="H45" s="123">
        <v>4.67</v>
      </c>
      <c r="I45" s="119">
        <v>5</v>
      </c>
      <c r="J45" s="104">
        <f>H45/I45</f>
        <v>0.93399999999999994</v>
      </c>
      <c r="K45" s="153" t="str">
        <f>SUBSTITUTE(Sheet9!C44,".",",")</f>
        <v>4,67</v>
      </c>
      <c r="L45" s="102">
        <v>5</v>
      </c>
      <c r="M45" s="106">
        <f t="shared" si="2"/>
        <v>0.93399999999999994</v>
      </c>
      <c r="O45" s="121">
        <v>0.33999999999999997</v>
      </c>
      <c r="P45" s="124">
        <v>5</v>
      </c>
      <c r="Q45" s="125">
        <f t="shared" si="3"/>
        <v>0.46699999999999997</v>
      </c>
      <c r="R45" s="126">
        <v>1.25</v>
      </c>
      <c r="S45" s="127">
        <f t="shared" si="4"/>
        <v>-72.8</v>
      </c>
    </row>
    <row r="46" spans="1:19" x14ac:dyDescent="0.25">
      <c r="A46" s="94" t="s">
        <v>85</v>
      </c>
      <c r="B46" s="118">
        <v>0.18</v>
      </c>
      <c r="C46" s="96">
        <v>10.75</v>
      </c>
      <c r="D46" s="104">
        <f t="shared" si="5"/>
        <v>1.6744186046511626E-2</v>
      </c>
      <c r="E46" s="118">
        <v>5.15</v>
      </c>
      <c r="F46" s="105">
        <v>10.75</v>
      </c>
      <c r="G46" s="104">
        <f t="shared" si="6"/>
        <v>0.47906976744186047</v>
      </c>
      <c r="H46" s="123">
        <v>3.39</v>
      </c>
      <c r="I46" s="119">
        <v>10.75</v>
      </c>
      <c r="J46" s="104">
        <f>H46/I46</f>
        <v>0.31534883720930235</v>
      </c>
      <c r="K46" s="153" t="str">
        <f>SUBSTITUTE(Sheet9!C45,".",",")</f>
        <v>3,39</v>
      </c>
      <c r="L46" s="102">
        <v>10.75</v>
      </c>
      <c r="M46" s="106">
        <f t="shared" si="2"/>
        <v>0.31534883720930235</v>
      </c>
      <c r="O46" s="121">
        <v>2.8639999999999999</v>
      </c>
      <c r="P46" s="124">
        <v>10.75</v>
      </c>
      <c r="Q46" s="125">
        <f t="shared" si="3"/>
        <v>0.28162790697674422</v>
      </c>
      <c r="R46" s="126">
        <v>2.6875</v>
      </c>
      <c r="S46" s="127">
        <f t="shared" si="4"/>
        <v>6.5674418604651175</v>
      </c>
    </row>
    <row r="47" spans="1:19" x14ac:dyDescent="0.25">
      <c r="A47" s="94" t="s">
        <v>86</v>
      </c>
      <c r="B47" s="118">
        <v>10.36</v>
      </c>
      <c r="C47" s="96">
        <v>350</v>
      </c>
      <c r="D47" s="104">
        <f t="shared" si="5"/>
        <v>2.9599999999999998E-2</v>
      </c>
      <c r="E47" s="118">
        <v>37.07</v>
      </c>
      <c r="F47" s="105">
        <v>350</v>
      </c>
      <c r="G47" s="104">
        <f t="shared" si="6"/>
        <v>0.10591428571428571</v>
      </c>
      <c r="H47" s="123">
        <v>67.209999999999994</v>
      </c>
      <c r="I47" s="119">
        <v>350</v>
      </c>
      <c r="J47" s="104">
        <f>H47/I47</f>
        <v>0.19202857142857141</v>
      </c>
      <c r="K47" s="153" t="str">
        <f>SUBSTITUTE(Sheet9!C46,".",",")</f>
        <v>67,21</v>
      </c>
      <c r="L47" s="102">
        <v>350</v>
      </c>
      <c r="M47" s="106">
        <f t="shared" si="2"/>
        <v>0.19202857142857141</v>
      </c>
      <c r="O47" s="121">
        <v>31.451999999999998</v>
      </c>
      <c r="P47" s="124">
        <v>350</v>
      </c>
      <c r="Q47" s="125">
        <f t="shared" si="3"/>
        <v>0.12989285714285712</v>
      </c>
      <c r="R47" s="126">
        <v>87.5</v>
      </c>
      <c r="S47" s="127">
        <f t="shared" si="4"/>
        <v>-64.054857142857145</v>
      </c>
    </row>
    <row r="48" spans="1:19" x14ac:dyDescent="0.25">
      <c r="A48" s="94" t="s">
        <v>87</v>
      </c>
      <c r="B48" s="118">
        <v>10.36</v>
      </c>
      <c r="C48" s="96"/>
      <c r="D48" s="104"/>
      <c r="E48" s="118">
        <v>26.27</v>
      </c>
      <c r="F48" s="105"/>
      <c r="G48" s="104"/>
      <c r="H48" s="123">
        <v>104.31</v>
      </c>
      <c r="I48" s="119"/>
      <c r="J48" s="104"/>
      <c r="K48" s="153" t="str">
        <f>SUBSTITUTE(Sheet9!C47,".",",")</f>
        <v>104,31</v>
      </c>
      <c r="L48" s="102"/>
      <c r="M48" s="106"/>
      <c r="O48" s="121">
        <v>31.443999999999999</v>
      </c>
      <c r="P48" s="124"/>
      <c r="Q48" s="125"/>
      <c r="R48" s="126">
        <v>0</v>
      </c>
      <c r="S48" s="127"/>
    </row>
    <row r="49" spans="1:19" x14ac:dyDescent="0.25">
      <c r="A49" s="94" t="s">
        <v>88</v>
      </c>
      <c r="B49" s="118">
        <v>6.51</v>
      </c>
      <c r="C49" s="96">
        <v>35</v>
      </c>
      <c r="D49" s="104">
        <f t="shared" si="5"/>
        <v>0.186</v>
      </c>
      <c r="E49" s="118">
        <v>14.84</v>
      </c>
      <c r="F49" s="105">
        <v>35</v>
      </c>
      <c r="G49" s="104">
        <f t="shared" si="6"/>
        <v>0.42399999999999999</v>
      </c>
      <c r="H49" s="123">
        <v>4.3499999999999996</v>
      </c>
      <c r="I49" s="119">
        <v>35</v>
      </c>
      <c r="J49" s="104">
        <f>H49/I49</f>
        <v>0.12428571428571428</v>
      </c>
      <c r="K49" s="153" t="str">
        <f>SUBSTITUTE(Sheet9!C48,".",",")</f>
        <v>4,35</v>
      </c>
      <c r="L49" s="102">
        <v>35</v>
      </c>
      <c r="M49" s="106">
        <f t="shared" si="2"/>
        <v>0.12428571428571428</v>
      </c>
      <c r="O49" s="121">
        <v>15.788</v>
      </c>
      <c r="P49" s="124">
        <v>35</v>
      </c>
      <c r="Q49" s="125">
        <f t="shared" si="3"/>
        <v>0.21464285714285714</v>
      </c>
      <c r="R49" s="126">
        <v>8.75</v>
      </c>
      <c r="S49" s="127">
        <f t="shared" si="4"/>
        <v>80.434285714285721</v>
      </c>
    </row>
    <row r="50" spans="1:19" x14ac:dyDescent="0.25">
      <c r="A50" s="94" t="s">
        <v>89</v>
      </c>
      <c r="B50" s="118">
        <v>7.0000000000000007E-2</v>
      </c>
      <c r="C50" s="96">
        <v>5</v>
      </c>
      <c r="D50" s="104">
        <f t="shared" si="5"/>
        <v>1.4000000000000002E-2</v>
      </c>
      <c r="E50" s="118">
        <v>0.25</v>
      </c>
      <c r="F50" s="105">
        <v>5</v>
      </c>
      <c r="G50" s="104">
        <f t="shared" si="6"/>
        <v>0.05</v>
      </c>
      <c r="H50" s="123">
        <v>0.57999999999999996</v>
      </c>
      <c r="I50" s="119">
        <v>5</v>
      </c>
      <c r="J50" s="104">
        <f>H50/I50</f>
        <v>0.11599999999999999</v>
      </c>
      <c r="K50" s="153" t="str">
        <f>SUBSTITUTE(Sheet9!C49,".",",")</f>
        <v>0,58</v>
      </c>
      <c r="L50" s="102">
        <v>5</v>
      </c>
      <c r="M50" s="106">
        <f t="shared" si="2"/>
        <v>0.11599999999999999</v>
      </c>
      <c r="O50" s="121">
        <v>0.63600000000000001</v>
      </c>
      <c r="P50" s="124">
        <v>5</v>
      </c>
      <c r="Q50" s="125">
        <f t="shared" si="3"/>
        <v>7.3999999999999996E-2</v>
      </c>
      <c r="R50" s="126">
        <v>1.25</v>
      </c>
      <c r="S50" s="127">
        <f t="shared" si="4"/>
        <v>-49.12</v>
      </c>
    </row>
    <row r="51" spans="1:19" x14ac:dyDescent="0.25">
      <c r="A51" s="94" t="s">
        <v>90</v>
      </c>
      <c r="B51" s="108" t="s">
        <v>68</v>
      </c>
      <c r="C51" s="96"/>
      <c r="D51" s="104"/>
      <c r="E51" s="108" t="s">
        <v>68</v>
      </c>
      <c r="F51" s="105"/>
      <c r="G51" s="104"/>
      <c r="H51" s="123" t="s">
        <v>68</v>
      </c>
      <c r="I51" s="119"/>
      <c r="J51" s="104"/>
      <c r="K51" s="153" t="str">
        <f>SUBSTITUTE(Sheet9!C50,".",",")</f>
        <v/>
      </c>
      <c r="L51" s="102"/>
      <c r="M51" s="106"/>
      <c r="O51" s="121"/>
      <c r="P51" s="124"/>
      <c r="Q51" s="125"/>
      <c r="R51" s="126">
        <v>0</v>
      </c>
      <c r="S51" s="127"/>
    </row>
    <row r="52" spans="1:19" x14ac:dyDescent="0.25">
      <c r="A52" s="94" t="s">
        <v>91</v>
      </c>
      <c r="B52" s="118">
        <v>13.32</v>
      </c>
      <c r="C52" s="96">
        <v>1000</v>
      </c>
      <c r="D52" s="104">
        <f t="shared" si="5"/>
        <v>1.332E-2</v>
      </c>
      <c r="E52" s="118">
        <v>45.8</v>
      </c>
      <c r="F52" s="105">
        <v>1000</v>
      </c>
      <c r="G52" s="104">
        <f t="shared" si="6"/>
        <v>4.58E-2</v>
      </c>
      <c r="H52" s="123">
        <v>540.91999999999996</v>
      </c>
      <c r="I52" s="119">
        <v>1000</v>
      </c>
      <c r="J52" s="104">
        <f t="shared" ref="J52:J65" si="7">H52/I52</f>
        <v>0.54091999999999996</v>
      </c>
      <c r="K52" s="153" t="str">
        <f>SUBSTITUTE(Sheet9!C51,".",",")</f>
        <v>540,92</v>
      </c>
      <c r="L52" s="102">
        <v>1000</v>
      </c>
      <c r="M52" s="106">
        <f t="shared" si="2"/>
        <v>0.54091999999999996</v>
      </c>
      <c r="O52" s="121">
        <v>54.698</v>
      </c>
      <c r="P52" s="124">
        <v>1000</v>
      </c>
      <c r="Q52" s="125">
        <f t="shared" si="3"/>
        <v>0.28523999999999999</v>
      </c>
      <c r="R52" s="126">
        <v>250</v>
      </c>
      <c r="S52" s="127">
        <f t="shared" si="4"/>
        <v>-78.120800000000003</v>
      </c>
    </row>
    <row r="53" spans="1:19" x14ac:dyDescent="0.25">
      <c r="A53" s="94" t="s">
        <v>92</v>
      </c>
      <c r="B53" s="118" t="s">
        <v>53</v>
      </c>
      <c r="C53" s="96">
        <v>60</v>
      </c>
      <c r="D53" s="104" t="e">
        <f t="shared" si="5"/>
        <v>#VALUE!</v>
      </c>
      <c r="E53" s="118">
        <v>6.81</v>
      </c>
      <c r="F53" s="101">
        <v>60</v>
      </c>
      <c r="G53" s="104">
        <f t="shared" si="6"/>
        <v>0.11349999999999999</v>
      </c>
      <c r="H53" s="123">
        <v>1.69</v>
      </c>
      <c r="I53" s="101">
        <v>60</v>
      </c>
      <c r="J53" s="104">
        <f t="shared" si="7"/>
        <v>2.8166666666666666E-2</v>
      </c>
      <c r="K53" s="153" t="str">
        <f>SUBSTITUTE(Sheet9!C52,".",",")</f>
        <v>1,69</v>
      </c>
      <c r="L53" s="101">
        <v>60</v>
      </c>
      <c r="M53" s="106">
        <f t="shared" si="2"/>
        <v>2.8166666666666666E-2</v>
      </c>
      <c r="O53" s="121">
        <v>0.90199999999999991</v>
      </c>
      <c r="P53" s="131">
        <v>60</v>
      </c>
      <c r="Q53" s="125"/>
      <c r="R53" s="126">
        <v>15</v>
      </c>
      <c r="S53" s="127">
        <f t="shared" si="4"/>
        <v>-93.986666666666665</v>
      </c>
    </row>
    <row r="54" spans="1:19" x14ac:dyDescent="0.25">
      <c r="A54" s="94" t="s">
        <v>93</v>
      </c>
      <c r="B54" s="118">
        <v>0.12</v>
      </c>
      <c r="C54" s="96">
        <v>1.25</v>
      </c>
      <c r="D54" s="104">
        <f t="shared" si="5"/>
        <v>9.6000000000000002E-2</v>
      </c>
      <c r="E54" s="118">
        <v>0.28000000000000003</v>
      </c>
      <c r="F54" s="102">
        <v>1.25</v>
      </c>
      <c r="G54" s="104">
        <f t="shared" si="6"/>
        <v>0.22400000000000003</v>
      </c>
      <c r="H54" s="123">
        <v>0.15</v>
      </c>
      <c r="I54" s="119">
        <v>1.25</v>
      </c>
      <c r="J54" s="107">
        <f t="shared" si="7"/>
        <v>0.12</v>
      </c>
      <c r="K54" s="153" t="str">
        <f>SUBSTITUTE(Sheet9!C53,".",",")</f>
        <v>0,15</v>
      </c>
      <c r="L54" s="102">
        <v>1.25</v>
      </c>
      <c r="M54" s="106">
        <f t="shared" si="2"/>
        <v>0.12</v>
      </c>
      <c r="O54" s="121">
        <v>0.16</v>
      </c>
      <c r="P54" s="124">
        <v>1.25</v>
      </c>
      <c r="Q54" s="125">
        <f t="shared" si="3"/>
        <v>0.14000000000000001</v>
      </c>
      <c r="R54" s="126">
        <v>0.3125</v>
      </c>
      <c r="S54" s="127">
        <f t="shared" si="4"/>
        <v>-48.8</v>
      </c>
    </row>
    <row r="55" spans="1:19" x14ac:dyDescent="0.25">
      <c r="A55" s="94" t="s">
        <v>94</v>
      </c>
      <c r="B55" s="118">
        <v>0</v>
      </c>
      <c r="C55" s="96">
        <v>1.55</v>
      </c>
      <c r="D55" s="104">
        <f t="shared" si="5"/>
        <v>0</v>
      </c>
      <c r="E55" s="118">
        <v>0</v>
      </c>
      <c r="F55" s="102">
        <v>1.55</v>
      </c>
      <c r="G55" s="104">
        <f t="shared" si="6"/>
        <v>0</v>
      </c>
      <c r="H55" s="123">
        <v>0.01</v>
      </c>
      <c r="I55" s="119">
        <v>1.55</v>
      </c>
      <c r="J55" s="107">
        <f t="shared" si="7"/>
        <v>6.4516129032258064E-3</v>
      </c>
      <c r="K55" s="153" t="str">
        <f>SUBSTITUTE(Sheet9!C54,".",",")</f>
        <v>0,01</v>
      </c>
      <c r="L55" s="102">
        <v>1.55</v>
      </c>
      <c r="M55" s="106">
        <f t="shared" si="2"/>
        <v>6.4516129032258064E-3</v>
      </c>
      <c r="O55" s="121">
        <v>4.0000000000000001E-3</v>
      </c>
      <c r="P55" s="124">
        <v>1.55</v>
      </c>
      <c r="Q55" s="125">
        <f t="shared" si="3"/>
        <v>3.2258064516129032E-3</v>
      </c>
      <c r="R55" s="126">
        <v>0.38750000000000001</v>
      </c>
      <c r="S55" s="127">
        <f t="shared" si="4"/>
        <v>-98.967741935483872</v>
      </c>
    </row>
    <row r="56" spans="1:19" x14ac:dyDescent="0.25">
      <c r="A56" s="94" t="s">
        <v>95</v>
      </c>
      <c r="B56" s="98" t="s">
        <v>53</v>
      </c>
      <c r="C56" s="96">
        <v>140</v>
      </c>
      <c r="D56" s="104"/>
      <c r="E56" s="118">
        <v>4.74</v>
      </c>
      <c r="F56" s="101">
        <v>140</v>
      </c>
      <c r="G56" s="104">
        <f t="shared" si="6"/>
        <v>3.3857142857142856E-2</v>
      </c>
      <c r="H56" s="123" t="s">
        <v>53</v>
      </c>
      <c r="I56" s="101">
        <v>140</v>
      </c>
      <c r="J56" s="109" t="e">
        <f t="shared" si="7"/>
        <v>#VALUE!</v>
      </c>
      <c r="K56" s="153" t="str">
        <f>SUBSTITUTE(Sheet9!C55,".",",")</f>
        <v>--</v>
      </c>
      <c r="L56" s="101">
        <v>140</v>
      </c>
      <c r="M56" s="106" t="e">
        <f t="shared" si="2"/>
        <v>#VALUE!</v>
      </c>
      <c r="O56" s="121">
        <v>2.6725000000000003</v>
      </c>
      <c r="P56" s="131">
        <v>140</v>
      </c>
      <c r="Q56" s="125"/>
      <c r="R56" s="126">
        <v>35</v>
      </c>
      <c r="S56" s="127">
        <f t="shared" si="4"/>
        <v>-92.364285714285714</v>
      </c>
    </row>
    <row r="57" spans="1:19" x14ac:dyDescent="0.25">
      <c r="A57" s="94" t="s">
        <v>96</v>
      </c>
      <c r="B57" s="118">
        <v>0.27</v>
      </c>
      <c r="C57" s="96">
        <v>11.75</v>
      </c>
      <c r="D57" s="104">
        <f t="shared" si="5"/>
        <v>2.297872340425532E-2</v>
      </c>
      <c r="E57" s="118">
        <v>2.94</v>
      </c>
      <c r="F57" s="101">
        <v>11.75</v>
      </c>
      <c r="G57" s="104">
        <f t="shared" si="6"/>
        <v>0.25021276595744679</v>
      </c>
      <c r="H57" s="123">
        <v>16.239999999999998</v>
      </c>
      <c r="I57" s="101">
        <v>11.75</v>
      </c>
      <c r="J57" s="104">
        <f t="shared" si="7"/>
        <v>1.382127659574468</v>
      </c>
      <c r="K57" s="153" t="str">
        <f>SUBSTITUTE(Sheet9!C56,".",",")</f>
        <v>16,24</v>
      </c>
      <c r="L57" s="101">
        <v>11.75</v>
      </c>
      <c r="M57" s="106">
        <f t="shared" si="2"/>
        <v>1.382127659574468</v>
      </c>
      <c r="O57" s="121">
        <v>1.5219999999999998</v>
      </c>
      <c r="P57" s="131">
        <v>11.75</v>
      </c>
      <c r="Q57" s="125">
        <f t="shared" si="3"/>
        <v>0.75936170212765952</v>
      </c>
      <c r="R57" s="126">
        <v>2.9375</v>
      </c>
      <c r="S57" s="127">
        <f t="shared" si="4"/>
        <v>-48.187234042553193</v>
      </c>
    </row>
    <row r="58" spans="1:19" x14ac:dyDescent="0.25">
      <c r="A58" s="94" t="s">
        <v>97</v>
      </c>
      <c r="B58" s="118">
        <v>10.36</v>
      </c>
      <c r="C58" s="96">
        <v>205</v>
      </c>
      <c r="D58" s="104">
        <f t="shared" si="5"/>
        <v>5.0536585365853655E-2</v>
      </c>
      <c r="E58" s="118">
        <v>71.92</v>
      </c>
      <c r="F58" s="101">
        <v>205</v>
      </c>
      <c r="G58" s="104">
        <f t="shared" si="6"/>
        <v>0.35082926829268296</v>
      </c>
      <c r="H58" s="123">
        <v>36.6</v>
      </c>
      <c r="I58" s="101">
        <v>205</v>
      </c>
      <c r="J58" s="104">
        <f t="shared" si="7"/>
        <v>0.17853658536585368</v>
      </c>
      <c r="K58" s="153" t="str">
        <f>SUBSTITUTE(Sheet9!C57,".",",")</f>
        <v>36,60</v>
      </c>
      <c r="L58" s="101">
        <v>205</v>
      </c>
      <c r="M58" s="106">
        <f t="shared" si="2"/>
        <v>0.17853658536585368</v>
      </c>
      <c r="O58" s="121">
        <v>38.192</v>
      </c>
      <c r="P58" s="131">
        <v>205</v>
      </c>
      <c r="Q58" s="125">
        <f t="shared" si="3"/>
        <v>0.18960975609756101</v>
      </c>
      <c r="R58" s="126">
        <v>51.25</v>
      </c>
      <c r="S58" s="127">
        <f t="shared" si="4"/>
        <v>-25.4790243902439</v>
      </c>
    </row>
    <row r="59" spans="1:19" x14ac:dyDescent="0.25">
      <c r="A59" s="94" t="s">
        <v>98</v>
      </c>
      <c r="B59" s="118">
        <v>7.0000000000000007E-2</v>
      </c>
      <c r="C59" s="96">
        <v>3</v>
      </c>
      <c r="D59" s="104">
        <f t="shared" si="5"/>
        <v>2.3333333333333334E-2</v>
      </c>
      <c r="E59" s="118">
        <v>1.1499999999999999</v>
      </c>
      <c r="F59" s="101">
        <v>3</v>
      </c>
      <c r="G59" s="104">
        <f t="shared" si="6"/>
        <v>0.3833333333333333</v>
      </c>
      <c r="H59" s="123">
        <v>1.04</v>
      </c>
      <c r="I59" s="101">
        <v>3</v>
      </c>
      <c r="J59" s="104">
        <f t="shared" si="7"/>
        <v>0.34666666666666668</v>
      </c>
      <c r="K59" s="153" t="str">
        <f>SUBSTITUTE(Sheet9!C58,".",",")</f>
        <v>1,04</v>
      </c>
      <c r="L59" s="101">
        <v>3</v>
      </c>
      <c r="M59" s="106">
        <f t="shared" si="2"/>
        <v>0.34666666666666668</v>
      </c>
      <c r="O59" s="121">
        <v>0.35399999999999998</v>
      </c>
      <c r="P59" s="131">
        <v>3</v>
      </c>
      <c r="Q59" s="125">
        <f t="shared" si="3"/>
        <v>0.27500000000000002</v>
      </c>
      <c r="R59" s="126">
        <v>0.75</v>
      </c>
      <c r="S59" s="127">
        <f t="shared" si="4"/>
        <v>-52.800000000000004</v>
      </c>
    </row>
    <row r="60" spans="1:19" x14ac:dyDescent="0.25">
      <c r="A60" s="94" t="s">
        <v>99</v>
      </c>
      <c r="B60" s="98" t="s">
        <v>53</v>
      </c>
      <c r="C60" s="101">
        <v>67.5</v>
      </c>
      <c r="D60" s="104"/>
      <c r="E60" s="118">
        <v>23.68</v>
      </c>
      <c r="F60" s="101">
        <v>67.5</v>
      </c>
      <c r="G60" s="104">
        <f t="shared" si="6"/>
        <v>0.3508148148148148</v>
      </c>
      <c r="H60" s="123" t="s">
        <v>53</v>
      </c>
      <c r="I60" s="101">
        <v>67.5</v>
      </c>
      <c r="J60" s="104" t="e">
        <f t="shared" si="7"/>
        <v>#VALUE!</v>
      </c>
      <c r="K60" s="153" t="str">
        <f>SUBSTITUTE(Sheet9!C59,".",",")</f>
        <v>--</v>
      </c>
      <c r="L60" s="101">
        <v>67.5</v>
      </c>
      <c r="M60" s="106" t="e">
        <f t="shared" si="2"/>
        <v>#VALUE!</v>
      </c>
      <c r="O60" s="121">
        <v>2.5825</v>
      </c>
      <c r="P60" s="131">
        <v>67.5</v>
      </c>
      <c r="Q60" s="125"/>
      <c r="R60" s="126">
        <v>16.875</v>
      </c>
      <c r="S60" s="127">
        <f t="shared" si="4"/>
        <v>-84.696296296296296</v>
      </c>
    </row>
    <row r="61" spans="1:19" x14ac:dyDescent="0.25">
      <c r="A61" s="94" t="s">
        <v>100</v>
      </c>
      <c r="B61" s="118">
        <v>17.760000000000002</v>
      </c>
      <c r="C61" s="101">
        <v>1025</v>
      </c>
      <c r="D61" s="104">
        <f t="shared" si="5"/>
        <v>1.7326829268292685E-2</v>
      </c>
      <c r="E61" s="118">
        <v>145.59</v>
      </c>
      <c r="F61" s="101">
        <v>1025</v>
      </c>
      <c r="G61" s="104">
        <f t="shared" si="6"/>
        <v>0.14203902439024391</v>
      </c>
      <c r="H61" s="123">
        <v>146.52000000000001</v>
      </c>
      <c r="I61" s="101">
        <v>1025</v>
      </c>
      <c r="J61" s="104">
        <f t="shared" si="7"/>
        <v>0.14294634146341464</v>
      </c>
      <c r="K61" s="153" t="str">
        <f>SUBSTITUTE(Sheet9!C60,".",",")</f>
        <v>146,52</v>
      </c>
      <c r="L61" s="101">
        <v>1025</v>
      </c>
      <c r="M61" s="106">
        <f t="shared" si="2"/>
        <v>0.14294634146341464</v>
      </c>
      <c r="O61" s="121">
        <v>145.786</v>
      </c>
      <c r="P61" s="131">
        <v>1025</v>
      </c>
      <c r="Q61" s="125">
        <f t="shared" si="3"/>
        <v>0.11131463414634148</v>
      </c>
      <c r="R61" s="126">
        <v>256.25</v>
      </c>
      <c r="S61" s="127">
        <f t="shared" si="4"/>
        <v>-43.107902439024393</v>
      </c>
    </row>
    <row r="62" spans="1:19" x14ac:dyDescent="0.25">
      <c r="A62" s="94" t="s">
        <v>101</v>
      </c>
      <c r="B62" s="118">
        <v>171.68</v>
      </c>
      <c r="C62" s="101">
        <v>4150</v>
      </c>
      <c r="D62" s="104">
        <f t="shared" si="5"/>
        <v>4.1368674698795183E-2</v>
      </c>
      <c r="E62" s="118">
        <v>394.1</v>
      </c>
      <c r="F62" s="101">
        <v>4150</v>
      </c>
      <c r="G62" s="104">
        <f t="shared" si="6"/>
        <v>9.4963855421686755E-2</v>
      </c>
      <c r="H62" s="123">
        <v>331.99</v>
      </c>
      <c r="I62" s="101">
        <v>4150</v>
      </c>
      <c r="J62" s="104">
        <f t="shared" si="7"/>
        <v>7.9997590361445783E-2</v>
      </c>
      <c r="K62" s="153" t="str">
        <f>SUBSTITUTE(Sheet9!C61,".",",")</f>
        <v>331,99</v>
      </c>
      <c r="L62" s="101">
        <v>4150</v>
      </c>
      <c r="M62" s="106">
        <f t="shared" si="2"/>
        <v>7.9997590361445783E-2</v>
      </c>
      <c r="O62" s="121">
        <v>592.78199999999993</v>
      </c>
      <c r="P62" s="131">
        <v>4150</v>
      </c>
      <c r="Q62" s="125">
        <f t="shared" si="3"/>
        <v>7.4081927710843376E-2</v>
      </c>
      <c r="R62" s="126">
        <v>1037.5</v>
      </c>
      <c r="S62" s="127">
        <f t="shared" si="4"/>
        <v>-42.864385542168684</v>
      </c>
    </row>
    <row r="63" spans="1:19" x14ac:dyDescent="0.25">
      <c r="A63" s="94" t="s">
        <v>102</v>
      </c>
      <c r="B63" s="118">
        <v>0.15</v>
      </c>
      <c r="C63" s="101">
        <v>38.75</v>
      </c>
      <c r="D63" s="104">
        <f t="shared" si="5"/>
        <v>3.8709677419354839E-3</v>
      </c>
      <c r="E63" s="118">
        <v>17.22</v>
      </c>
      <c r="F63" s="101">
        <v>38.75</v>
      </c>
      <c r="G63" s="104">
        <f t="shared" si="6"/>
        <v>0.44438709677419352</v>
      </c>
      <c r="H63" s="123">
        <v>5.85</v>
      </c>
      <c r="I63" s="101">
        <v>38.75</v>
      </c>
      <c r="J63" s="104">
        <f t="shared" si="7"/>
        <v>0.15096774193548387</v>
      </c>
      <c r="K63" s="153" t="str">
        <f>SUBSTITUTE(Sheet9!C62,".",",")</f>
        <v>5,85</v>
      </c>
      <c r="L63" s="101">
        <v>38.75</v>
      </c>
      <c r="M63" s="106">
        <f t="shared" si="2"/>
        <v>0.15096774193548387</v>
      </c>
      <c r="O63" s="121">
        <v>11.684000000000001</v>
      </c>
      <c r="P63" s="131">
        <v>38.75</v>
      </c>
      <c r="Q63" s="125">
        <f t="shared" si="3"/>
        <v>0.18754838709677418</v>
      </c>
      <c r="R63" s="126">
        <v>9.6875</v>
      </c>
      <c r="S63" s="127">
        <f t="shared" si="4"/>
        <v>20.60903225806452</v>
      </c>
    </row>
    <row r="64" spans="1:19" x14ac:dyDescent="0.25">
      <c r="A64" s="94" t="s">
        <v>103</v>
      </c>
      <c r="B64" s="118">
        <v>763.28</v>
      </c>
      <c r="C64" s="101">
        <v>1380</v>
      </c>
      <c r="D64" s="104">
        <f t="shared" si="5"/>
        <v>0.55310144927536231</v>
      </c>
      <c r="E64" s="118">
        <v>765.91</v>
      </c>
      <c r="F64" s="101">
        <v>1380</v>
      </c>
      <c r="G64" s="104">
        <f t="shared" si="6"/>
        <v>0.55500724637681154</v>
      </c>
      <c r="H64" s="123">
        <v>137.47</v>
      </c>
      <c r="I64" s="101">
        <v>1380</v>
      </c>
      <c r="J64" s="104">
        <f t="shared" si="7"/>
        <v>9.9615942028985507E-2</v>
      </c>
      <c r="K64" s="153" t="str">
        <f>SUBSTITUTE(Sheet9!C63,".",",")</f>
        <v>137,47</v>
      </c>
      <c r="L64" s="101">
        <v>1380</v>
      </c>
      <c r="M64" s="106">
        <f t="shared" si="2"/>
        <v>9.9615942028985507E-2</v>
      </c>
      <c r="O64" s="121">
        <v>920.49400000000003</v>
      </c>
      <c r="P64" s="131">
        <v>1380</v>
      </c>
      <c r="Q64" s="125">
        <f t="shared" si="3"/>
        <v>0.32683514492753618</v>
      </c>
      <c r="R64" s="126">
        <v>345</v>
      </c>
      <c r="S64" s="127">
        <f t="shared" si="4"/>
        <v>166.80985507246379</v>
      </c>
    </row>
    <row r="65" spans="1:19" x14ac:dyDescent="0.25">
      <c r="A65" s="95" t="s">
        <v>104</v>
      </c>
      <c r="B65" s="132">
        <v>0.15</v>
      </c>
      <c r="C65" s="110">
        <v>7.5</v>
      </c>
      <c r="D65" s="111">
        <f t="shared" si="5"/>
        <v>0.02</v>
      </c>
      <c r="E65" s="133">
        <v>1.49</v>
      </c>
      <c r="F65" s="110">
        <v>7.5</v>
      </c>
      <c r="G65" s="111">
        <f t="shared" si="6"/>
        <v>0.19866666666666666</v>
      </c>
      <c r="H65" s="132">
        <v>3.24</v>
      </c>
      <c r="I65" s="110">
        <v>7.5</v>
      </c>
      <c r="J65" s="111">
        <f t="shared" si="7"/>
        <v>0.43200000000000005</v>
      </c>
      <c r="K65" s="153" t="str">
        <f>SUBSTITUTE(Sheet9!C64,".",",")</f>
        <v>3,24</v>
      </c>
      <c r="L65" s="110">
        <v>7.5</v>
      </c>
      <c r="M65" s="157">
        <f t="shared" si="2"/>
        <v>0.43200000000000005</v>
      </c>
      <c r="O65" s="134">
        <v>1.024</v>
      </c>
      <c r="P65" s="135">
        <v>7.5</v>
      </c>
      <c r="Q65" s="136">
        <f t="shared" si="3"/>
        <v>0.27066666666666672</v>
      </c>
      <c r="R65" s="137">
        <v>1.875</v>
      </c>
      <c r="S65" s="138">
        <f t="shared" si="4"/>
        <v>-45.386666666666663</v>
      </c>
    </row>
  </sheetData>
  <mergeCells count="8">
    <mergeCell ref="O2:S2"/>
    <mergeCell ref="O3:S3"/>
    <mergeCell ref="O4:S4"/>
    <mergeCell ref="O1:S1"/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"/>
  <sheetViews>
    <sheetView workbookViewId="0">
      <selection activeCell="H5" sqref="H5:H64"/>
    </sheetView>
  </sheetViews>
  <sheetFormatPr defaultRowHeight="15" x14ac:dyDescent="0.25"/>
  <sheetData>
    <row r="1" spans="2:8" x14ac:dyDescent="0.25">
      <c r="B1" s="139" t="s">
        <v>180</v>
      </c>
      <c r="C1" s="139"/>
      <c r="D1" s="139"/>
      <c r="E1" s="139"/>
      <c r="F1" s="139"/>
    </row>
    <row r="2" spans="2:8" x14ac:dyDescent="0.25">
      <c r="B2" s="139" t="s">
        <v>105</v>
      </c>
      <c r="C2" s="139"/>
      <c r="D2" s="139"/>
      <c r="E2" s="139"/>
      <c r="F2" s="139"/>
    </row>
    <row r="3" spans="2:8" x14ac:dyDescent="0.25">
      <c r="B3" s="139" t="s">
        <v>38</v>
      </c>
      <c r="C3" s="139" t="s">
        <v>39</v>
      </c>
      <c r="D3" s="139"/>
      <c r="E3" s="139" t="s">
        <v>38</v>
      </c>
      <c r="F3" s="139" t="s">
        <v>39</v>
      </c>
    </row>
    <row r="4" spans="2:8" x14ac:dyDescent="0.25">
      <c r="B4" s="139" t="s">
        <v>106</v>
      </c>
      <c r="C4" s="139"/>
      <c r="D4" s="139"/>
    </row>
    <row r="5" spans="2:8" x14ac:dyDescent="0.25">
      <c r="B5" s="139" t="s">
        <v>43</v>
      </c>
      <c r="C5" s="139" t="s">
        <v>182</v>
      </c>
      <c r="D5" s="139"/>
      <c r="H5" t="str">
        <f>SUBSTITUTE(C5,".",",")</f>
        <v>457,00</v>
      </c>
    </row>
    <row r="6" spans="2:8" x14ac:dyDescent="0.25">
      <c r="B6" s="139" t="s">
        <v>44</v>
      </c>
      <c r="C6" s="139" t="s">
        <v>184</v>
      </c>
      <c r="D6" s="139"/>
      <c r="H6" s="112" t="str">
        <f t="shared" ref="H6:H64" si="0">SUBSTITUTE(C6,".",",")</f>
        <v>516,84</v>
      </c>
    </row>
    <row r="7" spans="2:8" x14ac:dyDescent="0.25">
      <c r="B7" s="139" t="s">
        <v>45</v>
      </c>
      <c r="C7" s="139" t="s">
        <v>186</v>
      </c>
      <c r="D7" s="139"/>
      <c r="H7" s="112" t="str">
        <f t="shared" si="0"/>
        <v>103,76</v>
      </c>
    </row>
    <row r="8" spans="2:8" x14ac:dyDescent="0.25">
      <c r="B8" s="139" t="s">
        <v>46</v>
      </c>
      <c r="C8" s="139" t="s">
        <v>188</v>
      </c>
      <c r="D8" s="139"/>
      <c r="H8" s="112" t="str">
        <f t="shared" si="0"/>
        <v>46,63</v>
      </c>
    </row>
    <row r="9" spans="2:8" x14ac:dyDescent="0.25">
      <c r="B9" s="139" t="s">
        <v>47</v>
      </c>
      <c r="C9" s="139" t="s">
        <v>190</v>
      </c>
      <c r="D9" s="139"/>
      <c r="H9" s="112" t="str">
        <f t="shared" si="0"/>
        <v>13,12</v>
      </c>
    </row>
    <row r="10" spans="2:8" x14ac:dyDescent="0.25">
      <c r="B10" s="139" t="s">
        <v>48</v>
      </c>
      <c r="C10" s="139" t="s">
        <v>192</v>
      </c>
      <c r="D10" s="139"/>
      <c r="H10" s="112" t="str">
        <f t="shared" si="0"/>
        <v>91,70</v>
      </c>
    </row>
    <row r="11" spans="2:8" x14ac:dyDescent="0.25">
      <c r="B11" s="139" t="s">
        <v>49</v>
      </c>
      <c r="C11" s="139" t="s">
        <v>194</v>
      </c>
      <c r="D11" s="139"/>
      <c r="H11" s="112" t="str">
        <f t="shared" si="0"/>
        <v>8,29</v>
      </c>
    </row>
    <row r="12" spans="2:8" x14ac:dyDescent="0.25">
      <c r="B12" s="139" t="s">
        <v>50</v>
      </c>
      <c r="C12" s="139" t="s">
        <v>181</v>
      </c>
      <c r="D12" s="139"/>
      <c r="H12" s="112" t="str">
        <f t="shared" si="0"/>
        <v>0,44</v>
      </c>
    </row>
    <row r="13" spans="2:8" x14ac:dyDescent="0.25">
      <c r="B13" s="139" t="s">
        <v>51</v>
      </c>
      <c r="C13" s="139" t="s">
        <v>197</v>
      </c>
      <c r="D13" s="139"/>
      <c r="H13" s="112" t="str">
        <f t="shared" si="0"/>
        <v>4,37</v>
      </c>
    </row>
    <row r="14" spans="2:8" x14ac:dyDescent="0.25">
      <c r="B14" s="139" t="s">
        <v>52</v>
      </c>
      <c r="C14" s="139" t="s">
        <v>53</v>
      </c>
      <c r="D14" s="139"/>
      <c r="H14" s="112" t="str">
        <f t="shared" si="0"/>
        <v>--</v>
      </c>
    </row>
    <row r="15" spans="2:8" x14ac:dyDescent="0.25">
      <c r="B15" s="139" t="s">
        <v>54</v>
      </c>
      <c r="C15" s="139" t="s">
        <v>199</v>
      </c>
      <c r="D15" s="139"/>
      <c r="H15" s="112" t="str">
        <f t="shared" si="0"/>
        <v>49,73</v>
      </c>
    </row>
    <row r="16" spans="2:8" x14ac:dyDescent="0.25">
      <c r="B16" s="139" t="s">
        <v>55</v>
      </c>
      <c r="C16" s="139" t="s">
        <v>118</v>
      </c>
      <c r="D16" s="139"/>
      <c r="H16" s="112" t="str">
        <f t="shared" si="0"/>
        <v>0</v>
      </c>
    </row>
    <row r="17" spans="2:8" x14ac:dyDescent="0.25">
      <c r="B17" s="139" t="s">
        <v>56</v>
      </c>
      <c r="C17" s="139" t="s">
        <v>201</v>
      </c>
      <c r="D17" s="139"/>
      <c r="H17" s="112" t="str">
        <f t="shared" si="0"/>
        <v>16,81</v>
      </c>
    </row>
    <row r="18" spans="2:8" x14ac:dyDescent="0.25">
      <c r="B18" s="139" t="s">
        <v>57</v>
      </c>
      <c r="C18" s="139" t="s">
        <v>203</v>
      </c>
      <c r="D18" s="139"/>
      <c r="H18" s="112" t="str">
        <f t="shared" si="0"/>
        <v>5,01</v>
      </c>
    </row>
    <row r="19" spans="2:8" x14ac:dyDescent="0.25">
      <c r="B19" s="139" t="s">
        <v>58</v>
      </c>
      <c r="C19" s="139" t="s">
        <v>204</v>
      </c>
      <c r="D19" s="139"/>
      <c r="H19" s="112" t="str">
        <f t="shared" si="0"/>
        <v>15,48</v>
      </c>
    </row>
    <row r="20" spans="2:8" x14ac:dyDescent="0.25">
      <c r="B20" s="139" t="s">
        <v>59</v>
      </c>
      <c r="C20" s="139" t="s">
        <v>205</v>
      </c>
      <c r="D20" s="139"/>
      <c r="H20" s="112" t="str">
        <f t="shared" si="0"/>
        <v>11,53</v>
      </c>
    </row>
    <row r="21" spans="2:8" x14ac:dyDescent="0.25">
      <c r="B21" s="139" t="s">
        <v>60</v>
      </c>
      <c r="C21" s="139" t="s">
        <v>206</v>
      </c>
      <c r="D21" s="139"/>
      <c r="H21" s="112" t="str">
        <f t="shared" si="0"/>
        <v>5,18</v>
      </c>
    </row>
    <row r="22" spans="2:8" x14ac:dyDescent="0.25">
      <c r="B22" s="139" t="s">
        <v>61</v>
      </c>
      <c r="C22" s="139" t="s">
        <v>208</v>
      </c>
      <c r="D22" s="139"/>
      <c r="H22" s="112" t="str">
        <f t="shared" si="0"/>
        <v>0,40</v>
      </c>
    </row>
    <row r="23" spans="2:8" x14ac:dyDescent="0.25">
      <c r="B23" s="139" t="s">
        <v>62</v>
      </c>
      <c r="C23" s="139" t="s">
        <v>210</v>
      </c>
      <c r="D23" s="139"/>
      <c r="H23" s="112" t="str">
        <f t="shared" si="0"/>
        <v>0,53</v>
      </c>
    </row>
    <row r="24" spans="2:8" x14ac:dyDescent="0.25">
      <c r="B24" s="139" t="s">
        <v>63</v>
      </c>
      <c r="C24" s="139" t="s">
        <v>119</v>
      </c>
      <c r="D24" s="139"/>
      <c r="H24" s="112" t="str">
        <f t="shared" si="0"/>
        <v>0,00</v>
      </c>
    </row>
    <row r="25" spans="2:8" x14ac:dyDescent="0.25">
      <c r="B25" s="139" t="s">
        <v>64</v>
      </c>
      <c r="C25" s="139" t="s">
        <v>118</v>
      </c>
      <c r="D25" s="139"/>
      <c r="H25" s="112" t="str">
        <f t="shared" si="0"/>
        <v>0</v>
      </c>
    </row>
    <row r="26" spans="2:8" x14ac:dyDescent="0.25">
      <c r="B26" s="139" t="s">
        <v>65</v>
      </c>
      <c r="C26" s="139" t="s">
        <v>213</v>
      </c>
      <c r="D26" s="139"/>
      <c r="H26" s="112" t="str">
        <f t="shared" si="0"/>
        <v>156,86</v>
      </c>
    </row>
    <row r="27" spans="2:8" x14ac:dyDescent="0.25">
      <c r="B27" s="139" t="s">
        <v>66</v>
      </c>
      <c r="C27" s="139" t="s">
        <v>215</v>
      </c>
      <c r="D27" s="139"/>
      <c r="H27" s="112" t="str">
        <f t="shared" si="0"/>
        <v>2162,46</v>
      </c>
    </row>
    <row r="28" spans="2:8" x14ac:dyDescent="0.25">
      <c r="B28" s="139" t="s">
        <v>67</v>
      </c>
      <c r="C28" s="139"/>
      <c r="D28" s="139"/>
      <c r="H28" s="112" t="str">
        <f t="shared" si="0"/>
        <v/>
      </c>
    </row>
    <row r="29" spans="2:8" x14ac:dyDescent="0.25">
      <c r="B29" s="139" t="s">
        <v>69</v>
      </c>
      <c r="C29" s="139" t="s">
        <v>218</v>
      </c>
      <c r="D29" s="139"/>
      <c r="H29" s="112" t="str">
        <f t="shared" si="0"/>
        <v>102,28</v>
      </c>
    </row>
    <row r="30" spans="2:8" x14ac:dyDescent="0.25">
      <c r="B30" s="139" t="s">
        <v>70</v>
      </c>
      <c r="C30" s="139" t="s">
        <v>220</v>
      </c>
      <c r="D30" s="139"/>
      <c r="E30" s="139" t="s">
        <v>108</v>
      </c>
      <c r="F30" s="139" t="s">
        <v>53</v>
      </c>
      <c r="H30" s="112" t="str">
        <f t="shared" si="0"/>
        <v>9,83</v>
      </c>
    </row>
    <row r="31" spans="2:8" x14ac:dyDescent="0.25">
      <c r="B31" s="139" t="s">
        <v>71</v>
      </c>
      <c r="C31" s="139" t="s">
        <v>221</v>
      </c>
      <c r="D31" s="139"/>
      <c r="E31" s="139" t="s">
        <v>109</v>
      </c>
      <c r="F31" s="139" t="s">
        <v>222</v>
      </c>
      <c r="H31" s="112" t="str">
        <f t="shared" si="0"/>
        <v>4,91</v>
      </c>
    </row>
    <row r="32" spans="2:8" x14ac:dyDescent="0.25">
      <c r="B32" s="139" t="s">
        <v>72</v>
      </c>
      <c r="C32" s="139" t="s">
        <v>220</v>
      </c>
      <c r="D32" s="139"/>
      <c r="E32" s="139" t="s">
        <v>110</v>
      </c>
      <c r="F32" s="139"/>
      <c r="H32" s="112" t="str">
        <f t="shared" si="0"/>
        <v>9,83</v>
      </c>
    </row>
    <row r="33" spans="2:8" x14ac:dyDescent="0.25">
      <c r="B33" s="139" t="s">
        <v>73</v>
      </c>
      <c r="C33" s="139" t="s">
        <v>118</v>
      </c>
      <c r="D33" s="139"/>
      <c r="E33" s="139" t="s">
        <v>111</v>
      </c>
      <c r="F33" s="139" t="s">
        <v>113</v>
      </c>
      <c r="H33" s="112" t="str">
        <f t="shared" si="0"/>
        <v>0</v>
      </c>
    </row>
    <row r="34" spans="2:8" x14ac:dyDescent="0.25">
      <c r="B34" s="139" t="s">
        <v>74</v>
      </c>
      <c r="C34" s="139" t="s">
        <v>223</v>
      </c>
      <c r="D34" s="139"/>
      <c r="E34" s="139" t="s">
        <v>112</v>
      </c>
      <c r="F34" s="139" t="s">
        <v>121</v>
      </c>
      <c r="H34" s="112" t="str">
        <f t="shared" si="0"/>
        <v>49,14</v>
      </c>
    </row>
    <row r="35" spans="2:8" x14ac:dyDescent="0.25">
      <c r="B35" s="139" t="s">
        <v>75</v>
      </c>
      <c r="C35" s="139" t="s">
        <v>148</v>
      </c>
      <c r="D35" s="139"/>
      <c r="E35" s="139" t="s">
        <v>114</v>
      </c>
      <c r="F35" s="139"/>
      <c r="H35" s="112" t="str">
        <f t="shared" si="0"/>
        <v>0,57</v>
      </c>
    </row>
    <row r="36" spans="2:8" x14ac:dyDescent="0.25">
      <c r="B36" s="139" t="s">
        <v>76</v>
      </c>
      <c r="C36" s="139" t="s">
        <v>224</v>
      </c>
      <c r="D36" s="139"/>
      <c r="E36" s="139" t="s">
        <v>115</v>
      </c>
      <c r="F36" s="139" t="s">
        <v>118</v>
      </c>
      <c r="H36" s="112" t="str">
        <f t="shared" si="0"/>
        <v>0,59</v>
      </c>
    </row>
    <row r="37" spans="2:8" x14ac:dyDescent="0.25">
      <c r="B37" s="139" t="s">
        <v>77</v>
      </c>
      <c r="C37" s="139" t="s">
        <v>225</v>
      </c>
      <c r="D37" s="139"/>
      <c r="E37" s="139" t="s">
        <v>116</v>
      </c>
      <c r="F37" s="139" t="s">
        <v>118</v>
      </c>
      <c r="H37" s="112" t="str">
        <f t="shared" si="0"/>
        <v>7,00</v>
      </c>
    </row>
    <row r="38" spans="2:8" x14ac:dyDescent="0.25">
      <c r="B38" s="139" t="s">
        <v>78</v>
      </c>
      <c r="C38" s="139" t="s">
        <v>226</v>
      </c>
      <c r="D38" s="139"/>
      <c r="E38" s="139" t="s">
        <v>117</v>
      </c>
      <c r="F38" s="139" t="s">
        <v>227</v>
      </c>
      <c r="H38" s="112" t="str">
        <f t="shared" si="0"/>
        <v>5,53</v>
      </c>
    </row>
    <row r="39" spans="2:8" x14ac:dyDescent="0.25">
      <c r="B39" s="139" t="s">
        <v>79</v>
      </c>
      <c r="C39" s="139" t="s">
        <v>181</v>
      </c>
      <c r="D39" s="139"/>
      <c r="E39" s="139"/>
      <c r="F39" s="139"/>
      <c r="H39" s="112" t="str">
        <f t="shared" si="0"/>
        <v>0,44</v>
      </c>
    </row>
    <row r="40" spans="2:8" x14ac:dyDescent="0.25">
      <c r="B40" s="139" t="s">
        <v>80</v>
      </c>
      <c r="C40" s="139" t="s">
        <v>183</v>
      </c>
      <c r="D40" s="139"/>
      <c r="E40" s="139"/>
      <c r="F40" s="139"/>
      <c r="H40" s="112" t="str">
        <f t="shared" si="0"/>
        <v>1,15</v>
      </c>
    </row>
    <row r="41" spans="2:8" x14ac:dyDescent="0.25">
      <c r="B41" s="139" t="s">
        <v>81</v>
      </c>
      <c r="C41" s="139" t="s">
        <v>185</v>
      </c>
      <c r="D41" s="139"/>
      <c r="E41" s="139"/>
      <c r="F41" s="139"/>
      <c r="H41" s="112" t="str">
        <f t="shared" si="0"/>
        <v>2,27</v>
      </c>
    </row>
    <row r="42" spans="2:8" x14ac:dyDescent="0.25">
      <c r="B42" s="139" t="s">
        <v>82</v>
      </c>
      <c r="C42" s="139" t="s">
        <v>187</v>
      </c>
      <c r="H42" s="112" t="str">
        <f t="shared" si="0"/>
        <v>17,37</v>
      </c>
    </row>
    <row r="43" spans="2:8" x14ac:dyDescent="0.25">
      <c r="B43" s="139" t="s">
        <v>83</v>
      </c>
      <c r="C43" s="139" t="s">
        <v>189</v>
      </c>
      <c r="H43" s="112" t="str">
        <f t="shared" si="0"/>
        <v>187,50</v>
      </c>
    </row>
    <row r="44" spans="2:8" x14ac:dyDescent="0.25">
      <c r="B44" s="139" t="s">
        <v>84</v>
      </c>
      <c r="C44" s="139" t="s">
        <v>191</v>
      </c>
      <c r="H44" s="112" t="str">
        <f t="shared" si="0"/>
        <v>4,67</v>
      </c>
    </row>
    <row r="45" spans="2:8" x14ac:dyDescent="0.25">
      <c r="B45" s="139" t="s">
        <v>85</v>
      </c>
      <c r="C45" s="139" t="s">
        <v>193</v>
      </c>
      <c r="H45" s="112" t="str">
        <f t="shared" si="0"/>
        <v>3,39</v>
      </c>
    </row>
    <row r="46" spans="2:8" x14ac:dyDescent="0.25">
      <c r="B46" s="139" t="s">
        <v>86</v>
      </c>
      <c r="C46" s="139" t="s">
        <v>195</v>
      </c>
      <c r="H46" s="112" t="str">
        <f t="shared" si="0"/>
        <v>67,21</v>
      </c>
    </row>
    <row r="47" spans="2:8" x14ac:dyDescent="0.25">
      <c r="B47" s="139" t="s">
        <v>87</v>
      </c>
      <c r="C47" s="139" t="s">
        <v>196</v>
      </c>
      <c r="H47" s="112" t="str">
        <f t="shared" si="0"/>
        <v>104,31</v>
      </c>
    </row>
    <row r="48" spans="2:8" x14ac:dyDescent="0.25">
      <c r="B48" s="139" t="s">
        <v>88</v>
      </c>
      <c r="C48" s="139" t="s">
        <v>198</v>
      </c>
      <c r="H48" s="112" t="str">
        <f t="shared" si="0"/>
        <v>4,35</v>
      </c>
    </row>
    <row r="49" spans="2:8" x14ac:dyDescent="0.25">
      <c r="B49" s="139" t="s">
        <v>89</v>
      </c>
      <c r="C49" s="139" t="s">
        <v>122</v>
      </c>
      <c r="H49" s="112" t="str">
        <f t="shared" si="0"/>
        <v>0,58</v>
      </c>
    </row>
    <row r="50" spans="2:8" x14ac:dyDescent="0.25">
      <c r="B50" s="139" t="s">
        <v>90</v>
      </c>
      <c r="C50" s="139"/>
      <c r="H50" s="112" t="str">
        <f t="shared" si="0"/>
        <v/>
      </c>
    </row>
    <row r="51" spans="2:8" x14ac:dyDescent="0.25">
      <c r="B51" s="139" t="s">
        <v>91</v>
      </c>
      <c r="C51" s="139" t="s">
        <v>200</v>
      </c>
      <c r="H51" s="112" t="str">
        <f t="shared" si="0"/>
        <v>540,92</v>
      </c>
    </row>
    <row r="52" spans="2:8" x14ac:dyDescent="0.25">
      <c r="B52" s="139" t="s">
        <v>92</v>
      </c>
      <c r="C52" s="139" t="s">
        <v>202</v>
      </c>
      <c r="H52" s="112" t="str">
        <f t="shared" si="0"/>
        <v>1,69</v>
      </c>
    </row>
    <row r="53" spans="2:8" x14ac:dyDescent="0.25">
      <c r="B53" s="139" t="s">
        <v>93</v>
      </c>
      <c r="C53" s="139" t="s">
        <v>120</v>
      </c>
      <c r="H53" s="112" t="str">
        <f t="shared" si="0"/>
        <v>0,15</v>
      </c>
    </row>
    <row r="54" spans="2:8" x14ac:dyDescent="0.25">
      <c r="B54" s="139" t="s">
        <v>94</v>
      </c>
      <c r="C54" s="139" t="s">
        <v>107</v>
      </c>
      <c r="H54" s="112" t="str">
        <f t="shared" si="0"/>
        <v>0,01</v>
      </c>
    </row>
    <row r="55" spans="2:8" x14ac:dyDescent="0.25">
      <c r="B55" s="139" t="s">
        <v>95</v>
      </c>
      <c r="C55" s="139" t="s">
        <v>53</v>
      </c>
      <c r="H55" s="112" t="str">
        <f t="shared" si="0"/>
        <v>--</v>
      </c>
    </row>
    <row r="56" spans="2:8" x14ac:dyDescent="0.25">
      <c r="B56" s="139" t="s">
        <v>96</v>
      </c>
      <c r="C56" s="139" t="s">
        <v>207</v>
      </c>
      <c r="H56" s="112" t="str">
        <f t="shared" si="0"/>
        <v>16,24</v>
      </c>
    </row>
    <row r="57" spans="2:8" x14ac:dyDescent="0.25">
      <c r="B57" s="139" t="s">
        <v>97</v>
      </c>
      <c r="C57" s="139" t="s">
        <v>209</v>
      </c>
      <c r="H57" s="112" t="str">
        <f t="shared" si="0"/>
        <v>36,60</v>
      </c>
    </row>
    <row r="58" spans="2:8" x14ac:dyDescent="0.25">
      <c r="B58" s="139" t="s">
        <v>98</v>
      </c>
      <c r="C58" s="139" t="s">
        <v>211</v>
      </c>
      <c r="H58" s="112" t="str">
        <f t="shared" si="0"/>
        <v>1,04</v>
      </c>
    </row>
    <row r="59" spans="2:8" x14ac:dyDescent="0.25">
      <c r="B59" s="139" t="s">
        <v>99</v>
      </c>
      <c r="C59" s="139" t="s">
        <v>53</v>
      </c>
      <c r="H59" s="112" t="str">
        <f t="shared" si="0"/>
        <v>--</v>
      </c>
    </row>
    <row r="60" spans="2:8" x14ac:dyDescent="0.25">
      <c r="B60" s="139" t="s">
        <v>100</v>
      </c>
      <c r="C60" s="139" t="s">
        <v>212</v>
      </c>
      <c r="H60" s="112" t="str">
        <f t="shared" si="0"/>
        <v>146,52</v>
      </c>
    </row>
    <row r="61" spans="2:8" x14ac:dyDescent="0.25">
      <c r="B61" s="139" t="s">
        <v>101</v>
      </c>
      <c r="C61" s="139" t="s">
        <v>214</v>
      </c>
      <c r="H61" s="112" t="str">
        <f t="shared" si="0"/>
        <v>331,99</v>
      </c>
    </row>
    <row r="62" spans="2:8" x14ac:dyDescent="0.25">
      <c r="B62" s="139" t="s">
        <v>102</v>
      </c>
      <c r="C62" s="139" t="s">
        <v>216</v>
      </c>
      <c r="H62" s="112" t="str">
        <f t="shared" si="0"/>
        <v>5,85</v>
      </c>
    </row>
    <row r="63" spans="2:8" x14ac:dyDescent="0.25">
      <c r="B63" s="139" t="s">
        <v>103</v>
      </c>
      <c r="C63" s="139" t="s">
        <v>217</v>
      </c>
      <c r="H63" s="112" t="str">
        <f t="shared" si="0"/>
        <v>137,47</v>
      </c>
    </row>
    <row r="64" spans="2:8" x14ac:dyDescent="0.25">
      <c r="B64" s="139" t="s">
        <v>104</v>
      </c>
      <c r="C64" s="139" t="s">
        <v>219</v>
      </c>
      <c r="H64" s="112" t="str">
        <f t="shared" si="0"/>
        <v>3,24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Jelovnik (29.04-03.05.)</vt:lpstr>
      <vt:lpstr>Ponedjeljak (29.04.)</vt:lpstr>
      <vt:lpstr>Utorak (30.04.)</vt:lpstr>
      <vt:lpstr>Četvrtak (02.05.)</vt:lpstr>
      <vt:lpstr>Petak (03.05.)</vt:lpstr>
      <vt:lpstr>NUTRITIVNE VRIJEDNOSTI</vt:lpstr>
      <vt:lpstr>Sheet9</vt:lpstr>
    </vt:vector>
  </TitlesOfParts>
  <Company>Podravka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Korisnik</cp:lastModifiedBy>
  <dcterms:created xsi:type="dcterms:W3CDTF">2019-03-21T06:05:43Z</dcterms:created>
  <dcterms:modified xsi:type="dcterms:W3CDTF">2019-03-25T13:48:46Z</dcterms:modified>
</cp:coreProperties>
</file>