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obrdalj\OneDrive - Podravka d.d\Podravka\NUTRICIONIZAM\ŠKOLSKA PREHRANA\ŽUPANIJA\NORMATIVI\JELOVNICI\Šk god 2019-20\03. Studeni 2019-20\"/>
    </mc:Choice>
  </mc:AlternateContent>
  <xr:revisionPtr revIDLastSave="206" documentId="8_{5736E0BF-8FDF-4C2F-BC5E-C0A3A1296F22}" xr6:coauthVersionLast="36" xr6:coauthVersionMax="36" xr10:uidLastSave="{6E9F1FCD-0FB4-48BF-AB94-5FB62D6A6D04}"/>
  <bookViews>
    <workbookView xWindow="6240" yWindow="0" windowWidth="27675" windowHeight="12660" tabRatio="704" activeTab="4" xr2:uid="{9EF3B84C-D062-4B4B-8A07-0B58BBC919A0}"/>
  </bookViews>
  <sheets>
    <sheet name="Ponedjeljak (11.11.)" sheetId="1" r:id="rId1"/>
    <sheet name="Utorak (12.11.)" sheetId="3" r:id="rId2"/>
    <sheet name="Srijeda (13.11.)" sheetId="4" r:id="rId3"/>
    <sheet name="Četvrtak (14.11.)" sheetId="5" r:id="rId4"/>
    <sheet name="Petak (15.11.)" sheetId="6" r:id="rId5"/>
    <sheet name="NUTRITIVNE VRIJEDNOSTI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7" i="2"/>
  <c r="R5" i="2" l="1"/>
  <c r="R4" i="2"/>
  <c r="R3" i="2"/>
  <c r="U66" i="2" l="1"/>
  <c r="T66" i="2"/>
  <c r="V66" i="2" s="1"/>
  <c r="P66" i="2"/>
  <c r="M66" i="2"/>
  <c r="J66" i="2"/>
  <c r="G66" i="2"/>
  <c r="D66" i="2"/>
  <c r="U65" i="2"/>
  <c r="T65" i="2"/>
  <c r="V65" i="2" s="1"/>
  <c r="P65" i="2"/>
  <c r="M65" i="2"/>
  <c r="J65" i="2"/>
  <c r="G65" i="2"/>
  <c r="D65" i="2"/>
  <c r="U64" i="2"/>
  <c r="T64" i="2"/>
  <c r="V64" i="2" s="1"/>
  <c r="P64" i="2"/>
  <c r="M64" i="2"/>
  <c r="J64" i="2"/>
  <c r="G64" i="2"/>
  <c r="D64" i="2"/>
  <c r="U63" i="2"/>
  <c r="T63" i="2"/>
  <c r="V63" i="2" s="1"/>
  <c r="P63" i="2"/>
  <c r="M63" i="2"/>
  <c r="J63" i="2"/>
  <c r="G63" i="2"/>
  <c r="D63" i="2"/>
  <c r="U62" i="2"/>
  <c r="T62" i="2"/>
  <c r="V62" i="2" s="1"/>
  <c r="P62" i="2"/>
  <c r="M62" i="2"/>
  <c r="J62" i="2"/>
  <c r="G62" i="2"/>
  <c r="D62" i="2"/>
  <c r="U61" i="2"/>
  <c r="T61" i="2"/>
  <c r="V61" i="2" s="1"/>
  <c r="P61" i="2"/>
  <c r="M61" i="2"/>
  <c r="J61" i="2"/>
  <c r="G61" i="2"/>
  <c r="D61" i="2"/>
  <c r="U60" i="2"/>
  <c r="T60" i="2"/>
  <c r="V60" i="2" s="1"/>
  <c r="P60" i="2"/>
  <c r="M60" i="2"/>
  <c r="J60" i="2"/>
  <c r="G60" i="2"/>
  <c r="D60" i="2"/>
  <c r="U59" i="2"/>
  <c r="T59" i="2"/>
  <c r="V59" i="2" s="1"/>
  <c r="P59" i="2"/>
  <c r="M59" i="2"/>
  <c r="J59" i="2"/>
  <c r="G59" i="2"/>
  <c r="D59" i="2"/>
  <c r="U58" i="2"/>
  <c r="T58" i="2"/>
  <c r="V58" i="2" s="1"/>
  <c r="P58" i="2"/>
  <c r="M58" i="2"/>
  <c r="J58" i="2"/>
  <c r="G58" i="2"/>
  <c r="D58" i="2"/>
  <c r="U57" i="2"/>
  <c r="T57" i="2"/>
  <c r="V57" i="2" s="1"/>
  <c r="V56" i="2"/>
  <c r="U56" i="2"/>
  <c r="T56" i="2"/>
  <c r="P56" i="2"/>
  <c r="M56" i="2"/>
  <c r="J56" i="2"/>
  <c r="G56" i="2"/>
  <c r="D56" i="2"/>
  <c r="V55" i="2"/>
  <c r="U55" i="2"/>
  <c r="T55" i="2"/>
  <c r="P55" i="2"/>
  <c r="M55" i="2"/>
  <c r="J55" i="2"/>
  <c r="G55" i="2"/>
  <c r="D55" i="2"/>
  <c r="V54" i="2"/>
  <c r="U54" i="2"/>
  <c r="T54" i="2"/>
  <c r="P54" i="2"/>
  <c r="M54" i="2"/>
  <c r="J54" i="2"/>
  <c r="G54" i="2"/>
  <c r="D54" i="2"/>
  <c r="V53" i="2"/>
  <c r="U53" i="2"/>
  <c r="T53" i="2"/>
  <c r="P53" i="2"/>
  <c r="M53" i="2"/>
  <c r="J53" i="2"/>
  <c r="G53" i="2"/>
  <c r="D53" i="2"/>
  <c r="T52" i="2"/>
  <c r="U51" i="2"/>
  <c r="T51" i="2"/>
  <c r="P51" i="2"/>
  <c r="M51" i="2"/>
  <c r="J51" i="2"/>
  <c r="G51" i="2"/>
  <c r="D51" i="2"/>
  <c r="U50" i="2"/>
  <c r="T50" i="2"/>
  <c r="P50" i="2"/>
  <c r="M50" i="2"/>
  <c r="J50" i="2"/>
  <c r="G50" i="2"/>
  <c r="D50" i="2"/>
  <c r="T49" i="2"/>
  <c r="V48" i="2"/>
  <c r="U48" i="2"/>
  <c r="T48" i="2"/>
  <c r="P48" i="2"/>
  <c r="M48" i="2"/>
  <c r="J48" i="2"/>
  <c r="G48" i="2"/>
  <c r="D48" i="2"/>
  <c r="U47" i="2"/>
  <c r="T47" i="2"/>
  <c r="P47" i="2"/>
  <c r="M47" i="2"/>
  <c r="J47" i="2"/>
  <c r="G47" i="2"/>
  <c r="D47" i="2"/>
  <c r="U46" i="2"/>
  <c r="T46" i="2"/>
  <c r="P46" i="2"/>
  <c r="M46" i="2"/>
  <c r="J46" i="2"/>
  <c r="G46" i="2"/>
  <c r="D46" i="2"/>
  <c r="T45" i="2"/>
  <c r="U44" i="2"/>
  <c r="T44" i="2"/>
  <c r="V44" i="2" s="1"/>
  <c r="P44" i="2"/>
  <c r="M44" i="2"/>
  <c r="J44" i="2"/>
  <c r="G44" i="2"/>
  <c r="D44" i="2"/>
  <c r="U43" i="2"/>
  <c r="T43" i="2"/>
  <c r="P43" i="2"/>
  <c r="M43" i="2"/>
  <c r="J43" i="2"/>
  <c r="G43" i="2"/>
  <c r="D43" i="2"/>
  <c r="U42" i="2"/>
  <c r="T42" i="2"/>
  <c r="P42" i="2"/>
  <c r="M42" i="2"/>
  <c r="J42" i="2"/>
  <c r="G42" i="2"/>
  <c r="D42" i="2"/>
  <c r="U41" i="2"/>
  <c r="T41" i="2"/>
  <c r="V41" i="2" s="1"/>
  <c r="P41" i="2"/>
  <c r="M41" i="2"/>
  <c r="J41" i="2"/>
  <c r="G41" i="2"/>
  <c r="D41" i="2"/>
  <c r="T40" i="2"/>
  <c r="V39" i="2"/>
  <c r="U39" i="2"/>
  <c r="T39" i="2"/>
  <c r="P39" i="2"/>
  <c r="M39" i="2"/>
  <c r="J39" i="2"/>
  <c r="G39" i="2"/>
  <c r="D39" i="2"/>
  <c r="V38" i="2"/>
  <c r="U38" i="2"/>
  <c r="T38" i="2"/>
  <c r="P38" i="2"/>
  <c r="M38" i="2"/>
  <c r="J38" i="2"/>
  <c r="G38" i="2"/>
  <c r="D38" i="2"/>
  <c r="V37" i="2"/>
  <c r="U37" i="2"/>
  <c r="T37" i="2"/>
  <c r="P37" i="2"/>
  <c r="M37" i="2"/>
  <c r="J37" i="2"/>
  <c r="G37" i="2"/>
  <c r="D37" i="2"/>
  <c r="T36" i="2"/>
  <c r="T35" i="2"/>
  <c r="T34" i="2"/>
  <c r="T33" i="2"/>
  <c r="U32" i="2"/>
  <c r="T32" i="2"/>
  <c r="V32" i="2" s="1"/>
  <c r="P32" i="2"/>
  <c r="M32" i="2"/>
  <c r="J32" i="2"/>
  <c r="G32" i="2"/>
  <c r="D32" i="2"/>
  <c r="T31" i="2"/>
  <c r="T30" i="2"/>
  <c r="T29" i="2"/>
  <c r="T28" i="2"/>
  <c r="T27" i="2"/>
  <c r="T26" i="2"/>
  <c r="T25" i="2"/>
  <c r="T24" i="2"/>
  <c r="U23" i="2"/>
  <c r="T23" i="2"/>
  <c r="V23" i="2" s="1"/>
  <c r="P23" i="2"/>
  <c r="M23" i="2"/>
  <c r="J23" i="2"/>
  <c r="G23" i="2"/>
  <c r="D23" i="2"/>
  <c r="U22" i="2"/>
  <c r="T22" i="2"/>
  <c r="V22" i="2" s="1"/>
  <c r="P22" i="2"/>
  <c r="M22" i="2"/>
  <c r="J22" i="2"/>
  <c r="G22" i="2"/>
  <c r="D22" i="2"/>
  <c r="T21" i="2"/>
  <c r="T20" i="2"/>
  <c r="T19" i="2"/>
  <c r="T18" i="2"/>
  <c r="V17" i="2"/>
  <c r="T17" i="2"/>
  <c r="P17" i="2"/>
  <c r="M17" i="2"/>
  <c r="J17" i="2"/>
  <c r="G17" i="2"/>
  <c r="D17" i="2"/>
  <c r="T16" i="2"/>
  <c r="T15" i="2"/>
  <c r="T14" i="2"/>
  <c r="U13" i="2"/>
  <c r="T13" i="2"/>
  <c r="V13" i="2" s="1"/>
  <c r="P13" i="2"/>
  <c r="M13" i="2"/>
  <c r="J13" i="2"/>
  <c r="G13" i="2"/>
  <c r="D13" i="2"/>
  <c r="U12" i="2"/>
  <c r="T12" i="2"/>
  <c r="V12" i="2" s="1"/>
  <c r="P12" i="2"/>
  <c r="M12" i="2"/>
  <c r="J12" i="2"/>
  <c r="G12" i="2"/>
  <c r="D12" i="2"/>
  <c r="U11" i="2"/>
  <c r="T11" i="2"/>
  <c r="V11" i="2" s="1"/>
  <c r="P11" i="2"/>
  <c r="M11" i="2"/>
  <c r="J11" i="2"/>
  <c r="G11" i="2"/>
  <c r="D11" i="2"/>
  <c r="T10" i="2"/>
  <c r="T9" i="2"/>
  <c r="U8" i="2"/>
  <c r="T8" i="2"/>
  <c r="V8" i="2" s="1"/>
  <c r="P8" i="2"/>
  <c r="M8" i="2"/>
  <c r="J8" i="2"/>
  <c r="G8" i="2"/>
  <c r="D8" i="2"/>
</calcChain>
</file>

<file path=xl/sharedStrings.xml><?xml version="1.0" encoding="utf-8"?>
<sst xmlns="http://schemas.openxmlformats.org/spreadsheetml/2006/main" count="365" uniqueCount="260">
  <si>
    <t>SASTOJCI</t>
  </si>
  <si>
    <t>NETO 1 
OSOBA (g)</t>
  </si>
  <si>
    <t>BRUTO 1 
OSOBA (g)</t>
  </si>
  <si>
    <t>PROSJEČNA VELIČINA 1 SERVIRANJA</t>
  </si>
  <si>
    <t>buhtla s čokoladom</t>
  </si>
  <si>
    <t>mlijeko, min 2,5%mm (mL)</t>
  </si>
  <si>
    <t>1 kom</t>
  </si>
  <si>
    <t>100 kom</t>
  </si>
  <si>
    <t>UPUTE ZA PRIPREMU:</t>
  </si>
  <si>
    <t>1. Buhtlu poslužite uz toplo mlijeko.</t>
  </si>
  <si>
    <t>ALERGENI</t>
  </si>
  <si>
    <t>Ponedjeljak</t>
  </si>
  <si>
    <t>Utorak</t>
  </si>
  <si>
    <t>Srijeda</t>
  </si>
  <si>
    <t>Četvrtak</t>
  </si>
  <si>
    <t>Petak</t>
  </si>
  <si>
    <t>PROSJEK</t>
  </si>
  <si>
    <t>Bjelančevine</t>
  </si>
  <si>
    <t>Ugljikohidrati</t>
  </si>
  <si>
    <t>Masti</t>
  </si>
  <si>
    <t>Nutrients</t>
  </si>
  <si>
    <t>Per Serving</t>
  </si>
  <si>
    <t>Rcmd</t>
  </si>
  <si>
    <t>%Rec</t>
  </si>
  <si>
    <t>25% od Rcmd</t>
  </si>
  <si>
    <t>%</t>
  </si>
  <si>
    <t>Odstupanje</t>
  </si>
  <si>
    <t>RNI</t>
  </si>
  <si>
    <t>ŠKOLSKI OBROK</t>
  </si>
  <si>
    <t>Gram Weight (g)</t>
  </si>
  <si>
    <t/>
  </si>
  <si>
    <t>ODSTUPANJA</t>
  </si>
  <si>
    <t>Calories (kcal)</t>
  </si>
  <si>
    <t>energija (kcal)</t>
  </si>
  <si>
    <t>≤ 15</t>
  </si>
  <si>
    <t>≤ 25</t>
  </si>
  <si>
    <t>≤ 35</t>
  </si>
  <si>
    <t>Calories from Fat (kcal)</t>
  </si>
  <si>
    <t>prot (g)</t>
  </si>
  <si>
    <t xml:space="preserve">Min 15 </t>
  </si>
  <si>
    <t>≤ 10</t>
  </si>
  <si>
    <t>≤ 20</t>
  </si>
  <si>
    <t>Calories from SatFat (kcal)</t>
  </si>
  <si>
    <t>ugh (g)</t>
  </si>
  <si>
    <t>Max 60</t>
  </si>
  <si>
    <t>Protein (g)</t>
  </si>
  <si>
    <t>vlakna (g)</t>
  </si>
  <si>
    <t xml:space="preserve">Min 5 </t>
  </si>
  <si>
    <t>Carbohydrates (g)</t>
  </si>
  <si>
    <t>šećer (g)</t>
  </si>
  <si>
    <t>Max 12</t>
  </si>
  <si>
    <t>≤ 5</t>
  </si>
  <si>
    <t xml:space="preserve"> ≤10</t>
  </si>
  <si>
    <t xml:space="preserve"> ≤15</t>
  </si>
  <si>
    <t>Total Dietary Fiber (g)</t>
  </si>
  <si>
    <t>masti (g)</t>
  </si>
  <si>
    <t>Max 17,5</t>
  </si>
  <si>
    <t>Total Soluble Fiber (g)</t>
  </si>
  <si>
    <t>zasić.masti (g)</t>
  </si>
  <si>
    <t>Max 5,5</t>
  </si>
  <si>
    <t>Dietary Fiber (2016) (g)</t>
  </si>
  <si>
    <t>Soluble Fiber (2016) (g)</t>
  </si>
  <si>
    <t>Total Sugars (g)</t>
  </si>
  <si>
    <t>Added Sugar (g)</t>
  </si>
  <si>
    <t>Monosaccharides (g)</t>
  </si>
  <si>
    <t>Disaccharides (g)</t>
  </si>
  <si>
    <t>Other Carbs (g)</t>
  </si>
  <si>
    <t>Fat (g)</t>
  </si>
  <si>
    <t>Saturated Fat (g)</t>
  </si>
  <si>
    <t>Mono Fat (g)</t>
  </si>
  <si>
    <t>Poly Fat (g)</t>
  </si>
  <si>
    <t>Trans Fatty Acid (g)</t>
  </si>
  <si>
    <t>Cholesterol (mg)</t>
  </si>
  <si>
    <t>Water (g)</t>
  </si>
  <si>
    <t>Kilojoules (kJ)</t>
  </si>
  <si>
    <t>Vitamins</t>
  </si>
  <si>
    <t>Vitamin A - IU (IU)</t>
  </si>
  <si>
    <t>Vitamin A - RE (mcg)</t>
  </si>
  <si>
    <t>vit A (μg)</t>
  </si>
  <si>
    <t>Min 210</t>
  </si>
  <si>
    <t>Vitamin A - RAE (mcg)</t>
  </si>
  <si>
    <t>Carotenoid RE (mcg)</t>
  </si>
  <si>
    <t>Retinol RE (mcg)</t>
  </si>
  <si>
    <t>Beta-Carotene (mcg)</t>
  </si>
  <si>
    <t>Vitamin B1 - Thiamin (mg)</t>
  </si>
  <si>
    <t>B1 (mg)</t>
  </si>
  <si>
    <t>Min 0,3</t>
  </si>
  <si>
    <t>Vitamin B2 - Riboflavin (mg)</t>
  </si>
  <si>
    <t>B2 (mg)</t>
  </si>
  <si>
    <t>Vitamin B3 - Niacin (mg)</t>
  </si>
  <si>
    <t>B3 (mg)</t>
  </si>
  <si>
    <t>Min 3,3</t>
  </si>
  <si>
    <t>Vitamin B3 - Niacin Equiv (mg)</t>
  </si>
  <si>
    <t>Vitamin B6 (mg)</t>
  </si>
  <si>
    <t>B6 (mg)</t>
  </si>
  <si>
    <t>Min 0,2</t>
  </si>
  <si>
    <t>Vitamin B12 (mcg)</t>
  </si>
  <si>
    <t>Biotin (mcg)</t>
  </si>
  <si>
    <t>Vitamin C (mg)</t>
  </si>
  <si>
    <t>vit C (mg)</t>
  </si>
  <si>
    <t>Min 20</t>
  </si>
  <si>
    <t>Vitamin D - IU (IU)</t>
  </si>
  <si>
    <t>Vitamin D - mcg (mcg)</t>
  </si>
  <si>
    <t>Vitamin E - Alpha-Toco (mg)</t>
  </si>
  <si>
    <t>Folate (mcg)</t>
  </si>
  <si>
    <t>Folat (μg)</t>
  </si>
  <si>
    <t>Min 85</t>
  </si>
  <si>
    <t>Folate, DFE (mcg DFE)</t>
  </si>
  <si>
    <t>Vitamin K (mcg)</t>
  </si>
  <si>
    <t>Pantothenic Acid (mg)</t>
  </si>
  <si>
    <t>Minerals</t>
  </si>
  <si>
    <t>Calcium (mg)</t>
  </si>
  <si>
    <t>Ca (mg)</t>
  </si>
  <si>
    <t>Min 250</t>
  </si>
  <si>
    <t>Chromium (mcg)</t>
  </si>
  <si>
    <t>Copper (mg)</t>
  </si>
  <si>
    <t>Cu (mg)</t>
  </si>
  <si>
    <t>Fluoride (mg)</t>
  </si>
  <si>
    <t>Iodine (mcg)</t>
  </si>
  <si>
    <t>Iron (mg)</t>
  </si>
  <si>
    <t>Fe (mg)</t>
  </si>
  <si>
    <t>Min 3</t>
  </si>
  <si>
    <t>Magnesium (mg)</t>
  </si>
  <si>
    <t>Mg (mg)</t>
  </si>
  <si>
    <t>Min 50</t>
  </si>
  <si>
    <t>Manganese (mg)</t>
  </si>
  <si>
    <t>Molybdenum (mcg)</t>
  </si>
  <si>
    <t>Phosphorus (mg)</t>
  </si>
  <si>
    <t>P (mg)</t>
  </si>
  <si>
    <t>Potassium (mg)</t>
  </si>
  <si>
    <t>K (mg)</t>
  </si>
  <si>
    <t>Min 1000</t>
  </si>
  <si>
    <t>Selenium (mcg)</t>
  </si>
  <si>
    <t>Sodium (mg)</t>
  </si>
  <si>
    <t>Na/sol (mg/g)</t>
  </si>
  <si>
    <t>Max 345</t>
  </si>
  <si>
    <t>Zinc (mg)</t>
  </si>
  <si>
    <t>Zn (mg)</t>
  </si>
  <si>
    <t>Min 2</t>
  </si>
  <si>
    <t>mandarina</t>
  </si>
  <si>
    <r>
      <t xml:space="preserve">PEČENA  </t>
    </r>
    <r>
      <rPr>
        <b/>
        <sz val="11"/>
        <rFont val="Calibri"/>
        <family val="2"/>
        <charset val="238"/>
      </rPr>
      <t>PILETINA - MLINCI - ZELENA SALATA - KRUH</t>
    </r>
  </si>
  <si>
    <t>NETO 
PO OSOBI (g)</t>
  </si>
  <si>
    <t>BRUTO
PO OSOBI (g)</t>
  </si>
  <si>
    <t>PROSJEČNA VELIČINA SERVIRANJA</t>
  </si>
  <si>
    <t>piletina, batak</t>
  </si>
  <si>
    <t>ulje (mL)</t>
  </si>
  <si>
    <t>2,5 (L)</t>
  </si>
  <si>
    <t>MESO - 1 kom</t>
  </si>
  <si>
    <t>sol</t>
  </si>
  <si>
    <t>Vegeta  (Vegeta natur)</t>
  </si>
  <si>
    <t xml:space="preserve">MLINCI - 120-130 g </t>
  </si>
  <si>
    <t>mlinci</t>
  </si>
  <si>
    <t>sol za kuhanje mlinaca</t>
  </si>
  <si>
    <t>ulje od prženja piletine (mL)</t>
  </si>
  <si>
    <t>0,5 (L)</t>
  </si>
  <si>
    <t>KRUH - 1-3 šnite (prema potrebi)</t>
  </si>
  <si>
    <t>preporuka crni i polubijeli kruh</t>
  </si>
  <si>
    <t>kruh</t>
  </si>
  <si>
    <t>UPUTA ZA PRIPREMU:</t>
  </si>
  <si>
    <t>1. Piletinu začiniti i ispeći na ulju do zlatno žute boje.</t>
  </si>
  <si>
    <t>2. Mlince skuhati u vodi i začiniti s uljem od prženja piletine.</t>
  </si>
  <si>
    <t>Sadrži: gluten, jaja, mlijeko</t>
  </si>
  <si>
    <t>Može sadržavati: orašasto voće, sezam, celer, soja</t>
  </si>
  <si>
    <t>SALATA - 50g</t>
  </si>
  <si>
    <t>zelena salata</t>
  </si>
  <si>
    <t>ulje</t>
  </si>
  <si>
    <t>ocat jabučni</t>
  </si>
  <si>
    <t>NETO           
1 OSOBA (g)</t>
  </si>
  <si>
    <t>BRUTO          
1 OSOBA (g)</t>
  </si>
  <si>
    <t>BRUTO 100 
OSOBA (kg)</t>
  </si>
  <si>
    <t>svinjetina but</t>
  </si>
  <si>
    <t>1 (L)</t>
  </si>
  <si>
    <t>MESO - 1 komad</t>
  </si>
  <si>
    <t xml:space="preserve">SLANI KRUMPIR - 130 g </t>
  </si>
  <si>
    <t>češnjak svježi/granulirani</t>
  </si>
  <si>
    <t>3/0,6</t>
  </si>
  <si>
    <t>0,3/0,06</t>
  </si>
  <si>
    <t>ajvar blagi</t>
  </si>
  <si>
    <t>peršin list suhi</t>
  </si>
  <si>
    <t>krumpir, svježi</t>
  </si>
  <si>
    <t>mrkva, svježa</t>
  </si>
  <si>
    <t>sol za kuhanje krumpira i mrkve</t>
  </si>
  <si>
    <t>sol za začiniti prilog (prema potrebi)</t>
  </si>
  <si>
    <t>2. Meso izvaditi, a u sok od pečenja umiješati ajvar, vodu po potrebi za dovoljnu količinu umaka, Vegetu i nasjeckani češnjak. Prokuhati.</t>
  </si>
  <si>
    <t>3. U umak vratiti šnicle i sve kratko prokuhati dodati peršin.</t>
  </si>
  <si>
    <t>4. Za prilog, u posoljenoj vodi skuhati narezane krumpir i mrkvu, izmiješati i načiniti prilog kao slani krumpir.</t>
  </si>
  <si>
    <t>Sadrži: gluten, celer</t>
  </si>
  <si>
    <r>
      <t xml:space="preserve">NETO           
1 OSOBA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</si>
  <si>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         
1 OSOBA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</si>
  <si>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100 
OSOBA </t>
    </r>
    <r>
      <rPr>
        <b/>
        <sz val="11"/>
        <color indexed="8"/>
        <rFont val="Calibri"/>
        <family val="2"/>
        <charset val="238"/>
      </rPr>
      <t>(</t>
    </r>
    <r>
      <rPr>
        <b/>
        <sz val="11"/>
        <color rgb="FFFF0000"/>
        <rFont val="Calibri"/>
        <family val="2"/>
        <charset val="238"/>
      </rPr>
      <t>kg</t>
    </r>
    <r>
      <rPr>
        <b/>
        <sz val="11"/>
        <color indexed="8"/>
        <rFont val="Calibri"/>
        <family val="2"/>
        <charset val="238"/>
      </rPr>
      <t>)</t>
    </r>
  </si>
  <si>
    <t>Može sadržavati: sezam, soja, orašaste plodove, mlijeko i jaja u tragovima</t>
  </si>
  <si>
    <t>kiseli krastavci</t>
  </si>
  <si>
    <t>SALATA - 3 kom</t>
  </si>
  <si>
    <t>--</t>
  </si>
  <si>
    <t>grah konzervirani s naljevom/suhi</t>
  </si>
  <si>
    <t>120/40</t>
  </si>
  <si>
    <t>12/4</t>
  </si>
  <si>
    <t>0,8 (L)</t>
  </si>
  <si>
    <t>GRAH - 250 g</t>
  </si>
  <si>
    <t>luk crveni</t>
  </si>
  <si>
    <t>mrkva</t>
  </si>
  <si>
    <t>kranjske kobasice</t>
  </si>
  <si>
    <t>Ajvar</t>
  </si>
  <si>
    <t>peršin korijen</t>
  </si>
  <si>
    <t>celer korijen</t>
  </si>
  <si>
    <t>sol (za grah i meso)</t>
  </si>
  <si>
    <t>VOĆE - 1 kom.</t>
  </si>
  <si>
    <t>rajčica koncentrat</t>
  </si>
  <si>
    <t>paprika začinska slatka</t>
  </si>
  <si>
    <t>Vegeta</t>
  </si>
  <si>
    <t>1,2/0,6</t>
  </si>
  <si>
    <t>1,5/0,6</t>
  </si>
  <si>
    <t>0,15/0,06</t>
  </si>
  <si>
    <t>1. Suhi grah namočiti nekoliko sati prije kuhanja, zatim kratko kuhati i procijediti od vode. / Konzervirani grah dodati u točki 3.</t>
  </si>
  <si>
    <t>2. Na ulju popržiti luk, dodati narezano povrće (mrkvu, celer, peršin, češnjak), špek i kobasicu narezane na kockice, posoliti i nastaviti pirjati.</t>
  </si>
  <si>
    <t xml:space="preserve">3. U djelomično pirjano meso dodati grah (konzervirani s naljevom) i vodu i kuhati do kraja. </t>
  </si>
  <si>
    <t>4. Pred kraj dodati Ajvar, koncentrat rajčica, začinsku papriku, Vegetu i ugustiti brašnom.</t>
  </si>
  <si>
    <t>Može sadržavati: gorušicu, sezam, soja, orašasto voće, kikiriki, mlijeko i jaja u tragovima</t>
  </si>
  <si>
    <t>brašno, crno (T-1100)</t>
  </si>
  <si>
    <t>VARIVO GRAH S POVRĆEM I KOBASICAMA  –  KUPUS SALATA - KRUH</t>
  </si>
  <si>
    <t>jabuka</t>
  </si>
  <si>
    <t>VOĆE - 1 kom</t>
  </si>
  <si>
    <t>BUHTLA S ČOKOLADOM - MLIJEKO - JABUKA</t>
  </si>
  <si>
    <t>SAMOBORSKI KOTLET - KUHANI KRUMPIR I MRKVA - KISELI KRASTAVCI - MANDARINA - KRUH</t>
  </si>
  <si>
    <t>POVRTNI RIŽOTO - ZELENA SALATA S KUKURUZOM - BANANA - KRUH</t>
  </si>
  <si>
    <t>luk</t>
  </si>
  <si>
    <t>RIŽOTO - 200 g</t>
  </si>
  <si>
    <t>0,6/0,1</t>
  </si>
  <si>
    <t>0,7/0,1</t>
  </si>
  <si>
    <t>0,07/0,01</t>
  </si>
  <si>
    <t>mahune žute zamrznute</t>
  </si>
  <si>
    <t>pasirana rajčica</t>
  </si>
  <si>
    <t>Vegeta (Vegeta natur)</t>
  </si>
  <si>
    <t>papar (po želji)</t>
  </si>
  <si>
    <t>peršin list, suhi</t>
  </si>
  <si>
    <t>riža parboiled</t>
  </si>
  <si>
    <t>ječam</t>
  </si>
  <si>
    <t xml:space="preserve">sol za kuhanje riže i ječma </t>
  </si>
  <si>
    <t>1. Na ulju kratko popržiti narezani luk i češnjak, dodati mješavinu povrća i pirjati 10-tak minuta uz dodavanje vode po potrebi.</t>
  </si>
  <si>
    <t>2. Začiniti, dodati pasiranu rajčicu, vodu prema potrebi i kratko prokuhati.</t>
  </si>
  <si>
    <t>3. Posebno skuhati rižu i ječam.</t>
  </si>
  <si>
    <t>4. Izmiješati kuhane žitarice s umakom.</t>
  </si>
  <si>
    <t>Napomena: rižoto treba biti kremaste strukture, stoga povrtni umak treba biti malo rijeđi.</t>
  </si>
  <si>
    <t>ALERGENI:</t>
  </si>
  <si>
    <t>Može sadržavati: gorušica, sezam, soja, orašasto voće, mlijeko i jaja u tragovima</t>
  </si>
  <si>
    <r>
      <t xml:space="preserve">mješ.zamrznutog povrća </t>
    </r>
    <r>
      <rPr>
        <sz val="11"/>
        <color indexed="8"/>
        <rFont val="Calibri"/>
        <family val="2"/>
        <charset val="238"/>
      </rPr>
      <t>(grašak-mrkva)</t>
    </r>
  </si>
  <si>
    <t>banana</t>
  </si>
  <si>
    <t xml:space="preserve">VOĆE - 1 kom </t>
  </si>
  <si>
    <t>kukuruz šećerac sterilizirani</t>
  </si>
  <si>
    <t>kupus, svježi</t>
  </si>
  <si>
    <t>ocat (mL)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</si>
  <si>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</si>
  <si>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</si>
  <si>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Može sadržavati: sezam, soja, gorušica</t>
  </si>
  <si>
    <t>Sadrži: gluten, mlijeko, jaja, orašasti</t>
  </si>
  <si>
    <t>KOLAČ - 1 kom</t>
  </si>
  <si>
    <t>MLIJEKO - 1 šalica</t>
  </si>
  <si>
    <t>BRUTO 100 OSOBA (kg)</t>
  </si>
  <si>
    <t>3. Piletinu poslužiti uz tople mlince i salatu.</t>
  </si>
  <si>
    <t>1. Meso narezati na tanke trake posoliti i ispeći na ulju uz dolijevanje malo vode po potrebi.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</si>
</sst>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A]General"/>
    <numFmt numFmtId="165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164" fontId="10" fillId="0" borderId="0"/>
    <xf numFmtId="0" fontId="29" fillId="0" borderId="0"/>
  </cellStyleXfs>
  <cellXfs count="254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5" fillId="0" borderId="0" xfId="0" applyFont="1"/>
    <xf numFmtId="0" fontId="0" fillId="0" borderId="0" xfId="0" applyFont="1"/>
    <xf numFmtId="49" fontId="0" fillId="0" borderId="0" xfId="0" applyNumberFormat="1"/>
    <xf numFmtId="0" fontId="13" fillId="0" borderId="0" xfId="0" applyFont="1" applyBorder="1" applyAlignment="1"/>
    <xf numFmtId="0" fontId="14" fillId="0" borderId="0" xfId="0" applyFont="1" applyBorder="1" applyAlignment="1"/>
    <xf numFmtId="0" fontId="0" fillId="0" borderId="2" xfId="0" applyFont="1" applyFill="1" applyBorder="1" applyAlignment="1">
      <alignment horizontal="center"/>
    </xf>
    <xf numFmtId="164" fontId="15" fillId="0" borderId="2" xfId="5" applyFont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164" fontId="15" fillId="0" borderId="3" xfId="5" applyFont="1" applyBorder="1" applyAlignment="1">
      <alignment horizontal="left"/>
    </xf>
    <xf numFmtId="164" fontId="15" fillId="0" borderId="3" xfId="5" applyFont="1" applyBorder="1" applyAlignment="1">
      <alignment wrapText="1"/>
    </xf>
    <xf numFmtId="0" fontId="0" fillId="0" borderId="3" xfId="0" applyFont="1" applyBorder="1"/>
    <xf numFmtId="0" fontId="14" fillId="0" borderId="4" xfId="0" applyFont="1" applyFill="1" applyBorder="1" applyAlignment="1">
      <alignment horizontal="center"/>
    </xf>
    <xf numFmtId="0" fontId="0" fillId="0" borderId="4" xfId="0" applyFont="1" applyBorder="1"/>
    <xf numFmtId="0" fontId="13" fillId="0" borderId="0" xfId="0" applyFont="1"/>
    <xf numFmtId="49" fontId="9" fillId="0" borderId="0" xfId="0" applyNumberFormat="1" applyFont="1"/>
    <xf numFmtId="49" fontId="1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9" fillId="0" borderId="2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9" xfId="0" applyFont="1" applyFill="1" applyBorder="1"/>
    <xf numFmtId="49" fontId="9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11" xfId="0" applyFont="1" applyFill="1" applyBorder="1"/>
    <xf numFmtId="0" fontId="6" fillId="0" borderId="0" xfId="3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/>
    <xf numFmtId="49" fontId="9" fillId="0" borderId="15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0" xfId="0" applyFont="1"/>
    <xf numFmtId="49" fontId="6" fillId="0" borderId="3" xfId="0" applyNumberFormat="1" applyFont="1" applyBorder="1"/>
    <xf numFmtId="0" fontId="9" fillId="0" borderId="9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9" fillId="0" borderId="10" xfId="0" applyNumberFormat="1" applyFont="1" applyBorder="1"/>
    <xf numFmtId="49" fontId="9" fillId="0" borderId="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0" fontId="9" fillId="0" borderId="12" xfId="1" applyNumberFormat="1" applyFont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0" fontId="6" fillId="0" borderId="12" xfId="0" applyNumberFormat="1" applyFont="1" applyBorder="1" applyAlignment="1">
      <alignment horizontal="center"/>
    </xf>
    <xf numFmtId="10" fontId="9" fillId="0" borderId="12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2" fillId="2" borderId="0" xfId="2" applyAlignment="1">
      <alignment horizontal="center"/>
    </xf>
    <xf numFmtId="0" fontId="4" fillId="4" borderId="0" xfId="4" applyAlignment="1">
      <alignment horizontal="center"/>
    </xf>
    <xf numFmtId="0" fontId="3" fillId="3" borderId="0" xfId="3" applyAlignment="1">
      <alignment horizontal="center"/>
    </xf>
    <xf numFmtId="165" fontId="9" fillId="0" borderId="1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9" fillId="0" borderId="1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0" fontId="9" fillId="0" borderId="1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9" fontId="9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9" fontId="9" fillId="0" borderId="12" xfId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9" fontId="9" fillId="0" borderId="12" xfId="1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9" fillId="0" borderId="0" xfId="0" applyNumberFormat="1" applyFont="1" applyBorder="1"/>
    <xf numFmtId="0" fontId="6" fillId="0" borderId="0" xfId="0" applyFont="1" applyBorder="1"/>
    <xf numFmtId="9" fontId="9" fillId="0" borderId="0" xfId="1" applyNumberFormat="1" applyFont="1" applyBorder="1" applyAlignment="1">
      <alignment horizontal="center"/>
    </xf>
    <xf numFmtId="165" fontId="4" fillId="4" borderId="12" xfId="4" applyNumberForma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/>
    <xf numFmtId="10" fontId="9" fillId="0" borderId="12" xfId="0" applyNumberFormat="1" applyFont="1" applyBorder="1"/>
    <xf numFmtId="49" fontId="9" fillId="0" borderId="12" xfId="0" applyNumberFormat="1" applyFont="1" applyBorder="1"/>
    <xf numFmtId="10" fontId="9" fillId="0" borderId="12" xfId="1" applyNumberFormat="1" applyFont="1" applyBorder="1"/>
    <xf numFmtId="165" fontId="3" fillId="3" borderId="12" xfId="3" applyNumberForma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49" fontId="6" fillId="0" borderId="4" xfId="0" applyNumberFormat="1" applyFont="1" applyBorder="1"/>
    <xf numFmtId="0" fontId="9" fillId="0" borderId="14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10" fontId="9" fillId="0" borderId="13" xfId="1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0" fontId="9" fillId="0" borderId="15" xfId="1" applyNumberFormat="1" applyFont="1" applyBorder="1"/>
    <xf numFmtId="2" fontId="9" fillId="0" borderId="14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13" xfId="1" applyNumberFormat="1" applyFont="1" applyBorder="1" applyAlignment="1">
      <alignment horizontal="center" vertical="center"/>
    </xf>
    <xf numFmtId="49" fontId="6" fillId="0" borderId="0" xfId="0" applyNumberFormat="1" applyFont="1"/>
    <xf numFmtId="0" fontId="9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5" fontId="2" fillId="2" borderId="12" xfId="2" applyNumberFormat="1" applyBorder="1" applyAlignment="1">
      <alignment horizontal="center" vertical="center"/>
    </xf>
    <xf numFmtId="165" fontId="2" fillId="2" borderId="15" xfId="2" applyNumberFormat="1" applyBorder="1" applyAlignment="1">
      <alignment horizontal="center" vertical="center"/>
    </xf>
    <xf numFmtId="0" fontId="13" fillId="0" borderId="0" xfId="0" applyFont="1" applyFill="1"/>
    <xf numFmtId="0" fontId="20" fillId="0" borderId="0" xfId="0" applyFont="1"/>
    <xf numFmtId="0" fontId="20" fillId="0" borderId="0" xfId="0" applyFont="1" applyFill="1"/>
    <xf numFmtId="0" fontId="0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21" fillId="0" borderId="1" xfId="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0" xfId="0" applyBorder="1"/>
    <xf numFmtId="0" fontId="22" fillId="0" borderId="1" xfId="0" applyFont="1" applyFill="1" applyBorder="1" applyAlignment="1">
      <alignment horizontal="center" vertical="center"/>
    </xf>
    <xf numFmtId="164" fontId="15" fillId="0" borderId="3" xfId="5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2" xfId="0" applyBorder="1"/>
    <xf numFmtId="0" fontId="14" fillId="0" borderId="2" xfId="0" applyFont="1" applyBorder="1" applyAlignment="1"/>
    <xf numFmtId="0" fontId="14" fillId="0" borderId="2" xfId="0" applyFont="1" applyFill="1" applyBorder="1" applyAlignment="1">
      <alignment horizontal="center" vertical="center"/>
    </xf>
    <xf numFmtId="164" fontId="14" fillId="0" borderId="3" xfId="5" applyFont="1" applyBorder="1" applyAlignment="1">
      <alignment wrapText="1"/>
    </xf>
    <xf numFmtId="0" fontId="23" fillId="0" borderId="1" xfId="0" applyFont="1" applyBorder="1"/>
    <xf numFmtId="0" fontId="23" fillId="0" borderId="1" xfId="0" applyFont="1" applyFill="1" applyBorder="1"/>
    <xf numFmtId="0" fontId="14" fillId="0" borderId="12" xfId="0" applyFont="1" applyBorder="1"/>
    <xf numFmtId="0" fontId="24" fillId="0" borderId="3" xfId="0" applyFont="1" applyFill="1" applyBorder="1" applyAlignment="1">
      <alignment vertical="center"/>
    </xf>
    <xf numFmtId="164" fontId="15" fillId="0" borderId="1" xfId="5" applyFont="1" applyBorder="1"/>
    <xf numFmtId="164" fontId="15" fillId="0" borderId="1" xfId="5" applyFont="1" applyFill="1" applyBorder="1"/>
    <xf numFmtId="164" fontId="15" fillId="0" borderId="1" xfId="5" applyFont="1" applyFill="1" applyBorder="1" applyAlignment="1">
      <alignment horizontal="center"/>
    </xf>
    <xf numFmtId="0" fontId="24" fillId="0" borderId="3" xfId="0" applyFont="1" applyFill="1" applyBorder="1" applyAlignment="1">
      <alignment vertical="center" wrapText="1"/>
    </xf>
    <xf numFmtId="0" fontId="14" fillId="0" borderId="0" xfId="0" applyFont="1" applyBorder="1"/>
    <xf numFmtId="0" fontId="14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4" fontId="21" fillId="0" borderId="0" xfId="5" applyFont="1"/>
    <xf numFmtId="164" fontId="15" fillId="0" borderId="0" xfId="5" applyFont="1" applyFill="1"/>
    <xf numFmtId="164" fontId="15" fillId="0" borderId="0" xfId="5" applyFont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164" fontId="11" fillId="0" borderId="0" xfId="5" applyFont="1"/>
    <xf numFmtId="0" fontId="1" fillId="0" borderId="0" xfId="0" applyFont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1" fillId="0" borderId="2" xfId="5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25" fillId="0" borderId="2" xfId="5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/>
    <xf numFmtId="0" fontId="14" fillId="0" borderId="3" xfId="0" applyFont="1" applyBorder="1"/>
    <xf numFmtId="0" fontId="24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164" fontId="25" fillId="0" borderId="3" xfId="5" applyFont="1" applyBorder="1" applyAlignment="1">
      <alignment wrapText="1"/>
    </xf>
    <xf numFmtId="0" fontId="25" fillId="0" borderId="3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14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9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1" xfId="0" applyFont="1" applyFill="1" applyBorder="1"/>
    <xf numFmtId="0" fontId="14" fillId="0" borderId="1" xfId="0" applyFont="1" applyFill="1" applyBorder="1"/>
    <xf numFmtId="0" fontId="0" fillId="0" borderId="0" xfId="0" applyFill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164" fontId="21" fillId="0" borderId="1" xfId="5" applyFont="1" applyBorder="1" applyAlignment="1">
      <alignment horizontal="center" vertical="center" wrapText="1"/>
    </xf>
    <xf numFmtId="0" fontId="0" fillId="7" borderId="1" xfId="0" applyFont="1" applyFill="1" applyBorder="1"/>
    <xf numFmtId="0" fontId="0" fillId="0" borderId="5" xfId="0" applyFont="1" applyFill="1" applyBorder="1" applyAlignment="1">
      <alignment horizontal="left" wrapText="1"/>
    </xf>
    <xf numFmtId="0" fontId="14" fillId="0" borderId="0" xfId="0" applyFont="1" applyFill="1" applyBorder="1" applyAlignment="1"/>
    <xf numFmtId="0" fontId="14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/>
    <xf numFmtId="0" fontId="19" fillId="0" borderId="1" xfId="0" applyFont="1" applyFill="1" applyBorder="1" applyAlignment="1">
      <alignment horizontal="center" vertical="center" wrapText="1"/>
    </xf>
    <xf numFmtId="165" fontId="2" fillId="2" borderId="9" xfId="2" applyNumberFormat="1" applyBorder="1" applyAlignment="1">
      <alignment horizontal="center" vertical="center"/>
    </xf>
    <xf numFmtId="165" fontId="2" fillId="2" borderId="6" xfId="2" applyNumberFormat="1" applyBorder="1" applyAlignment="1">
      <alignment horizontal="center" vertical="center"/>
    </xf>
    <xf numFmtId="165" fontId="2" fillId="2" borderId="10" xfId="2" applyNumberFormat="1" applyBorder="1" applyAlignment="1">
      <alignment horizontal="center" vertical="center"/>
    </xf>
    <xf numFmtId="165" fontId="2" fillId="2" borderId="11" xfId="2" applyNumberFormat="1" applyBorder="1" applyAlignment="1">
      <alignment horizontal="center" vertical="center"/>
    </xf>
    <xf numFmtId="165" fontId="2" fillId="2" borderId="0" xfId="2" applyNumberFormat="1" applyBorder="1" applyAlignment="1">
      <alignment horizontal="center" vertical="center"/>
    </xf>
    <xf numFmtId="165" fontId="2" fillId="2" borderId="12" xfId="2" applyNumberFormat="1" applyBorder="1" applyAlignment="1">
      <alignment horizontal="center" vertical="center"/>
    </xf>
    <xf numFmtId="165" fontId="2" fillId="2" borderId="14" xfId="2" applyNumberFormat="1" applyBorder="1" applyAlignment="1">
      <alignment horizontal="center" vertical="center"/>
    </xf>
    <xf numFmtId="165" fontId="2" fillId="2" borderId="13" xfId="2" applyNumberFormat="1" applyBorder="1" applyAlignment="1">
      <alignment horizontal="center" vertical="center"/>
    </xf>
    <xf numFmtId="165" fontId="2" fillId="2" borderId="15" xfId="2" applyNumberForma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10" xfId="0" applyNumberFormat="1" applyFont="1" applyFill="1" applyBorder="1" applyAlignment="1">
      <alignment horizontal="center" vertical="center"/>
    </xf>
  </cellXfs>
  <cellStyles count="7">
    <cellStyle name="Bad" xfId="3" builtinId="27"/>
    <cellStyle name="Excel Built-in Normal" xfId="5" xr:uid="{B66F4434-9479-4BA1-87EF-D46F6CD7A277}"/>
    <cellStyle name="Good" xfId="2" builtinId="26"/>
    <cellStyle name="Neutral" xfId="4" builtinId="28"/>
    <cellStyle name="Normal" xfId="0" builtinId="0"/>
    <cellStyle name="Normal 2" xfId="6" xr:uid="{9AF5BF97-B5DF-412C-AF6F-5D06FEDF73D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EEB4-AE0F-4655-A606-96DC3551B186}">
  <sheetPr>
    <tabColor theme="9" tint="0.39997558519241921"/>
  </sheetPr>
  <dimension ref="B2:F19"/>
  <sheetViews>
    <sheetView topLeftCell="A4" workbookViewId="0">
      <selection activeCell="B23" sqref="B23"/>
    </sheetView>
  </sheetViews>
  <sheetFormatPr defaultRowHeight="15" x14ac:dyDescent="0.25"/>
  <cols>
    <col min="2" max="2" width="28.5703125" customWidth="1"/>
    <col min="3" max="5" width="13.28515625" customWidth="1"/>
    <col min="6" max="6" width="36.42578125" customWidth="1"/>
  </cols>
  <sheetData>
    <row r="2" spans="2:6" ht="15" customHeight="1" x14ac:dyDescent="0.25">
      <c r="B2" s="8" t="s">
        <v>222</v>
      </c>
      <c r="C2" s="9"/>
      <c r="D2" s="9"/>
      <c r="E2" s="9"/>
      <c r="F2" s="9"/>
    </row>
    <row r="3" spans="2:6" x14ac:dyDescent="0.25">
      <c r="B3" s="6"/>
      <c r="C3" s="6"/>
      <c r="D3" s="6"/>
      <c r="E3" s="6"/>
      <c r="F3" s="6"/>
    </row>
    <row r="4" spans="2:6" ht="30" x14ac:dyDescent="0.25">
      <c r="B4" s="1" t="s">
        <v>0</v>
      </c>
      <c r="C4" s="2" t="s">
        <v>1</v>
      </c>
      <c r="D4" s="2" t="s">
        <v>2</v>
      </c>
      <c r="E4" s="230" t="s">
        <v>257</v>
      </c>
      <c r="F4" s="1" t="s">
        <v>3</v>
      </c>
    </row>
    <row r="5" spans="2:6" x14ac:dyDescent="0.25">
      <c r="B5" s="3" t="s">
        <v>4</v>
      </c>
      <c r="C5" s="4">
        <v>80</v>
      </c>
      <c r="D5" s="4">
        <v>80</v>
      </c>
      <c r="E5" s="10">
        <v>8</v>
      </c>
      <c r="F5" s="11"/>
    </row>
    <row r="6" spans="2:6" x14ac:dyDescent="0.25">
      <c r="B6" s="3" t="s">
        <v>5</v>
      </c>
      <c r="C6" s="4">
        <v>200</v>
      </c>
      <c r="D6" s="12">
        <v>200</v>
      </c>
      <c r="E6" s="12">
        <v>20</v>
      </c>
      <c r="F6" s="13" t="s">
        <v>255</v>
      </c>
    </row>
    <row r="7" spans="2:6" x14ac:dyDescent="0.25">
      <c r="B7" s="3"/>
      <c r="C7" s="4"/>
      <c r="D7" s="12"/>
      <c r="E7" s="12"/>
      <c r="F7" s="14" t="s">
        <v>256</v>
      </c>
    </row>
    <row r="8" spans="2:6" x14ac:dyDescent="0.25">
      <c r="B8" s="3" t="s">
        <v>220</v>
      </c>
      <c r="C8" s="4" t="s">
        <v>6</v>
      </c>
      <c r="D8" s="12" t="s">
        <v>6</v>
      </c>
      <c r="E8" s="12" t="s">
        <v>7</v>
      </c>
      <c r="F8" s="15" t="s">
        <v>221</v>
      </c>
    </row>
    <row r="9" spans="2:6" x14ac:dyDescent="0.25">
      <c r="B9" s="3"/>
      <c r="C9" s="4"/>
      <c r="D9" s="12"/>
      <c r="E9" s="16"/>
      <c r="F9" s="17"/>
    </row>
    <row r="10" spans="2:6" x14ac:dyDescent="0.25">
      <c r="B10" s="6"/>
      <c r="C10" s="6"/>
      <c r="D10" s="6"/>
      <c r="E10" s="6"/>
      <c r="F10" s="6"/>
    </row>
    <row r="11" spans="2:6" x14ac:dyDescent="0.25">
      <c r="B11" s="5" t="s">
        <v>8</v>
      </c>
      <c r="C11" s="6"/>
      <c r="D11" s="6"/>
      <c r="E11" s="6"/>
      <c r="F11" s="6"/>
    </row>
    <row r="12" spans="2:6" x14ac:dyDescent="0.25">
      <c r="B12" s="6" t="s">
        <v>9</v>
      </c>
      <c r="C12" s="6"/>
      <c r="D12" s="6"/>
      <c r="E12" s="6"/>
      <c r="F12" s="6"/>
    </row>
    <row r="13" spans="2:6" x14ac:dyDescent="0.25">
      <c r="B13" s="6"/>
      <c r="C13" s="6"/>
      <c r="D13" s="6"/>
      <c r="E13" s="6"/>
      <c r="F13" s="6"/>
    </row>
    <row r="14" spans="2:6" x14ac:dyDescent="0.25">
      <c r="B14" s="18" t="s">
        <v>10</v>
      </c>
      <c r="C14" s="6"/>
      <c r="D14" s="6"/>
      <c r="E14" s="6"/>
      <c r="F14" s="6"/>
    </row>
    <row r="15" spans="2:6" x14ac:dyDescent="0.25">
      <c r="B15" s="6" t="s">
        <v>254</v>
      </c>
      <c r="C15" s="6"/>
      <c r="D15" s="6"/>
      <c r="E15" s="6"/>
      <c r="F15" s="6"/>
    </row>
    <row r="16" spans="2:6" x14ac:dyDescent="0.25">
      <c r="B16" s="6" t="s">
        <v>253</v>
      </c>
    </row>
    <row r="18" spans="2:6" x14ac:dyDescent="0.25">
      <c r="B18" s="231" t="s">
        <v>251</v>
      </c>
      <c r="C18" s="7"/>
      <c r="D18" s="7"/>
      <c r="E18" s="7"/>
      <c r="F18" s="7"/>
    </row>
    <row r="19" spans="2:6" x14ac:dyDescent="0.25">
      <c r="B19" s="231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B037-B4EC-499C-8E76-84758F453E58}">
  <sheetPr>
    <tabColor theme="9" tint="0.39997558519241921"/>
  </sheetPr>
  <dimension ref="B2:F32"/>
  <sheetViews>
    <sheetView workbookViewId="0">
      <selection activeCell="B31" sqref="B31:B32"/>
    </sheetView>
  </sheetViews>
  <sheetFormatPr defaultRowHeight="15" x14ac:dyDescent="0.25"/>
  <cols>
    <col min="2" max="2" width="28.5703125" customWidth="1"/>
    <col min="3" max="5" width="13.28515625" customWidth="1"/>
    <col min="6" max="6" width="40.85546875" customWidth="1"/>
  </cols>
  <sheetData>
    <row r="2" spans="2:6" x14ac:dyDescent="0.25">
      <c r="B2" s="18" t="s">
        <v>140</v>
      </c>
      <c r="C2" s="147"/>
      <c r="D2" s="147"/>
      <c r="E2" s="147"/>
      <c r="F2" s="6"/>
    </row>
    <row r="3" spans="2:6" x14ac:dyDescent="0.25">
      <c r="B3" s="148"/>
      <c r="C3" s="149"/>
      <c r="D3" s="149"/>
      <c r="E3" s="150"/>
      <c r="F3" s="6"/>
    </row>
    <row r="4" spans="2:6" ht="30" x14ac:dyDescent="0.25">
      <c r="B4" s="151" t="s">
        <v>0</v>
      </c>
      <c r="C4" s="190" t="s">
        <v>141</v>
      </c>
      <c r="D4" s="190" t="s">
        <v>142</v>
      </c>
      <c r="E4" s="232" t="s">
        <v>257</v>
      </c>
      <c r="F4" s="153" t="s">
        <v>143</v>
      </c>
    </row>
    <row r="5" spans="2:6" x14ac:dyDescent="0.25">
      <c r="B5" s="3" t="s">
        <v>144</v>
      </c>
      <c r="C5" s="154">
        <v>120</v>
      </c>
      <c r="D5" s="154">
        <v>120</v>
      </c>
      <c r="E5" s="12">
        <v>12</v>
      </c>
      <c r="F5" s="155"/>
    </row>
    <row r="6" spans="2:6" x14ac:dyDescent="0.25">
      <c r="B6" s="3" t="s">
        <v>145</v>
      </c>
      <c r="C6" s="156">
        <v>25</v>
      </c>
      <c r="D6" s="156">
        <v>25</v>
      </c>
      <c r="E6" s="4" t="s">
        <v>146</v>
      </c>
      <c r="F6" s="157" t="s">
        <v>147</v>
      </c>
    </row>
    <row r="7" spans="2:6" x14ac:dyDescent="0.25">
      <c r="B7" s="3" t="s">
        <v>148</v>
      </c>
      <c r="C7" s="158">
        <v>0.4</v>
      </c>
      <c r="D7" s="158">
        <v>0.4</v>
      </c>
      <c r="E7" s="4">
        <v>0.04</v>
      </c>
      <c r="F7" s="159"/>
    </row>
    <row r="8" spans="2:6" x14ac:dyDescent="0.25">
      <c r="B8" s="160" t="s">
        <v>149</v>
      </c>
      <c r="C8" s="161">
        <v>0.5</v>
      </c>
      <c r="D8" s="161">
        <v>0.5</v>
      </c>
      <c r="E8" s="4">
        <v>0.05</v>
      </c>
      <c r="F8" s="162" t="s">
        <v>150</v>
      </c>
    </row>
    <row r="9" spans="2:6" x14ac:dyDescent="0.25">
      <c r="B9" s="163"/>
      <c r="C9" s="164"/>
      <c r="D9" s="12"/>
      <c r="E9" s="4"/>
      <c r="F9" s="159"/>
    </row>
    <row r="10" spans="2:6" x14ac:dyDescent="0.25">
      <c r="B10" s="3" t="s">
        <v>151</v>
      </c>
      <c r="C10" s="12">
        <v>50</v>
      </c>
      <c r="D10" s="12">
        <v>50</v>
      </c>
      <c r="E10" s="12">
        <v>5</v>
      </c>
      <c r="F10" s="165" t="s">
        <v>163</v>
      </c>
    </row>
    <row r="11" spans="2:6" x14ac:dyDescent="0.25">
      <c r="B11" s="3" t="s">
        <v>152</v>
      </c>
      <c r="C11" s="4">
        <v>0.3</v>
      </c>
      <c r="D11" s="4">
        <v>0.3</v>
      </c>
      <c r="E11" s="4">
        <v>0.03</v>
      </c>
      <c r="F11" s="159"/>
    </row>
    <row r="12" spans="2:6" x14ac:dyDescent="0.25">
      <c r="B12" s="3" t="s">
        <v>153</v>
      </c>
      <c r="C12" s="4">
        <v>5</v>
      </c>
      <c r="D12" s="4">
        <v>5</v>
      </c>
      <c r="E12" s="4" t="s">
        <v>154</v>
      </c>
      <c r="F12" s="166" t="s">
        <v>155</v>
      </c>
    </row>
    <row r="13" spans="2:6" x14ac:dyDescent="0.25">
      <c r="B13" s="167"/>
      <c r="C13" s="168"/>
      <c r="D13" s="169"/>
      <c r="E13" s="4"/>
      <c r="F13" s="170" t="s">
        <v>156</v>
      </c>
    </row>
    <row r="14" spans="2:6" x14ac:dyDescent="0.25">
      <c r="B14" s="3" t="s">
        <v>164</v>
      </c>
      <c r="C14" s="4">
        <v>50</v>
      </c>
      <c r="D14" s="191">
        <v>62.5</v>
      </c>
      <c r="E14" s="4">
        <v>6.25</v>
      </c>
      <c r="F14" s="170"/>
    </row>
    <row r="15" spans="2:6" x14ac:dyDescent="0.25">
      <c r="B15" s="3" t="s">
        <v>148</v>
      </c>
      <c r="C15" s="4">
        <v>0.15</v>
      </c>
      <c r="D15" s="191">
        <v>0.15</v>
      </c>
      <c r="E15" s="4">
        <v>1.4999999999999999E-2</v>
      </c>
      <c r="F15" s="170"/>
    </row>
    <row r="16" spans="2:6" x14ac:dyDescent="0.25">
      <c r="B16" s="3" t="s">
        <v>165</v>
      </c>
      <c r="C16" s="4">
        <v>1</v>
      </c>
      <c r="D16" s="191">
        <v>1</v>
      </c>
      <c r="E16" s="4">
        <v>0.1</v>
      </c>
      <c r="F16" s="15"/>
    </row>
    <row r="17" spans="2:6" x14ac:dyDescent="0.25">
      <c r="B17" s="3" t="s">
        <v>166</v>
      </c>
      <c r="C17" s="4">
        <v>0.3</v>
      </c>
      <c r="D17" s="191">
        <v>0.3</v>
      </c>
      <c r="E17" s="4">
        <v>0.03</v>
      </c>
      <c r="F17" s="15"/>
    </row>
    <row r="18" spans="2:6" x14ac:dyDescent="0.25">
      <c r="B18" s="3"/>
      <c r="C18" s="4"/>
      <c r="D18" s="191"/>
      <c r="E18" s="4"/>
      <c r="F18" s="15"/>
    </row>
    <row r="19" spans="2:6" x14ac:dyDescent="0.25">
      <c r="B19" s="167" t="s">
        <v>157</v>
      </c>
      <c r="C19" s="169">
        <v>45</v>
      </c>
      <c r="D19" s="169">
        <v>45</v>
      </c>
      <c r="E19" s="4">
        <v>4.5</v>
      </c>
      <c r="F19" s="15"/>
    </row>
    <row r="20" spans="2:6" x14ac:dyDescent="0.25">
      <c r="B20" s="167"/>
      <c r="C20" s="169"/>
      <c r="D20" s="169"/>
      <c r="E20" s="12"/>
      <c r="F20" s="17"/>
    </row>
    <row r="21" spans="2:6" x14ac:dyDescent="0.25">
      <c r="B21" s="171"/>
      <c r="C21" s="172"/>
      <c r="D21" s="173"/>
      <c r="E21" s="173"/>
      <c r="F21" s="174"/>
    </row>
    <row r="22" spans="2:6" x14ac:dyDescent="0.25">
      <c r="B22" s="175" t="s">
        <v>158</v>
      </c>
      <c r="C22" s="176"/>
      <c r="D22" s="176"/>
      <c r="E22" s="176"/>
      <c r="F22" s="177"/>
    </row>
    <row r="23" spans="2:6" x14ac:dyDescent="0.25">
      <c r="B23" s="178" t="s">
        <v>159</v>
      </c>
      <c r="C23" s="179"/>
      <c r="D23" s="179"/>
      <c r="E23" s="179"/>
      <c r="F23" s="177"/>
    </row>
    <row r="24" spans="2:6" x14ac:dyDescent="0.25">
      <c r="B24" s="180" t="s">
        <v>160</v>
      </c>
      <c r="C24" s="179"/>
      <c r="D24" s="179"/>
      <c r="E24" s="181"/>
      <c r="F24" s="177"/>
    </row>
    <row r="25" spans="2:6" x14ac:dyDescent="0.25">
      <c r="B25" s="178" t="s">
        <v>258</v>
      </c>
      <c r="C25" s="182"/>
      <c r="D25" s="182"/>
      <c r="E25" s="183"/>
      <c r="F25" s="184"/>
    </row>
    <row r="26" spans="2:6" x14ac:dyDescent="0.25">
      <c r="B26" s="185"/>
      <c r="C26" s="186"/>
      <c r="D26" s="187"/>
      <c r="E26" s="32"/>
      <c r="F26" s="188"/>
    </row>
    <row r="27" spans="2:6" x14ac:dyDescent="0.25">
      <c r="B27" s="18" t="s">
        <v>10</v>
      </c>
      <c r="C27" s="189"/>
      <c r="D27" s="189"/>
      <c r="E27" s="189"/>
    </row>
    <row r="28" spans="2:6" x14ac:dyDescent="0.25">
      <c r="B28" s="6" t="s">
        <v>161</v>
      </c>
      <c r="C28" s="189"/>
      <c r="D28" s="189"/>
      <c r="E28" s="189"/>
    </row>
    <row r="29" spans="2:6" x14ac:dyDescent="0.25">
      <c r="B29" s="6" t="s">
        <v>162</v>
      </c>
      <c r="C29" s="189"/>
      <c r="D29" s="189"/>
      <c r="E29" s="189"/>
    </row>
    <row r="31" spans="2:6" x14ac:dyDescent="0.25">
      <c r="B31" s="231" t="s">
        <v>251</v>
      </c>
    </row>
    <row r="32" spans="2:6" x14ac:dyDescent="0.25">
      <c r="B32" s="231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A3B3-13DC-4CBB-B0CB-62646C0AF06A}">
  <sheetPr>
    <tabColor theme="9" tint="0.39997558519241921"/>
  </sheetPr>
  <dimension ref="B2:F35"/>
  <sheetViews>
    <sheetView workbookViewId="0">
      <selection activeCell="B34" sqref="B34:B35"/>
    </sheetView>
  </sheetViews>
  <sheetFormatPr defaultRowHeight="15" x14ac:dyDescent="0.25"/>
  <cols>
    <col min="2" max="2" width="33.42578125" customWidth="1"/>
    <col min="3" max="5" width="13.28515625" customWidth="1"/>
    <col min="6" max="6" width="36.42578125" customWidth="1"/>
  </cols>
  <sheetData>
    <row r="2" spans="2:6" x14ac:dyDescent="0.25">
      <c r="B2" s="212" t="s">
        <v>223</v>
      </c>
    </row>
    <row r="4" spans="2:6" ht="30" x14ac:dyDescent="0.25">
      <c r="B4" s="192" t="s">
        <v>0</v>
      </c>
      <c r="C4" s="190" t="s">
        <v>187</v>
      </c>
      <c r="D4" s="190" t="s">
        <v>188</v>
      </c>
      <c r="E4" s="190" t="s">
        <v>189</v>
      </c>
      <c r="F4" s="193" t="s">
        <v>3</v>
      </c>
    </row>
    <row r="5" spans="2:6" x14ac:dyDescent="0.25">
      <c r="B5" s="3" t="s">
        <v>170</v>
      </c>
      <c r="C5" s="12">
        <v>80</v>
      </c>
      <c r="D5" s="12">
        <v>80</v>
      </c>
      <c r="E5" s="194">
        <v>8</v>
      </c>
      <c r="F5" s="195"/>
    </row>
    <row r="6" spans="2:6" x14ac:dyDescent="0.25">
      <c r="B6" s="3" t="s">
        <v>145</v>
      </c>
      <c r="C6" s="12">
        <v>10</v>
      </c>
      <c r="D6" s="12">
        <v>10</v>
      </c>
      <c r="E6" s="196" t="s">
        <v>171</v>
      </c>
      <c r="F6" s="157" t="s">
        <v>172</v>
      </c>
    </row>
    <row r="7" spans="2:6" x14ac:dyDescent="0.25">
      <c r="B7" s="3" t="s">
        <v>148</v>
      </c>
      <c r="C7" s="4">
        <v>0.4</v>
      </c>
      <c r="D7" s="4">
        <v>0.4</v>
      </c>
      <c r="E7" s="196">
        <v>0.04</v>
      </c>
      <c r="F7" s="197"/>
    </row>
    <row r="8" spans="2:6" x14ac:dyDescent="0.25">
      <c r="B8" s="198" t="s">
        <v>149</v>
      </c>
      <c r="C8" s="12">
        <v>0.4</v>
      </c>
      <c r="D8" s="12">
        <v>0.4</v>
      </c>
      <c r="E8" s="194">
        <v>0.04</v>
      </c>
      <c r="F8" s="199" t="s">
        <v>173</v>
      </c>
    </row>
    <row r="9" spans="2:6" x14ac:dyDescent="0.25">
      <c r="B9" s="198" t="s">
        <v>174</v>
      </c>
      <c r="C9" s="12" t="s">
        <v>175</v>
      </c>
      <c r="D9" s="12" t="s">
        <v>175</v>
      </c>
      <c r="E9" s="194" t="s">
        <v>176</v>
      </c>
      <c r="F9" s="15"/>
    </row>
    <row r="10" spans="2:6" x14ac:dyDescent="0.25">
      <c r="B10" s="198" t="s">
        <v>177</v>
      </c>
      <c r="C10" s="12">
        <v>10</v>
      </c>
      <c r="D10" s="12">
        <v>10</v>
      </c>
      <c r="E10" s="194">
        <v>1</v>
      </c>
      <c r="F10" s="15" t="s">
        <v>192</v>
      </c>
    </row>
    <row r="11" spans="2:6" x14ac:dyDescent="0.25">
      <c r="B11" s="3" t="s">
        <v>178</v>
      </c>
      <c r="C11" s="12">
        <v>0.5</v>
      </c>
      <c r="D11" s="12">
        <v>0.5</v>
      </c>
      <c r="E11" s="196">
        <v>0.05</v>
      </c>
      <c r="F11" s="15"/>
    </row>
    <row r="12" spans="2:6" x14ac:dyDescent="0.25">
      <c r="B12" s="3"/>
      <c r="C12" s="12"/>
      <c r="D12" s="12"/>
      <c r="E12" s="196"/>
      <c r="F12" s="200" t="s">
        <v>155</v>
      </c>
    </row>
    <row r="13" spans="2:6" x14ac:dyDescent="0.25">
      <c r="B13" s="3" t="s">
        <v>179</v>
      </c>
      <c r="C13" s="12">
        <v>100</v>
      </c>
      <c r="D13" s="12">
        <v>125</v>
      </c>
      <c r="E13" s="196">
        <v>12.5</v>
      </c>
      <c r="F13" s="201" t="s">
        <v>156</v>
      </c>
    </row>
    <row r="14" spans="2:6" x14ac:dyDescent="0.25">
      <c r="B14" s="3" t="s">
        <v>180</v>
      </c>
      <c r="C14" s="4">
        <v>30</v>
      </c>
      <c r="D14" s="4">
        <v>33</v>
      </c>
      <c r="E14" s="194">
        <v>3.3</v>
      </c>
      <c r="F14" s="202"/>
    </row>
    <row r="15" spans="2:6" x14ac:dyDescent="0.25">
      <c r="B15" s="3" t="s">
        <v>181</v>
      </c>
      <c r="C15" s="4">
        <v>0.6</v>
      </c>
      <c r="D15" s="4">
        <v>0.6</v>
      </c>
      <c r="E15" s="194">
        <v>0.06</v>
      </c>
      <c r="F15" s="199" t="s">
        <v>221</v>
      </c>
    </row>
    <row r="16" spans="2:6" x14ac:dyDescent="0.25">
      <c r="B16" s="204" t="s">
        <v>182</v>
      </c>
      <c r="C16" s="10">
        <v>0.4</v>
      </c>
      <c r="D16" s="10">
        <v>0.4</v>
      </c>
      <c r="E16" s="205">
        <v>0.04</v>
      </c>
      <c r="F16" s="203"/>
    </row>
    <row r="17" spans="2:6" x14ac:dyDescent="0.25">
      <c r="B17" s="204"/>
      <c r="C17" s="10"/>
      <c r="D17" s="10"/>
      <c r="E17" s="205"/>
      <c r="F17" s="203"/>
    </row>
    <row r="18" spans="2:6" x14ac:dyDescent="0.25">
      <c r="B18" s="3" t="s">
        <v>191</v>
      </c>
      <c r="C18" s="4">
        <v>50</v>
      </c>
      <c r="D18" s="4">
        <v>50</v>
      </c>
      <c r="E18" s="194">
        <v>5</v>
      </c>
      <c r="F18" s="203"/>
    </row>
    <row r="19" spans="2:6" x14ac:dyDescent="0.25">
      <c r="B19" s="206"/>
      <c r="C19" s="194"/>
      <c r="D19" s="194"/>
      <c r="E19" s="210"/>
      <c r="F19" s="203"/>
    </row>
    <row r="20" spans="2:6" x14ac:dyDescent="0.25">
      <c r="B20" s="207" t="s">
        <v>139</v>
      </c>
      <c r="C20" s="158" t="s">
        <v>6</v>
      </c>
      <c r="D20" s="158" t="s">
        <v>6</v>
      </c>
      <c r="E20" s="208" t="s">
        <v>7</v>
      </c>
      <c r="F20" s="209"/>
    </row>
    <row r="21" spans="2:6" x14ac:dyDescent="0.25">
      <c r="B21" s="3"/>
      <c r="C21" s="12"/>
      <c r="D21" s="12"/>
      <c r="E21" s="210"/>
      <c r="F21" s="14"/>
    </row>
    <row r="22" spans="2:6" x14ac:dyDescent="0.25">
      <c r="B22" s="3" t="s">
        <v>157</v>
      </c>
      <c r="C22" s="12">
        <v>45</v>
      </c>
      <c r="D22" s="12">
        <v>45</v>
      </c>
      <c r="E22" s="210">
        <v>4.5</v>
      </c>
      <c r="F22" s="17"/>
    </row>
    <row r="23" spans="2:6" x14ac:dyDescent="0.25">
      <c r="B23" s="6"/>
      <c r="C23" s="6"/>
      <c r="D23" s="6"/>
      <c r="E23" s="6"/>
      <c r="F23" s="6"/>
    </row>
    <row r="24" spans="2:6" x14ac:dyDescent="0.25">
      <c r="B24" s="5" t="s">
        <v>158</v>
      </c>
      <c r="C24" s="6"/>
      <c r="D24" s="6"/>
      <c r="E24" s="6"/>
      <c r="F24" s="173"/>
    </row>
    <row r="25" spans="2:6" x14ac:dyDescent="0.25">
      <c r="B25" s="178" t="s">
        <v>259</v>
      </c>
      <c r="C25" s="178"/>
      <c r="D25" s="179"/>
      <c r="E25" s="173"/>
      <c r="F25" s="173"/>
    </row>
    <row r="26" spans="2:6" x14ac:dyDescent="0.25">
      <c r="B26" s="6" t="s">
        <v>183</v>
      </c>
      <c r="C26" s="6"/>
      <c r="D26" s="6"/>
      <c r="E26" s="173"/>
      <c r="F26" s="173"/>
    </row>
    <row r="27" spans="2:6" x14ac:dyDescent="0.25">
      <c r="B27" s="6" t="s">
        <v>184</v>
      </c>
      <c r="C27" s="6"/>
      <c r="D27" s="180"/>
      <c r="E27" s="173"/>
      <c r="F27" s="173"/>
    </row>
    <row r="28" spans="2:6" x14ac:dyDescent="0.25">
      <c r="B28" s="6" t="s">
        <v>185</v>
      </c>
      <c r="C28" s="6"/>
      <c r="D28" s="6"/>
      <c r="E28" s="6"/>
      <c r="F28" s="6"/>
    </row>
    <row r="29" spans="2:6" x14ac:dyDescent="0.25">
      <c r="B29" s="58"/>
      <c r="C29" s="58"/>
      <c r="D29" s="211"/>
      <c r="E29" s="211"/>
      <c r="F29" s="97"/>
    </row>
    <row r="30" spans="2:6" x14ac:dyDescent="0.25">
      <c r="B30" s="5" t="s">
        <v>10</v>
      </c>
    </row>
    <row r="31" spans="2:6" x14ac:dyDescent="0.25">
      <c r="B31" s="6" t="s">
        <v>186</v>
      </c>
    </row>
    <row r="32" spans="2:6" x14ac:dyDescent="0.25">
      <c r="B32" s="6" t="s">
        <v>190</v>
      </c>
    </row>
    <row r="34" spans="2:2" x14ac:dyDescent="0.25">
      <c r="B34" s="231" t="s">
        <v>251</v>
      </c>
    </row>
    <row r="35" spans="2:2" x14ac:dyDescent="0.25">
      <c r="B35" s="231" t="s">
        <v>252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2B2F-C3B8-49AE-8D1D-E516AF955D66}">
  <sheetPr>
    <tabColor theme="9" tint="0.39997558519241921"/>
  </sheetPr>
  <dimension ref="B2:G39"/>
  <sheetViews>
    <sheetView workbookViewId="0">
      <selection activeCell="F35" sqref="F35"/>
    </sheetView>
  </sheetViews>
  <sheetFormatPr defaultRowHeight="15" x14ac:dyDescent="0.25"/>
  <cols>
    <col min="2" max="2" width="33.7109375" customWidth="1"/>
    <col min="3" max="5" width="13.28515625" customWidth="1"/>
    <col min="6" max="6" width="45.42578125" customWidth="1"/>
  </cols>
  <sheetData>
    <row r="2" spans="2:7" x14ac:dyDescent="0.25">
      <c r="B2" s="220" t="s">
        <v>219</v>
      </c>
      <c r="C2" s="147"/>
      <c r="D2" s="147"/>
      <c r="E2" s="213"/>
      <c r="F2" s="6"/>
      <c r="G2" s="6"/>
    </row>
    <row r="3" spans="2:7" x14ac:dyDescent="0.25">
      <c r="B3" s="148"/>
      <c r="C3" s="149"/>
      <c r="D3" s="149"/>
      <c r="E3" s="213"/>
      <c r="F3" s="6"/>
      <c r="G3" s="6"/>
    </row>
    <row r="4" spans="2:7" ht="30" x14ac:dyDescent="0.25">
      <c r="B4" s="152" t="s">
        <v>0</v>
      </c>
      <c r="C4" s="152" t="s">
        <v>1</v>
      </c>
      <c r="D4" s="152" t="s">
        <v>2</v>
      </c>
      <c r="E4" s="219" t="s">
        <v>169</v>
      </c>
      <c r="F4" s="152" t="s">
        <v>3</v>
      </c>
      <c r="G4" s="6"/>
    </row>
    <row r="5" spans="2:7" x14ac:dyDescent="0.25">
      <c r="B5" s="3" t="s">
        <v>194</v>
      </c>
      <c r="C5" s="12" t="s">
        <v>195</v>
      </c>
      <c r="D5" s="12" t="s">
        <v>195</v>
      </c>
      <c r="E5" s="214" t="s">
        <v>196</v>
      </c>
      <c r="F5" s="11"/>
      <c r="G5" s="6"/>
    </row>
    <row r="6" spans="2:7" x14ac:dyDescent="0.25">
      <c r="B6" s="3" t="s">
        <v>145</v>
      </c>
      <c r="C6" s="12">
        <v>8</v>
      </c>
      <c r="D6" s="12">
        <v>8</v>
      </c>
      <c r="E6" s="10" t="s">
        <v>197</v>
      </c>
      <c r="F6" s="14" t="s">
        <v>198</v>
      </c>
      <c r="G6" s="6"/>
    </row>
    <row r="7" spans="2:7" x14ac:dyDescent="0.25">
      <c r="B7" s="3" t="s">
        <v>199</v>
      </c>
      <c r="C7" s="12">
        <v>10</v>
      </c>
      <c r="D7" s="12">
        <v>12.5</v>
      </c>
      <c r="E7" s="4">
        <v>1.25</v>
      </c>
      <c r="F7" s="197"/>
      <c r="G7" s="6"/>
    </row>
    <row r="8" spans="2:7" x14ac:dyDescent="0.25">
      <c r="B8" s="3" t="s">
        <v>200</v>
      </c>
      <c r="C8" s="12">
        <v>20</v>
      </c>
      <c r="D8" s="215">
        <v>25</v>
      </c>
      <c r="E8" s="10">
        <v>2.5</v>
      </c>
      <c r="F8" s="166" t="s">
        <v>155</v>
      </c>
      <c r="G8" s="6"/>
    </row>
    <row r="9" spans="2:7" x14ac:dyDescent="0.25">
      <c r="B9" s="206" t="s">
        <v>201</v>
      </c>
      <c r="C9" s="12">
        <v>30</v>
      </c>
      <c r="D9" s="12">
        <v>30</v>
      </c>
      <c r="E9" s="4">
        <v>3</v>
      </c>
      <c r="F9" s="170" t="s">
        <v>156</v>
      </c>
      <c r="G9" s="6"/>
    </row>
    <row r="10" spans="2:7" x14ac:dyDescent="0.25">
      <c r="B10" s="216" t="s">
        <v>202</v>
      </c>
      <c r="C10" s="12">
        <v>10</v>
      </c>
      <c r="D10" s="12">
        <v>10</v>
      </c>
      <c r="E10" s="4">
        <v>1</v>
      </c>
      <c r="F10" s="197"/>
      <c r="G10" s="6"/>
    </row>
    <row r="11" spans="2:7" x14ac:dyDescent="0.25">
      <c r="B11" s="3" t="s">
        <v>203</v>
      </c>
      <c r="C11" s="4">
        <v>5</v>
      </c>
      <c r="D11" s="4">
        <v>5.5</v>
      </c>
      <c r="E11" s="4">
        <v>0.55000000000000004</v>
      </c>
      <c r="F11" s="15" t="s">
        <v>163</v>
      </c>
      <c r="G11" s="6"/>
    </row>
    <row r="12" spans="2:7" x14ac:dyDescent="0.25">
      <c r="B12" s="3" t="s">
        <v>204</v>
      </c>
      <c r="C12" s="4">
        <v>5</v>
      </c>
      <c r="D12" s="4">
        <v>6.5</v>
      </c>
      <c r="E12" s="4">
        <v>0.65</v>
      </c>
      <c r="F12" s="197"/>
      <c r="G12" s="6"/>
    </row>
    <row r="13" spans="2:7" x14ac:dyDescent="0.25">
      <c r="B13" s="3" t="s">
        <v>205</v>
      </c>
      <c r="C13" s="12">
        <v>0.6</v>
      </c>
      <c r="D13" s="12">
        <v>0.6</v>
      </c>
      <c r="E13" s="12">
        <v>0.06</v>
      </c>
      <c r="F13" s="14" t="s">
        <v>206</v>
      </c>
      <c r="G13" s="6"/>
    </row>
    <row r="14" spans="2:7" x14ac:dyDescent="0.25">
      <c r="B14" s="216" t="s">
        <v>207</v>
      </c>
      <c r="C14" s="12">
        <v>3</v>
      </c>
      <c r="D14" s="12">
        <v>3</v>
      </c>
      <c r="E14" s="12">
        <v>0.3</v>
      </c>
      <c r="F14" s="14"/>
      <c r="G14" s="6"/>
    </row>
    <row r="15" spans="2:7" x14ac:dyDescent="0.25">
      <c r="B15" s="216" t="s">
        <v>208</v>
      </c>
      <c r="C15" s="12">
        <v>0.6</v>
      </c>
      <c r="D15" s="12">
        <v>0.6</v>
      </c>
      <c r="E15" s="12">
        <v>0.06</v>
      </c>
      <c r="F15" s="14"/>
      <c r="G15" s="6"/>
    </row>
    <row r="16" spans="2:7" x14ac:dyDescent="0.25">
      <c r="B16" s="3" t="s">
        <v>209</v>
      </c>
      <c r="C16" s="12">
        <v>1</v>
      </c>
      <c r="D16" s="12">
        <v>1</v>
      </c>
      <c r="E16" s="12">
        <v>0.1</v>
      </c>
      <c r="F16" s="14"/>
      <c r="G16" s="6"/>
    </row>
    <row r="17" spans="2:7" x14ac:dyDescent="0.25">
      <c r="B17" s="217" t="s">
        <v>174</v>
      </c>
      <c r="C17" s="12" t="s">
        <v>210</v>
      </c>
      <c r="D17" s="12" t="s">
        <v>211</v>
      </c>
      <c r="E17" s="12" t="s">
        <v>212</v>
      </c>
      <c r="F17" s="14"/>
      <c r="G17" s="6"/>
    </row>
    <row r="18" spans="2:7" x14ac:dyDescent="0.25">
      <c r="B18" s="206" t="s">
        <v>218</v>
      </c>
      <c r="C18" s="12">
        <v>6</v>
      </c>
      <c r="D18" s="12">
        <v>6</v>
      </c>
      <c r="E18" s="4">
        <v>0.6</v>
      </c>
      <c r="F18" s="14"/>
      <c r="G18" s="6"/>
    </row>
    <row r="19" spans="2:7" x14ac:dyDescent="0.25">
      <c r="B19" s="206"/>
      <c r="C19" s="12"/>
      <c r="D19" s="12"/>
      <c r="E19" s="4"/>
      <c r="F19" s="14"/>
      <c r="G19" s="6"/>
    </row>
    <row r="20" spans="2:7" x14ac:dyDescent="0.25">
      <c r="B20" s="217" t="s">
        <v>249</v>
      </c>
      <c r="C20" s="12">
        <v>65</v>
      </c>
      <c r="D20" s="12">
        <v>85</v>
      </c>
      <c r="E20" s="4">
        <v>8.5</v>
      </c>
      <c r="F20" s="14"/>
      <c r="G20" s="6"/>
    </row>
    <row r="21" spans="2:7" x14ac:dyDescent="0.25">
      <c r="B21" s="216" t="s">
        <v>250</v>
      </c>
      <c r="C21" s="4">
        <v>1</v>
      </c>
      <c r="D21" s="4">
        <v>1</v>
      </c>
      <c r="E21" s="4">
        <v>0.1</v>
      </c>
      <c r="F21" s="14"/>
      <c r="G21" s="6"/>
    </row>
    <row r="22" spans="2:7" x14ac:dyDescent="0.25">
      <c r="B22" s="216" t="s">
        <v>145</v>
      </c>
      <c r="C22" s="4">
        <v>1</v>
      </c>
      <c r="D22" s="4">
        <v>1</v>
      </c>
      <c r="E22" s="4">
        <v>0.1</v>
      </c>
      <c r="F22" s="14"/>
      <c r="G22" s="6"/>
    </row>
    <row r="23" spans="2:7" x14ac:dyDescent="0.25">
      <c r="B23" s="216" t="s">
        <v>148</v>
      </c>
      <c r="C23" s="4">
        <v>0.3</v>
      </c>
      <c r="D23" s="4">
        <v>0.3</v>
      </c>
      <c r="E23" s="4">
        <v>0.03</v>
      </c>
      <c r="F23" s="14"/>
      <c r="G23" s="6"/>
    </row>
    <row r="24" spans="2:7" x14ac:dyDescent="0.25">
      <c r="B24" s="206"/>
      <c r="C24" s="12"/>
      <c r="D24" s="12"/>
      <c r="E24" s="4"/>
      <c r="F24" s="14"/>
      <c r="G24" s="6"/>
    </row>
    <row r="25" spans="2:7" x14ac:dyDescent="0.25">
      <c r="B25" s="206" t="s">
        <v>157</v>
      </c>
      <c r="C25" s="4">
        <v>45</v>
      </c>
      <c r="D25" s="4">
        <v>45</v>
      </c>
      <c r="E25" s="4">
        <v>4.5</v>
      </c>
      <c r="F25" s="14"/>
      <c r="G25" s="6"/>
    </row>
    <row r="26" spans="2:7" x14ac:dyDescent="0.25">
      <c r="B26" s="3"/>
      <c r="C26" s="4"/>
      <c r="D26" s="4"/>
      <c r="E26" s="4"/>
      <c r="F26" s="17"/>
      <c r="G26" s="6"/>
    </row>
    <row r="27" spans="2:7" x14ac:dyDescent="0.25">
      <c r="B27" s="171"/>
      <c r="C27" s="173"/>
      <c r="D27" s="173"/>
      <c r="E27" s="213"/>
      <c r="F27" s="6"/>
      <c r="G27" s="6"/>
    </row>
    <row r="28" spans="2:7" x14ac:dyDescent="0.25">
      <c r="B28" s="5" t="s">
        <v>158</v>
      </c>
      <c r="C28" s="173"/>
      <c r="D28" s="173"/>
      <c r="E28" s="213"/>
      <c r="F28" s="6"/>
      <c r="G28" s="6"/>
    </row>
    <row r="29" spans="2:7" x14ac:dyDescent="0.25">
      <c r="B29" s="180" t="s">
        <v>213</v>
      </c>
      <c r="C29" s="173"/>
      <c r="D29" s="173"/>
      <c r="E29" s="213"/>
      <c r="F29" s="6"/>
      <c r="G29" s="6"/>
    </row>
    <row r="30" spans="2:7" x14ac:dyDescent="0.25">
      <c r="B30" s="180" t="s">
        <v>214</v>
      </c>
      <c r="C30" s="150"/>
      <c r="D30" s="150"/>
      <c r="E30" s="213"/>
      <c r="F30" s="6"/>
      <c r="G30" s="6"/>
    </row>
    <row r="31" spans="2:7" x14ac:dyDescent="0.25">
      <c r="B31" s="180" t="s">
        <v>215</v>
      </c>
      <c r="C31" s="179"/>
      <c r="D31" s="179"/>
      <c r="E31" s="213"/>
      <c r="F31" s="6"/>
      <c r="G31" s="6"/>
    </row>
    <row r="32" spans="2:7" x14ac:dyDescent="0.25">
      <c r="B32" s="172" t="s">
        <v>216</v>
      </c>
      <c r="C32" s="150"/>
      <c r="D32" s="150"/>
      <c r="E32" s="213"/>
      <c r="F32" s="6"/>
      <c r="G32" s="6"/>
    </row>
    <row r="33" spans="2:7" x14ac:dyDescent="0.25">
      <c r="B33" s="6"/>
      <c r="C33" s="150"/>
      <c r="D33" s="150"/>
      <c r="E33" s="213"/>
      <c r="F33" s="6"/>
      <c r="G33" s="6"/>
    </row>
    <row r="34" spans="2:7" x14ac:dyDescent="0.25">
      <c r="B34" s="18" t="s">
        <v>10</v>
      </c>
      <c r="C34" s="189"/>
      <c r="D34" s="189"/>
      <c r="E34" s="218"/>
    </row>
    <row r="35" spans="2:7" x14ac:dyDescent="0.25">
      <c r="B35" s="6" t="s">
        <v>186</v>
      </c>
      <c r="C35" s="189"/>
      <c r="D35" s="189"/>
      <c r="E35" s="218"/>
    </row>
    <row r="36" spans="2:7" x14ac:dyDescent="0.25">
      <c r="B36" s="6" t="s">
        <v>217</v>
      </c>
      <c r="C36" s="189"/>
      <c r="D36" s="189"/>
      <c r="E36" s="218"/>
    </row>
    <row r="38" spans="2:7" x14ac:dyDescent="0.25">
      <c r="B38" s="231" t="s">
        <v>251</v>
      </c>
    </row>
    <row r="39" spans="2:7" x14ac:dyDescent="0.25">
      <c r="B39" s="231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3200-1562-4DA8-997F-A31CDB4B964F}">
  <sheetPr>
    <tabColor theme="9" tint="0.39997558519241921"/>
  </sheetPr>
  <dimension ref="B2:G43"/>
  <sheetViews>
    <sheetView tabSelected="1" workbookViewId="0">
      <selection activeCell="O16" sqref="O16"/>
    </sheetView>
  </sheetViews>
  <sheetFormatPr defaultRowHeight="15" x14ac:dyDescent="0.25"/>
  <cols>
    <col min="2" max="2" width="29.42578125" customWidth="1"/>
    <col min="3" max="5" width="13.28515625" customWidth="1"/>
    <col min="6" max="6" width="36.85546875" customWidth="1"/>
  </cols>
  <sheetData>
    <row r="2" spans="2:7" x14ac:dyDescent="0.25">
      <c r="B2" s="5" t="s">
        <v>224</v>
      </c>
    </row>
    <row r="4" spans="2:7" ht="30" x14ac:dyDescent="0.25">
      <c r="B4" s="192" t="s">
        <v>0</v>
      </c>
      <c r="C4" s="190" t="s">
        <v>167</v>
      </c>
      <c r="D4" s="190" t="s">
        <v>168</v>
      </c>
      <c r="E4" s="229" t="s">
        <v>169</v>
      </c>
      <c r="F4" s="221" t="s">
        <v>3</v>
      </c>
      <c r="G4" s="6"/>
    </row>
    <row r="5" spans="2:7" x14ac:dyDescent="0.25">
      <c r="B5" s="3" t="s">
        <v>165</v>
      </c>
      <c r="C5" s="4">
        <v>2</v>
      </c>
      <c r="D5" s="4">
        <v>2.5</v>
      </c>
      <c r="E5" s="12">
        <v>0.25</v>
      </c>
      <c r="F5" s="11"/>
      <c r="G5" s="6"/>
    </row>
    <row r="6" spans="2:7" x14ac:dyDescent="0.25">
      <c r="B6" s="3" t="s">
        <v>225</v>
      </c>
      <c r="C6" s="4">
        <v>10</v>
      </c>
      <c r="D6" s="4">
        <v>12.5</v>
      </c>
      <c r="E6" s="12">
        <v>1.25</v>
      </c>
      <c r="F6" s="13" t="s">
        <v>226</v>
      </c>
      <c r="G6" s="6"/>
    </row>
    <row r="7" spans="2:7" x14ac:dyDescent="0.25">
      <c r="B7" s="3" t="s">
        <v>174</v>
      </c>
      <c r="C7" s="4" t="s">
        <v>227</v>
      </c>
      <c r="D7" s="4" t="s">
        <v>228</v>
      </c>
      <c r="E7" s="4" t="s">
        <v>229</v>
      </c>
      <c r="F7" s="15"/>
      <c r="G7" s="6"/>
    </row>
    <row r="8" spans="2:7" x14ac:dyDescent="0.25">
      <c r="B8" s="3" t="s">
        <v>230</v>
      </c>
      <c r="C8" s="4">
        <v>20</v>
      </c>
      <c r="D8" s="4">
        <v>20</v>
      </c>
      <c r="E8" s="4">
        <v>2</v>
      </c>
      <c r="F8" s="199" t="s">
        <v>163</v>
      </c>
      <c r="G8" s="6"/>
    </row>
    <row r="9" spans="2:7" x14ac:dyDescent="0.25">
      <c r="B9" s="3" t="s">
        <v>245</v>
      </c>
      <c r="C9" s="4">
        <v>20</v>
      </c>
      <c r="D9" s="4">
        <v>20</v>
      </c>
      <c r="E9" s="4">
        <v>2</v>
      </c>
      <c r="F9" s="15"/>
      <c r="G9" s="6"/>
    </row>
    <row r="10" spans="2:7" x14ac:dyDescent="0.25">
      <c r="B10" s="3" t="s">
        <v>231</v>
      </c>
      <c r="C10" s="4">
        <v>10</v>
      </c>
      <c r="D10" s="4">
        <v>10</v>
      </c>
      <c r="E10" s="4">
        <v>1</v>
      </c>
      <c r="F10" s="200" t="s">
        <v>155</v>
      </c>
      <c r="G10" s="6"/>
    </row>
    <row r="11" spans="2:7" x14ac:dyDescent="0.25">
      <c r="B11" s="3" t="s">
        <v>148</v>
      </c>
      <c r="C11" s="4">
        <v>0.6</v>
      </c>
      <c r="D11" s="4">
        <v>0.6</v>
      </c>
      <c r="E11" s="12">
        <v>0.06</v>
      </c>
      <c r="F11" s="201" t="s">
        <v>156</v>
      </c>
      <c r="G11" s="6"/>
    </row>
    <row r="12" spans="2:7" x14ac:dyDescent="0.25">
      <c r="B12" s="3" t="s">
        <v>232</v>
      </c>
      <c r="C12" s="4">
        <v>0.5</v>
      </c>
      <c r="D12" s="12">
        <v>0.5</v>
      </c>
      <c r="E12" s="4">
        <v>0.05</v>
      </c>
      <c r="F12" s="15"/>
      <c r="G12" s="6"/>
    </row>
    <row r="13" spans="2:7" x14ac:dyDescent="0.25">
      <c r="B13" s="3" t="s">
        <v>233</v>
      </c>
      <c r="C13" s="4">
        <v>0.04</v>
      </c>
      <c r="D13" s="4">
        <v>0.04</v>
      </c>
      <c r="E13" s="4">
        <v>4.0000000000000001E-3</v>
      </c>
      <c r="F13" s="14" t="s">
        <v>247</v>
      </c>
      <c r="G13" s="6"/>
    </row>
    <row r="14" spans="2:7" x14ac:dyDescent="0.25">
      <c r="B14" s="3" t="s">
        <v>234</v>
      </c>
      <c r="C14" s="4">
        <v>1</v>
      </c>
      <c r="D14" s="4">
        <v>1</v>
      </c>
      <c r="E14" s="4">
        <v>0.1</v>
      </c>
      <c r="F14" s="15"/>
      <c r="G14" s="6"/>
    </row>
    <row r="15" spans="2:7" x14ac:dyDescent="0.25">
      <c r="B15" s="3"/>
      <c r="C15" s="216"/>
      <c r="D15" s="216"/>
      <c r="E15" s="4"/>
      <c r="F15" s="15"/>
      <c r="G15" s="6"/>
    </row>
    <row r="16" spans="2:7" x14ac:dyDescent="0.25">
      <c r="B16" s="3" t="s">
        <v>235</v>
      </c>
      <c r="C16" s="4">
        <v>20</v>
      </c>
      <c r="D16" s="4">
        <v>20</v>
      </c>
      <c r="E16" s="4">
        <v>2</v>
      </c>
      <c r="F16" s="15"/>
      <c r="G16" s="6"/>
    </row>
    <row r="17" spans="2:7" x14ac:dyDescent="0.25">
      <c r="B17" s="3" t="s">
        <v>236</v>
      </c>
      <c r="C17" s="4">
        <v>20</v>
      </c>
      <c r="D17" s="4">
        <v>20</v>
      </c>
      <c r="E17" s="4">
        <v>2</v>
      </c>
      <c r="F17" s="15"/>
      <c r="G17" s="6"/>
    </row>
    <row r="18" spans="2:7" x14ac:dyDescent="0.25">
      <c r="B18" s="3" t="s">
        <v>237</v>
      </c>
      <c r="C18" s="4">
        <v>0.6</v>
      </c>
      <c r="D18" s="4">
        <v>0.6</v>
      </c>
      <c r="E18" s="12">
        <v>0.06</v>
      </c>
      <c r="F18" s="15"/>
      <c r="G18" s="6"/>
    </row>
    <row r="19" spans="2:7" x14ac:dyDescent="0.25">
      <c r="B19" s="3"/>
      <c r="C19" s="4"/>
      <c r="D19" s="4"/>
      <c r="E19" s="12"/>
      <c r="F19" s="15"/>
      <c r="G19" s="6"/>
    </row>
    <row r="20" spans="2:7" x14ac:dyDescent="0.25">
      <c r="B20" s="3" t="s">
        <v>164</v>
      </c>
      <c r="C20" s="4">
        <v>40</v>
      </c>
      <c r="D20" s="158">
        <v>50</v>
      </c>
      <c r="E20" s="12">
        <v>5</v>
      </c>
      <c r="F20" s="15"/>
      <c r="G20" s="6"/>
    </row>
    <row r="21" spans="2:7" x14ac:dyDescent="0.25">
      <c r="B21" s="3" t="s">
        <v>248</v>
      </c>
      <c r="C21" s="4">
        <v>10</v>
      </c>
      <c r="D21" s="158">
        <v>10</v>
      </c>
      <c r="E21" s="12">
        <v>1</v>
      </c>
      <c r="F21" s="15"/>
      <c r="G21" s="6"/>
    </row>
    <row r="22" spans="2:7" x14ac:dyDescent="0.25">
      <c r="B22" s="3" t="s">
        <v>148</v>
      </c>
      <c r="C22" s="4">
        <v>0.15</v>
      </c>
      <c r="D22" s="158">
        <v>0.15</v>
      </c>
      <c r="E22" s="4">
        <v>1.4999999999999999E-2</v>
      </c>
      <c r="F22" s="15"/>
      <c r="G22" s="6"/>
    </row>
    <row r="23" spans="2:7" x14ac:dyDescent="0.25">
      <c r="B23" s="3" t="s">
        <v>165</v>
      </c>
      <c r="C23" s="4">
        <v>2.5</v>
      </c>
      <c r="D23" s="158">
        <v>2.5</v>
      </c>
      <c r="E23" s="4">
        <v>0.25</v>
      </c>
      <c r="F23" s="14"/>
      <c r="G23" s="6"/>
    </row>
    <row r="24" spans="2:7" x14ac:dyDescent="0.25">
      <c r="B24" s="3" t="s">
        <v>166</v>
      </c>
      <c r="C24" s="4">
        <v>3</v>
      </c>
      <c r="D24" s="158">
        <v>3</v>
      </c>
      <c r="E24" s="4">
        <v>0.3</v>
      </c>
      <c r="F24" s="14"/>
      <c r="G24" s="6"/>
    </row>
    <row r="25" spans="2:7" x14ac:dyDescent="0.25">
      <c r="B25" s="3"/>
      <c r="C25" s="4"/>
      <c r="D25" s="158"/>
      <c r="E25" s="4"/>
      <c r="F25" s="14"/>
      <c r="G25" s="6"/>
    </row>
    <row r="26" spans="2:7" x14ac:dyDescent="0.25">
      <c r="B26" s="222" t="s">
        <v>157</v>
      </c>
      <c r="C26" s="4">
        <v>45</v>
      </c>
      <c r="D26" s="4">
        <v>45</v>
      </c>
      <c r="E26" s="4">
        <v>4.5</v>
      </c>
      <c r="F26" s="14"/>
      <c r="G26" s="6"/>
    </row>
    <row r="27" spans="2:7" x14ac:dyDescent="0.25">
      <c r="B27" s="3"/>
      <c r="C27" s="4"/>
      <c r="D27" s="4"/>
      <c r="E27" s="4"/>
      <c r="F27" s="14"/>
      <c r="G27" s="6"/>
    </row>
    <row r="28" spans="2:7" x14ac:dyDescent="0.25">
      <c r="B28" s="223" t="s">
        <v>246</v>
      </c>
      <c r="C28" s="169" t="s">
        <v>6</v>
      </c>
      <c r="D28" s="169" t="s">
        <v>6</v>
      </c>
      <c r="E28" s="4" t="s">
        <v>7</v>
      </c>
      <c r="F28" s="14"/>
      <c r="G28" s="6"/>
    </row>
    <row r="29" spans="2:7" x14ac:dyDescent="0.25">
      <c r="B29" s="3"/>
      <c r="C29" s="12"/>
      <c r="D29" s="4"/>
      <c r="E29" s="4"/>
      <c r="F29" s="17"/>
      <c r="G29" s="6"/>
    </row>
    <row r="30" spans="2:7" x14ac:dyDescent="0.25">
      <c r="B30" s="6"/>
      <c r="C30" s="150"/>
      <c r="D30" s="150"/>
      <c r="E30" s="213"/>
      <c r="F30" s="6"/>
      <c r="G30" s="6"/>
    </row>
    <row r="31" spans="2:7" x14ac:dyDescent="0.25">
      <c r="B31" s="5" t="s">
        <v>158</v>
      </c>
      <c r="C31" s="150"/>
      <c r="D31" s="150"/>
      <c r="E31" s="213"/>
      <c r="F31" s="173"/>
      <c r="G31" s="6"/>
    </row>
    <row r="32" spans="2:7" x14ac:dyDescent="0.25">
      <c r="B32" s="224" t="s">
        <v>238</v>
      </c>
      <c r="C32" s="179"/>
      <c r="D32" s="150"/>
      <c r="E32" s="213"/>
      <c r="F32" s="173"/>
      <c r="G32" s="6"/>
    </row>
    <row r="33" spans="2:7" x14ac:dyDescent="0.25">
      <c r="B33" s="6" t="s">
        <v>239</v>
      </c>
      <c r="C33" s="150"/>
      <c r="D33" s="150"/>
      <c r="E33" s="213"/>
      <c r="F33" s="173"/>
      <c r="G33" s="6"/>
    </row>
    <row r="34" spans="2:7" x14ac:dyDescent="0.25">
      <c r="B34" s="225" t="s">
        <v>240</v>
      </c>
      <c r="C34" s="180"/>
      <c r="D34" s="150"/>
      <c r="E34" s="213"/>
      <c r="F34" s="173"/>
      <c r="G34" s="6"/>
    </row>
    <row r="35" spans="2:7" x14ac:dyDescent="0.25">
      <c r="B35" s="6" t="s">
        <v>241</v>
      </c>
      <c r="C35" s="150"/>
      <c r="D35" s="150"/>
      <c r="E35" s="173"/>
      <c r="F35" s="173"/>
      <c r="G35" s="6"/>
    </row>
    <row r="36" spans="2:7" x14ac:dyDescent="0.25">
      <c r="B36" s="172" t="s">
        <v>242</v>
      </c>
      <c r="C36" s="150"/>
      <c r="D36" s="150"/>
      <c r="E36" s="173"/>
      <c r="F36" s="173"/>
      <c r="G36" s="6"/>
    </row>
    <row r="37" spans="2:7" x14ac:dyDescent="0.25">
      <c r="B37" s="6"/>
      <c r="C37" s="150"/>
      <c r="D37" s="150"/>
      <c r="E37" s="173"/>
      <c r="F37" s="173"/>
      <c r="G37" s="6"/>
    </row>
    <row r="38" spans="2:7" x14ac:dyDescent="0.25">
      <c r="B38" s="18" t="s">
        <v>243</v>
      </c>
      <c r="C38" s="150"/>
      <c r="D38" s="150"/>
      <c r="E38" s="213"/>
      <c r="F38" s="6"/>
      <c r="G38" s="6"/>
    </row>
    <row r="39" spans="2:7" x14ac:dyDescent="0.25">
      <c r="B39" s="6" t="s">
        <v>186</v>
      </c>
      <c r="C39" s="189"/>
      <c r="D39" s="189"/>
      <c r="E39" s="218"/>
    </row>
    <row r="40" spans="2:7" x14ac:dyDescent="0.25">
      <c r="B40" s="6" t="s">
        <v>244</v>
      </c>
      <c r="C40" s="189"/>
      <c r="D40" s="189"/>
      <c r="E40" s="218"/>
    </row>
    <row r="42" spans="2:7" x14ac:dyDescent="0.25">
      <c r="B42" s="231" t="s">
        <v>251</v>
      </c>
    </row>
    <row r="43" spans="2:7" x14ac:dyDescent="0.25">
      <c r="B43" s="231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66D5-6B30-407E-80D5-E745B9B87AF4}">
  <sheetPr>
    <tabColor theme="3"/>
  </sheetPr>
  <dimension ref="A1:AC67"/>
  <sheetViews>
    <sheetView workbookViewId="0">
      <selection activeCell="R3" sqref="R3:V5"/>
    </sheetView>
  </sheetViews>
  <sheetFormatPr defaultRowHeight="15" x14ac:dyDescent="0.25"/>
  <cols>
    <col min="1" max="1" width="31.28515625" customWidth="1"/>
    <col min="25" max="25" width="22.7109375" customWidth="1"/>
    <col min="26" max="26" width="32.5703125" customWidth="1"/>
  </cols>
  <sheetData>
    <row r="1" spans="1:29" x14ac:dyDescent="0.25">
      <c r="A1" s="19"/>
      <c r="B1" s="20"/>
      <c r="C1" s="20"/>
      <c r="D1" s="20"/>
      <c r="E1" s="21"/>
      <c r="F1" s="21"/>
      <c r="G1" s="21"/>
      <c r="H1" s="21"/>
      <c r="I1" s="21"/>
      <c r="J1" s="19"/>
      <c r="K1" s="21"/>
      <c r="L1" s="21"/>
      <c r="M1" s="19"/>
      <c r="N1" s="21"/>
      <c r="O1" s="21"/>
      <c r="P1" s="19"/>
    </row>
    <row r="2" spans="1:29" x14ac:dyDescent="0.25">
      <c r="A2" s="19"/>
      <c r="B2" s="243" t="s">
        <v>11</v>
      </c>
      <c r="C2" s="244"/>
      <c r="D2" s="245"/>
      <c r="E2" s="246" t="s">
        <v>12</v>
      </c>
      <c r="F2" s="246"/>
      <c r="G2" s="246"/>
      <c r="H2" s="247" t="s">
        <v>13</v>
      </c>
      <c r="I2" s="248"/>
      <c r="J2" s="249"/>
      <c r="K2" s="246" t="s">
        <v>14</v>
      </c>
      <c r="L2" s="246"/>
      <c r="M2" s="246"/>
      <c r="N2" s="250" t="s">
        <v>15</v>
      </c>
      <c r="O2" s="246"/>
      <c r="P2" s="249"/>
      <c r="R2" s="251" t="s">
        <v>16</v>
      </c>
      <c r="S2" s="252"/>
      <c r="T2" s="252"/>
      <c r="U2" s="252"/>
      <c r="V2" s="253"/>
      <c r="W2" s="22"/>
      <c r="X2" s="22"/>
      <c r="Y2" s="22"/>
      <c r="Z2" s="22"/>
      <c r="AA2" s="22"/>
      <c r="AB2" s="22"/>
      <c r="AC2" s="22"/>
    </row>
    <row r="3" spans="1:29" x14ac:dyDescent="0.25">
      <c r="A3" s="23" t="s">
        <v>17</v>
      </c>
      <c r="B3" s="24"/>
      <c r="C3" s="25">
        <v>7.5</v>
      </c>
      <c r="D3" s="26"/>
      <c r="E3" s="27"/>
      <c r="F3" s="28">
        <v>27.2</v>
      </c>
      <c r="G3" s="29"/>
      <c r="H3" s="30"/>
      <c r="I3" s="25">
        <v>20.7</v>
      </c>
      <c r="J3" s="31"/>
      <c r="K3" s="32"/>
      <c r="L3" s="28">
        <v>16.3</v>
      </c>
      <c r="M3" s="33"/>
      <c r="N3" s="30"/>
      <c r="O3" s="34">
        <v>9</v>
      </c>
      <c r="P3" s="35"/>
      <c r="R3" s="233">
        <f>AVERAGE(C3,F3,I3,L3,O3)</f>
        <v>16.14</v>
      </c>
      <c r="S3" s="234"/>
      <c r="T3" s="234"/>
      <c r="U3" s="234"/>
      <c r="V3" s="235"/>
      <c r="W3" s="22"/>
      <c r="X3" s="22"/>
      <c r="Y3" s="22"/>
      <c r="Z3" s="22"/>
      <c r="AA3" s="22"/>
      <c r="AB3" s="22"/>
      <c r="AC3" s="22"/>
    </row>
    <row r="4" spans="1:29" x14ac:dyDescent="0.25">
      <c r="A4" s="36" t="s">
        <v>18</v>
      </c>
      <c r="B4" s="24"/>
      <c r="C4" s="28">
        <v>39.9</v>
      </c>
      <c r="D4" s="26"/>
      <c r="E4" s="32"/>
      <c r="F4" s="28">
        <v>48.6</v>
      </c>
      <c r="G4" s="29"/>
      <c r="H4" s="37"/>
      <c r="I4" s="28">
        <v>45.7</v>
      </c>
      <c r="J4" s="31"/>
      <c r="K4" s="32"/>
      <c r="L4" s="28">
        <v>51.4</v>
      </c>
      <c r="M4" s="33"/>
      <c r="N4" s="37"/>
      <c r="O4" s="38">
        <v>79</v>
      </c>
      <c r="P4" s="31"/>
      <c r="R4" s="236">
        <f t="shared" ref="R4:R5" si="0">AVERAGE(C4,F4,I4,L4,O4)</f>
        <v>52.92</v>
      </c>
      <c r="S4" s="237"/>
      <c r="T4" s="237"/>
      <c r="U4" s="237"/>
      <c r="V4" s="238"/>
      <c r="W4" s="22"/>
      <c r="X4" s="22"/>
      <c r="Y4" s="22"/>
      <c r="Z4" s="22"/>
      <c r="AA4" s="22"/>
      <c r="AB4" s="22"/>
      <c r="AC4" s="22"/>
    </row>
    <row r="5" spans="1:29" x14ac:dyDescent="0.25">
      <c r="A5" s="39" t="s">
        <v>19</v>
      </c>
      <c r="B5" s="24"/>
      <c r="C5" s="40">
        <v>52.6</v>
      </c>
      <c r="D5" s="26"/>
      <c r="E5" s="32"/>
      <c r="F5" s="28">
        <v>24.2</v>
      </c>
      <c r="G5" s="29"/>
      <c r="H5" s="41"/>
      <c r="I5" s="40">
        <v>33.6</v>
      </c>
      <c r="J5" s="42"/>
      <c r="K5" s="32"/>
      <c r="L5" s="28">
        <v>32.299999999999997</v>
      </c>
      <c r="M5" s="33"/>
      <c r="N5" s="41"/>
      <c r="O5" s="38">
        <v>12.15</v>
      </c>
      <c r="P5" s="42"/>
      <c r="R5" s="239">
        <f t="shared" si="0"/>
        <v>30.97</v>
      </c>
      <c r="S5" s="240"/>
      <c r="T5" s="240"/>
      <c r="U5" s="240"/>
      <c r="V5" s="241"/>
      <c r="W5" s="22"/>
      <c r="X5" s="22"/>
      <c r="Y5" s="22"/>
      <c r="Z5" s="22"/>
      <c r="AA5" s="22"/>
      <c r="AB5" s="22"/>
      <c r="AC5" s="22"/>
    </row>
    <row r="6" spans="1:29" x14ac:dyDescent="0.25">
      <c r="A6" s="43" t="s">
        <v>20</v>
      </c>
      <c r="B6" s="44" t="s">
        <v>21</v>
      </c>
      <c r="C6" s="45" t="s">
        <v>22</v>
      </c>
      <c r="D6" s="46" t="s">
        <v>23</v>
      </c>
      <c r="E6" s="47" t="s">
        <v>21</v>
      </c>
      <c r="F6" s="48" t="s">
        <v>22</v>
      </c>
      <c r="G6" s="49" t="s">
        <v>23</v>
      </c>
      <c r="H6" s="50" t="s">
        <v>21</v>
      </c>
      <c r="I6" s="51" t="s">
        <v>22</v>
      </c>
      <c r="J6" s="51" t="s">
        <v>23</v>
      </c>
      <c r="K6" s="47" t="s">
        <v>21</v>
      </c>
      <c r="L6" s="48" t="s">
        <v>22</v>
      </c>
      <c r="M6" s="49" t="s">
        <v>23</v>
      </c>
      <c r="N6" s="50" t="s">
        <v>21</v>
      </c>
      <c r="O6" s="51" t="s">
        <v>22</v>
      </c>
      <c r="P6" s="52" t="s">
        <v>23</v>
      </c>
      <c r="R6" s="53" t="s">
        <v>21</v>
      </c>
      <c r="S6" s="54" t="s">
        <v>22</v>
      </c>
      <c r="T6" s="54" t="s">
        <v>24</v>
      </c>
      <c r="U6" s="54" t="s">
        <v>25</v>
      </c>
      <c r="V6" s="55" t="s">
        <v>26</v>
      </c>
      <c r="W6" s="22"/>
      <c r="X6" s="22"/>
      <c r="Y6" s="56" t="s">
        <v>27</v>
      </c>
      <c r="Z6" s="57" t="s">
        <v>28</v>
      </c>
      <c r="AA6" s="58"/>
      <c r="AB6" s="58"/>
      <c r="AC6" s="58"/>
    </row>
    <row r="7" spans="1:29" x14ac:dyDescent="0.25">
      <c r="A7" s="59" t="s">
        <v>29</v>
      </c>
      <c r="B7" s="60">
        <v>408</v>
      </c>
      <c r="C7" s="61"/>
      <c r="D7" s="62"/>
      <c r="E7" s="63">
        <v>324.8</v>
      </c>
      <c r="F7" s="61" t="s">
        <v>30</v>
      </c>
      <c r="G7" s="63"/>
      <c r="H7" s="64">
        <v>401.3</v>
      </c>
      <c r="I7" s="65" t="s">
        <v>30</v>
      </c>
      <c r="J7" s="66"/>
      <c r="K7" s="60">
        <v>350</v>
      </c>
      <c r="L7" s="61" t="s">
        <v>30</v>
      </c>
      <c r="M7" s="67"/>
      <c r="N7" s="60">
        <v>430.14</v>
      </c>
      <c r="O7" s="68" t="s">
        <v>30</v>
      </c>
      <c r="P7" s="67"/>
      <c r="R7" s="226">
        <f>AVERAGE(B7,E7,H7,K7,N7)</f>
        <v>382.84799999999996</v>
      </c>
      <c r="S7" s="227"/>
      <c r="T7" s="227"/>
      <c r="U7" s="227"/>
      <c r="V7" s="228"/>
      <c r="W7" s="22"/>
      <c r="X7" s="22"/>
      <c r="Y7" s="70"/>
      <c r="Z7" s="71"/>
      <c r="AA7" s="242" t="s">
        <v>31</v>
      </c>
      <c r="AB7" s="242"/>
      <c r="AC7" s="242"/>
    </row>
    <row r="8" spans="1:29" x14ac:dyDescent="0.25">
      <c r="A8" s="59" t="s">
        <v>32</v>
      </c>
      <c r="B8" s="72">
        <v>540.84</v>
      </c>
      <c r="C8" s="73">
        <v>1943.75</v>
      </c>
      <c r="D8" s="74">
        <f>B8/C8</f>
        <v>0.27824565916398714</v>
      </c>
      <c r="E8" s="73">
        <v>508.94</v>
      </c>
      <c r="F8" s="73">
        <v>1943.75</v>
      </c>
      <c r="G8" s="75">
        <f>E8/F8</f>
        <v>0.26183408360128618</v>
      </c>
      <c r="H8" s="76">
        <v>463.89</v>
      </c>
      <c r="I8" s="77">
        <v>1943.75</v>
      </c>
      <c r="J8" s="78">
        <f>H8/I8</f>
        <v>0.23865723472668809</v>
      </c>
      <c r="K8" s="72">
        <v>513.47</v>
      </c>
      <c r="L8" s="73">
        <v>1943.75</v>
      </c>
      <c r="M8" s="74">
        <f>K8/L8</f>
        <v>0.26416463022508041</v>
      </c>
      <c r="N8" s="72">
        <v>477.84</v>
      </c>
      <c r="O8" s="73">
        <v>1943.75</v>
      </c>
      <c r="P8" s="79">
        <f>N8/O8</f>
        <v>0.24583408360128617</v>
      </c>
      <c r="R8" s="69">
        <f t="shared" ref="R8:R66" si="1">AVERAGE(B8,E8,H8,K8,N8)</f>
        <v>500.99599999999998</v>
      </c>
      <c r="S8" s="80">
        <v>1943.75</v>
      </c>
      <c r="T8" s="81">
        <f t="shared" ref="T8:T66" si="2">S8*0.25</f>
        <v>485.9375</v>
      </c>
      <c r="U8" s="82">
        <f>(R8/S8)*100</f>
        <v>25.774713826366558</v>
      </c>
      <c r="V8" s="145">
        <f>((R8-T8)/T8)*100</f>
        <v>3.098855305466234</v>
      </c>
      <c r="W8" s="22"/>
      <c r="X8" s="22"/>
      <c r="Y8" s="83" t="s">
        <v>33</v>
      </c>
      <c r="Z8" s="84">
        <v>486</v>
      </c>
      <c r="AA8" s="85" t="s">
        <v>34</v>
      </c>
      <c r="AB8" s="86" t="s">
        <v>35</v>
      </c>
      <c r="AC8" s="87" t="s">
        <v>36</v>
      </c>
    </row>
    <row r="9" spans="1:29" x14ac:dyDescent="0.25">
      <c r="A9" s="59" t="s">
        <v>37</v>
      </c>
      <c r="B9" s="72">
        <v>292.11</v>
      </c>
      <c r="C9" s="73"/>
      <c r="D9" s="74"/>
      <c r="E9" s="73">
        <v>121.94</v>
      </c>
      <c r="F9" s="73"/>
      <c r="G9" s="75"/>
      <c r="H9" s="76">
        <v>155.65</v>
      </c>
      <c r="I9" s="77"/>
      <c r="J9" s="78"/>
      <c r="K9" s="72">
        <v>160.16</v>
      </c>
      <c r="L9" s="73"/>
      <c r="M9" s="79"/>
      <c r="N9" s="72">
        <v>58.67</v>
      </c>
      <c r="O9" s="73"/>
      <c r="P9" s="79"/>
      <c r="R9" s="69">
        <f t="shared" si="1"/>
        <v>157.70599999999999</v>
      </c>
      <c r="S9" s="80"/>
      <c r="T9" s="80">
        <f t="shared" si="2"/>
        <v>0</v>
      </c>
      <c r="U9" s="82"/>
      <c r="V9" s="88"/>
      <c r="W9" s="22"/>
      <c r="X9" s="22"/>
      <c r="Y9" s="89" t="s">
        <v>38</v>
      </c>
      <c r="Z9" s="84" t="s">
        <v>39</v>
      </c>
      <c r="AA9" s="85" t="s">
        <v>40</v>
      </c>
      <c r="AB9" s="86" t="s">
        <v>34</v>
      </c>
      <c r="AC9" s="87" t="s">
        <v>41</v>
      </c>
    </row>
    <row r="10" spans="1:29" x14ac:dyDescent="0.25">
      <c r="A10" s="59" t="s">
        <v>42</v>
      </c>
      <c r="B10" s="72">
        <v>157.22999999999999</v>
      </c>
      <c r="C10" s="73"/>
      <c r="D10" s="74"/>
      <c r="E10" s="73">
        <v>19.91</v>
      </c>
      <c r="F10" s="73"/>
      <c r="G10" s="75"/>
      <c r="H10" s="76">
        <v>29.24</v>
      </c>
      <c r="I10" s="77"/>
      <c r="J10" s="78"/>
      <c r="K10" s="72">
        <v>43.87</v>
      </c>
      <c r="L10" s="73"/>
      <c r="M10" s="79"/>
      <c r="N10" s="72">
        <v>7.57</v>
      </c>
      <c r="O10" s="73"/>
      <c r="P10" s="79"/>
      <c r="R10" s="69">
        <f t="shared" si="1"/>
        <v>51.564</v>
      </c>
      <c r="S10" s="80"/>
      <c r="T10" s="80">
        <f t="shared" si="2"/>
        <v>0</v>
      </c>
      <c r="U10" s="82"/>
      <c r="V10" s="88"/>
      <c r="W10" s="22"/>
      <c r="X10" s="22"/>
      <c r="Y10" s="89" t="s">
        <v>43</v>
      </c>
      <c r="Z10" s="84" t="s">
        <v>44</v>
      </c>
      <c r="AA10" s="85" t="s">
        <v>40</v>
      </c>
      <c r="AB10" s="86" t="s">
        <v>34</v>
      </c>
      <c r="AC10" s="87" t="s">
        <v>41</v>
      </c>
    </row>
    <row r="11" spans="1:29" x14ac:dyDescent="0.25">
      <c r="A11" s="59" t="s">
        <v>45</v>
      </c>
      <c r="B11" s="72">
        <v>10.44</v>
      </c>
      <c r="C11" s="73">
        <v>60.762500000000003</v>
      </c>
      <c r="D11" s="74">
        <f t="shared" ref="D11:D66" si="3">B11/C11</f>
        <v>0.17181649866282656</v>
      </c>
      <c r="E11" s="73">
        <v>34.630000000000003</v>
      </c>
      <c r="F11" s="73">
        <v>60.762500000000003</v>
      </c>
      <c r="G11" s="75">
        <f t="shared" ref="G11:G66" si="4">E11/F11</f>
        <v>0.5699238839744909</v>
      </c>
      <c r="H11" s="76">
        <v>24.21</v>
      </c>
      <c r="I11" s="77">
        <v>60.762500000000003</v>
      </c>
      <c r="J11" s="78">
        <f t="shared" ref="J11:J66" si="5">H11/I11</f>
        <v>0.39843653569224441</v>
      </c>
      <c r="K11" s="72">
        <v>20.440000000000001</v>
      </c>
      <c r="L11" s="73">
        <v>60.762500000000003</v>
      </c>
      <c r="M11" s="79">
        <f t="shared" ref="M11:M66" si="6">K11/L11</f>
        <v>0.33639168895289034</v>
      </c>
      <c r="N11" s="72">
        <v>10.94</v>
      </c>
      <c r="O11" s="73">
        <v>60.762500000000003</v>
      </c>
      <c r="P11" s="79">
        <f t="shared" ref="P11:P66" si="7">N11/O11</f>
        <v>0.18004525817732975</v>
      </c>
      <c r="R11" s="69">
        <f t="shared" si="1"/>
        <v>20.131999999999998</v>
      </c>
      <c r="S11" s="80">
        <v>60.762500000000003</v>
      </c>
      <c r="T11" s="45">
        <f t="shared" si="2"/>
        <v>15.190625000000001</v>
      </c>
      <c r="U11" s="82">
        <f t="shared" ref="U11:U13" si="8">(R11/S11)*100</f>
        <v>33.132277309195636</v>
      </c>
      <c r="V11" s="145">
        <f t="shared" ref="V11:V13" si="9">((R11-T11)/T11)*100</f>
        <v>32.529109236782531</v>
      </c>
      <c r="W11" s="22"/>
      <c r="X11" s="22"/>
      <c r="Y11" s="89" t="s">
        <v>46</v>
      </c>
      <c r="Z11" s="84" t="s">
        <v>47</v>
      </c>
      <c r="AA11" s="85">
        <v>10</v>
      </c>
      <c r="AB11" s="85" t="s">
        <v>34</v>
      </c>
      <c r="AC11" s="85" t="s">
        <v>41</v>
      </c>
    </row>
    <row r="12" spans="1:29" x14ac:dyDescent="0.25">
      <c r="A12" s="59" t="s">
        <v>48</v>
      </c>
      <c r="B12" s="72">
        <v>55.39</v>
      </c>
      <c r="C12" s="73">
        <v>242.97499999999999</v>
      </c>
      <c r="D12" s="74">
        <f t="shared" si="3"/>
        <v>0.22796584010700691</v>
      </c>
      <c r="E12" s="73">
        <v>61.91</v>
      </c>
      <c r="F12" s="73">
        <v>242.97499999999999</v>
      </c>
      <c r="G12" s="75">
        <f t="shared" si="4"/>
        <v>0.25479987653050723</v>
      </c>
      <c r="H12" s="76">
        <v>53.34</v>
      </c>
      <c r="I12" s="77">
        <v>242.97499999999999</v>
      </c>
      <c r="J12" s="78">
        <f t="shared" si="5"/>
        <v>0.21952875810268549</v>
      </c>
      <c r="K12" s="72">
        <v>64.63</v>
      </c>
      <c r="L12" s="73">
        <v>242.97499999999999</v>
      </c>
      <c r="M12" s="79">
        <f t="shared" si="6"/>
        <v>0.26599444387282639</v>
      </c>
      <c r="N12" s="72">
        <v>96.38</v>
      </c>
      <c r="O12" s="73">
        <v>242.97499999999999</v>
      </c>
      <c r="P12" s="79">
        <f t="shared" si="7"/>
        <v>0.39666632369585347</v>
      </c>
      <c r="R12" s="69">
        <f t="shared" si="1"/>
        <v>66.33</v>
      </c>
      <c r="S12" s="80">
        <v>242.97499999999999</v>
      </c>
      <c r="T12" s="45">
        <f t="shared" si="2"/>
        <v>60.743749999999999</v>
      </c>
      <c r="U12" s="82">
        <f t="shared" si="8"/>
        <v>27.299104846177592</v>
      </c>
      <c r="V12" s="145">
        <f t="shared" si="9"/>
        <v>9.1964193847103601</v>
      </c>
      <c r="W12" s="22"/>
      <c r="X12" s="22"/>
      <c r="Y12" s="89" t="s">
        <v>49</v>
      </c>
      <c r="Z12" s="84" t="s">
        <v>50</v>
      </c>
      <c r="AA12" s="85" t="s">
        <v>51</v>
      </c>
      <c r="AB12" s="86" t="s">
        <v>52</v>
      </c>
      <c r="AC12" s="87" t="s">
        <v>53</v>
      </c>
    </row>
    <row r="13" spans="1:29" x14ac:dyDescent="0.25">
      <c r="A13" s="59" t="s">
        <v>54</v>
      </c>
      <c r="B13" s="72">
        <v>8.08</v>
      </c>
      <c r="C13" s="73">
        <v>19.45</v>
      </c>
      <c r="D13" s="74">
        <f t="shared" si="3"/>
        <v>0.4154241645244216</v>
      </c>
      <c r="E13" s="73">
        <v>1.81</v>
      </c>
      <c r="F13" s="73">
        <v>19.45</v>
      </c>
      <c r="G13" s="75">
        <f t="shared" si="4"/>
        <v>9.3059125964010295E-2</v>
      </c>
      <c r="H13" s="76">
        <v>4.34</v>
      </c>
      <c r="I13" s="77">
        <v>19.45</v>
      </c>
      <c r="J13" s="78">
        <f t="shared" si="5"/>
        <v>0.22313624678663238</v>
      </c>
      <c r="K13" s="90">
        <v>6.92</v>
      </c>
      <c r="L13" s="91">
        <v>19.45</v>
      </c>
      <c r="M13" s="92">
        <f t="shared" si="6"/>
        <v>0.3557840616966581</v>
      </c>
      <c r="N13" s="72">
        <v>7.02</v>
      </c>
      <c r="O13" s="73">
        <v>19.45</v>
      </c>
      <c r="P13" s="79">
        <f t="shared" si="7"/>
        <v>0.3609254498714653</v>
      </c>
      <c r="R13" s="69">
        <f t="shared" si="1"/>
        <v>5.6339999999999995</v>
      </c>
      <c r="S13" s="80">
        <v>19.45</v>
      </c>
      <c r="T13" s="45">
        <f t="shared" si="2"/>
        <v>4.8624999999999998</v>
      </c>
      <c r="U13" s="82">
        <f t="shared" si="8"/>
        <v>28.966580976863753</v>
      </c>
      <c r="V13" s="145">
        <f t="shared" si="9"/>
        <v>15.866323907455007</v>
      </c>
      <c r="W13" s="22"/>
      <c r="X13" s="22"/>
      <c r="Y13" s="89" t="s">
        <v>55</v>
      </c>
      <c r="Z13" s="84" t="s">
        <v>56</v>
      </c>
      <c r="AA13" s="85" t="s">
        <v>40</v>
      </c>
      <c r="AB13" s="86" t="s">
        <v>34</v>
      </c>
      <c r="AC13" s="87" t="s">
        <v>41</v>
      </c>
    </row>
    <row r="14" spans="1:29" x14ac:dyDescent="0.25">
      <c r="A14" s="59" t="s">
        <v>57</v>
      </c>
      <c r="B14" s="72">
        <v>1.1599999999999999</v>
      </c>
      <c r="C14" s="93"/>
      <c r="D14" s="74"/>
      <c r="E14" s="73">
        <v>0</v>
      </c>
      <c r="F14" s="93"/>
      <c r="G14" s="94"/>
      <c r="H14" s="76">
        <v>0.85</v>
      </c>
      <c r="I14" s="95"/>
      <c r="J14" s="96"/>
      <c r="K14" s="90">
        <v>0</v>
      </c>
      <c r="L14" s="97"/>
      <c r="M14" s="92"/>
      <c r="N14" s="72">
        <v>0.79</v>
      </c>
      <c r="O14" s="93"/>
      <c r="P14" s="79"/>
      <c r="R14" s="69">
        <f t="shared" si="1"/>
        <v>0.55999999999999994</v>
      </c>
      <c r="S14" s="98"/>
      <c r="T14" s="80">
        <f t="shared" si="2"/>
        <v>0</v>
      </c>
      <c r="U14" s="82"/>
      <c r="V14" s="88"/>
      <c r="W14" s="22"/>
      <c r="X14" s="22"/>
      <c r="Y14" s="99" t="s">
        <v>58</v>
      </c>
      <c r="Z14" s="100" t="s">
        <v>59</v>
      </c>
      <c r="AA14" s="85" t="s">
        <v>51</v>
      </c>
      <c r="AB14" s="86" t="s">
        <v>52</v>
      </c>
      <c r="AC14" s="87" t="s">
        <v>53</v>
      </c>
    </row>
    <row r="15" spans="1:29" x14ac:dyDescent="0.25">
      <c r="A15" s="59" t="s">
        <v>60</v>
      </c>
      <c r="B15" s="72">
        <v>8.08</v>
      </c>
      <c r="C15" s="93"/>
      <c r="D15" s="74"/>
      <c r="E15" s="73">
        <v>1.81</v>
      </c>
      <c r="F15" s="93"/>
      <c r="G15" s="94"/>
      <c r="H15" s="76">
        <v>4.34</v>
      </c>
      <c r="I15" s="95"/>
      <c r="J15" s="96"/>
      <c r="K15" s="72">
        <v>2.2000000000000002</v>
      </c>
      <c r="L15" s="101"/>
      <c r="M15" s="79"/>
      <c r="N15" s="72">
        <v>7.02</v>
      </c>
      <c r="O15" s="101"/>
      <c r="P15" s="79"/>
      <c r="R15" s="69">
        <f t="shared" si="1"/>
        <v>4.6899999999999995</v>
      </c>
      <c r="S15" s="102"/>
      <c r="T15" s="80">
        <f t="shared" si="2"/>
        <v>0</v>
      </c>
      <c r="U15" s="82"/>
      <c r="V15" s="88"/>
      <c r="W15" s="22"/>
      <c r="X15" s="22"/>
      <c r="Y15" s="58"/>
      <c r="Z15" s="58"/>
      <c r="AA15" s="58"/>
      <c r="AB15" s="58"/>
      <c r="AC15" s="58"/>
    </row>
    <row r="16" spans="1:29" x14ac:dyDescent="0.25">
      <c r="A16" s="59" t="s">
        <v>61</v>
      </c>
      <c r="B16" s="72">
        <v>0</v>
      </c>
      <c r="C16" s="93"/>
      <c r="D16" s="74"/>
      <c r="E16" s="73">
        <v>0</v>
      </c>
      <c r="F16" s="93"/>
      <c r="G16" s="94"/>
      <c r="H16" s="76">
        <v>0</v>
      </c>
      <c r="I16" s="95"/>
      <c r="J16" s="96"/>
      <c r="K16" s="72">
        <v>0</v>
      </c>
      <c r="L16" s="101"/>
      <c r="M16" s="79"/>
      <c r="N16" s="72">
        <v>0</v>
      </c>
      <c r="O16" s="101"/>
      <c r="P16" s="79"/>
      <c r="R16" s="69">
        <f t="shared" si="1"/>
        <v>0</v>
      </c>
      <c r="S16" s="102"/>
      <c r="T16" s="80">
        <f t="shared" si="2"/>
        <v>0</v>
      </c>
      <c r="U16" s="82"/>
      <c r="V16" s="88"/>
      <c r="W16" s="22"/>
      <c r="X16" s="22"/>
      <c r="Y16" s="58"/>
      <c r="Z16" s="58"/>
      <c r="AA16" s="58"/>
      <c r="AB16" s="58"/>
      <c r="AC16" s="58"/>
    </row>
    <row r="17" spans="1:29" x14ac:dyDescent="0.25">
      <c r="A17" s="59" t="s">
        <v>62</v>
      </c>
      <c r="B17" s="72">
        <v>41.1</v>
      </c>
      <c r="C17" s="93">
        <v>48.599999999999994</v>
      </c>
      <c r="D17" s="74">
        <f t="shared" si="3"/>
        <v>0.8456790123456791</v>
      </c>
      <c r="E17" s="73">
        <v>4.99</v>
      </c>
      <c r="F17" s="93">
        <v>48.599999999999994</v>
      </c>
      <c r="G17" s="94">
        <f t="shared" si="4"/>
        <v>0.10267489711934158</v>
      </c>
      <c r="H17" s="76">
        <v>12.03</v>
      </c>
      <c r="I17" s="95">
        <v>48.599999999999994</v>
      </c>
      <c r="J17" s="96">
        <f t="shared" si="5"/>
        <v>0.24753086419753087</v>
      </c>
      <c r="K17" s="72">
        <v>8.9499999999999993</v>
      </c>
      <c r="L17" s="68">
        <v>48.599999999999994</v>
      </c>
      <c r="M17" s="103">
        <f t="shared" si="6"/>
        <v>0.18415637860082304</v>
      </c>
      <c r="N17" s="72">
        <v>18.690000000000001</v>
      </c>
      <c r="O17" s="68">
        <v>48.599999999999994</v>
      </c>
      <c r="P17" s="104">
        <f t="shared" si="7"/>
        <v>0.38456790123456797</v>
      </c>
      <c r="R17" s="69">
        <f t="shared" si="1"/>
        <v>17.152000000000001</v>
      </c>
      <c r="S17" s="105">
        <v>48.599999999999994</v>
      </c>
      <c r="T17" s="80">
        <f t="shared" si="2"/>
        <v>12.149999999999999</v>
      </c>
      <c r="U17" s="82"/>
      <c r="V17" s="125">
        <f>((R17-T17)/T17)*100</f>
        <v>41.168724279835416</v>
      </c>
      <c r="W17" s="22"/>
      <c r="X17" s="22"/>
      <c r="Y17" s="58"/>
      <c r="Z17" s="58"/>
      <c r="AA17" s="58"/>
      <c r="AB17" s="58"/>
      <c r="AC17" s="58"/>
    </row>
    <row r="18" spans="1:29" x14ac:dyDescent="0.25">
      <c r="A18" s="59" t="s">
        <v>63</v>
      </c>
      <c r="B18" s="72">
        <v>16.46</v>
      </c>
      <c r="C18" s="93"/>
      <c r="D18" s="74"/>
      <c r="E18" s="73">
        <v>0</v>
      </c>
      <c r="F18" s="93"/>
      <c r="G18" s="94"/>
      <c r="H18" s="76">
        <v>0</v>
      </c>
      <c r="I18" s="95"/>
      <c r="J18" s="96"/>
      <c r="K18" s="72">
        <v>0</v>
      </c>
      <c r="L18" s="68"/>
      <c r="M18" s="103"/>
      <c r="N18" s="72">
        <v>0</v>
      </c>
      <c r="O18" s="68"/>
      <c r="P18" s="103"/>
      <c r="R18" s="69">
        <f t="shared" si="1"/>
        <v>3.2920000000000003</v>
      </c>
      <c r="S18" s="105"/>
      <c r="T18" s="80">
        <f t="shared" si="2"/>
        <v>0</v>
      </c>
      <c r="U18" s="82"/>
      <c r="V18" s="88"/>
      <c r="W18" s="22"/>
      <c r="X18" s="22"/>
      <c r="AA18" s="106"/>
      <c r="AB18" s="106"/>
      <c r="AC18" s="106"/>
    </row>
    <row r="19" spans="1:29" x14ac:dyDescent="0.25">
      <c r="A19" s="59" t="s">
        <v>64</v>
      </c>
      <c r="B19" s="72">
        <v>16.12</v>
      </c>
      <c r="C19" s="93"/>
      <c r="D19" s="74"/>
      <c r="E19" s="73">
        <v>2.46</v>
      </c>
      <c r="F19" s="93"/>
      <c r="G19" s="94"/>
      <c r="H19" s="76">
        <v>3.32</v>
      </c>
      <c r="I19" s="95"/>
      <c r="J19" s="96"/>
      <c r="K19" s="72">
        <v>1.79</v>
      </c>
      <c r="L19" s="68"/>
      <c r="M19" s="103"/>
      <c r="N19" s="72">
        <v>12.66</v>
      </c>
      <c r="O19" s="68"/>
      <c r="P19" s="103"/>
      <c r="R19" s="69">
        <f t="shared" si="1"/>
        <v>7.2700000000000005</v>
      </c>
      <c r="S19" s="105"/>
      <c r="T19" s="80">
        <f t="shared" si="2"/>
        <v>0</v>
      </c>
      <c r="U19" s="82"/>
      <c r="V19" s="88"/>
      <c r="W19" s="22"/>
      <c r="X19" s="22"/>
      <c r="AA19" s="107"/>
      <c r="AB19" s="107"/>
      <c r="AC19" s="107"/>
    </row>
    <row r="20" spans="1:29" x14ac:dyDescent="0.25">
      <c r="A20" s="59" t="s">
        <v>65</v>
      </c>
      <c r="B20" s="72">
        <v>18.03</v>
      </c>
      <c r="C20" s="93"/>
      <c r="D20" s="74"/>
      <c r="E20" s="73">
        <v>7.0000000000000007E-2</v>
      </c>
      <c r="F20" s="93"/>
      <c r="G20" s="94"/>
      <c r="H20" s="76">
        <v>5.67</v>
      </c>
      <c r="I20" s="95"/>
      <c r="J20" s="96"/>
      <c r="K20" s="72">
        <v>0.15</v>
      </c>
      <c r="L20" s="73"/>
      <c r="M20" s="103"/>
      <c r="N20" s="72">
        <v>2.95</v>
      </c>
      <c r="O20" s="73"/>
      <c r="P20" s="103"/>
      <c r="R20" s="69">
        <f t="shared" si="1"/>
        <v>5.3740000000000006</v>
      </c>
      <c r="S20" s="80"/>
      <c r="T20" s="80">
        <f t="shared" si="2"/>
        <v>0</v>
      </c>
      <c r="U20" s="82"/>
      <c r="V20" s="88"/>
      <c r="W20" s="22"/>
      <c r="X20" s="22"/>
      <c r="AA20" s="107"/>
      <c r="AB20" s="107"/>
      <c r="AC20" s="107"/>
    </row>
    <row r="21" spans="1:29" x14ac:dyDescent="0.25">
      <c r="A21" s="59" t="s">
        <v>66</v>
      </c>
      <c r="B21" s="72">
        <v>6.21</v>
      </c>
      <c r="C21" s="93"/>
      <c r="D21" s="74"/>
      <c r="E21" s="73">
        <v>0.06</v>
      </c>
      <c r="F21" s="93"/>
      <c r="G21" s="94"/>
      <c r="H21" s="76">
        <v>16.899999999999999</v>
      </c>
      <c r="I21" s="95"/>
      <c r="J21" s="96"/>
      <c r="K21" s="72">
        <v>5.69</v>
      </c>
      <c r="L21" s="68"/>
      <c r="M21" s="103"/>
      <c r="N21" s="72">
        <v>48.6</v>
      </c>
      <c r="O21" s="68"/>
      <c r="P21" s="103"/>
      <c r="R21" s="69">
        <f t="shared" si="1"/>
        <v>15.492000000000001</v>
      </c>
      <c r="S21" s="105"/>
      <c r="T21" s="80">
        <f t="shared" si="2"/>
        <v>0</v>
      </c>
      <c r="U21" s="82"/>
      <c r="V21" s="88"/>
      <c r="W21" s="22"/>
      <c r="X21" s="22"/>
      <c r="AA21" s="107"/>
      <c r="AB21" s="107"/>
      <c r="AC21" s="107"/>
    </row>
    <row r="22" spans="1:29" x14ac:dyDescent="0.25">
      <c r="A22" s="59" t="s">
        <v>67</v>
      </c>
      <c r="B22" s="72">
        <v>32.46</v>
      </c>
      <c r="C22" s="73">
        <v>70.95</v>
      </c>
      <c r="D22" s="74">
        <f t="shared" si="3"/>
        <v>0.45750528541226215</v>
      </c>
      <c r="E22" s="73">
        <v>13.67</v>
      </c>
      <c r="F22" s="73">
        <v>70.95</v>
      </c>
      <c r="G22" s="75">
        <f t="shared" si="4"/>
        <v>0.19267089499647638</v>
      </c>
      <c r="H22" s="76">
        <v>17.47</v>
      </c>
      <c r="I22" s="77">
        <v>70.95</v>
      </c>
      <c r="J22" s="78">
        <f t="shared" si="5"/>
        <v>0.24622973925299504</v>
      </c>
      <c r="K22" s="72">
        <v>18.079999999999998</v>
      </c>
      <c r="L22" s="73">
        <v>70.95</v>
      </c>
      <c r="M22" s="74">
        <f t="shared" si="6"/>
        <v>0.25482734319943617</v>
      </c>
      <c r="N22" s="72">
        <v>6.6</v>
      </c>
      <c r="O22" s="73">
        <v>70.95</v>
      </c>
      <c r="P22" s="74">
        <f t="shared" si="7"/>
        <v>9.3023255813953473E-2</v>
      </c>
      <c r="R22" s="69">
        <f t="shared" si="1"/>
        <v>17.655999999999999</v>
      </c>
      <c r="S22" s="105">
        <v>70.95</v>
      </c>
      <c r="T22" s="81">
        <f t="shared" si="2"/>
        <v>17.737500000000001</v>
      </c>
      <c r="U22" s="82">
        <f t="shared" ref="U22:U23" si="10">(R22/S22)*100</f>
        <v>24.885130373502466</v>
      </c>
      <c r="V22" s="145">
        <f t="shared" ref="V22:V23" si="11">((R22-T22)/T22)*100</f>
        <v>-0.45947850599014461</v>
      </c>
      <c r="W22" s="22"/>
      <c r="X22" s="22"/>
      <c r="AA22" s="107"/>
      <c r="AB22" s="107"/>
      <c r="AC22" s="107"/>
    </row>
    <row r="23" spans="1:29" x14ac:dyDescent="0.25">
      <c r="A23" s="59" t="s">
        <v>68</v>
      </c>
      <c r="B23" s="72">
        <v>17.47</v>
      </c>
      <c r="C23" s="73">
        <v>21.6</v>
      </c>
      <c r="D23" s="74">
        <f t="shared" si="3"/>
        <v>0.80879629629629624</v>
      </c>
      <c r="E23" s="73">
        <v>2.21</v>
      </c>
      <c r="F23" s="73">
        <v>21.6</v>
      </c>
      <c r="G23" s="75">
        <f t="shared" si="4"/>
        <v>0.1023148148148148</v>
      </c>
      <c r="H23" s="76">
        <v>3.25</v>
      </c>
      <c r="I23" s="77">
        <v>21.6</v>
      </c>
      <c r="J23" s="78">
        <f t="shared" si="5"/>
        <v>0.15046296296296297</v>
      </c>
      <c r="K23" s="72">
        <v>4.87</v>
      </c>
      <c r="L23" s="73">
        <v>21.6</v>
      </c>
      <c r="M23" s="74">
        <f t="shared" si="6"/>
        <v>0.22546296296296295</v>
      </c>
      <c r="N23" s="72">
        <v>0.84</v>
      </c>
      <c r="O23" s="73">
        <v>21.6</v>
      </c>
      <c r="P23" s="74">
        <f t="shared" si="7"/>
        <v>3.8888888888888883E-2</v>
      </c>
      <c r="R23" s="69">
        <f t="shared" si="1"/>
        <v>5.7279999999999998</v>
      </c>
      <c r="S23" s="105">
        <v>21.6</v>
      </c>
      <c r="T23" s="80">
        <f t="shared" si="2"/>
        <v>5.4</v>
      </c>
      <c r="U23" s="82">
        <f t="shared" si="10"/>
        <v>26.518518518518512</v>
      </c>
      <c r="V23" s="145">
        <f t="shared" si="11"/>
        <v>6.074074074074062</v>
      </c>
      <c r="W23" s="22"/>
      <c r="X23" s="22"/>
      <c r="AA23" s="107"/>
      <c r="AB23" s="107"/>
      <c r="AC23" s="107"/>
    </row>
    <row r="24" spans="1:29" x14ac:dyDescent="0.25">
      <c r="A24" s="59" t="s">
        <v>69</v>
      </c>
      <c r="B24" s="72">
        <v>2.88</v>
      </c>
      <c r="C24" s="73"/>
      <c r="D24" s="74"/>
      <c r="E24" s="73">
        <v>5.82</v>
      </c>
      <c r="F24" s="73"/>
      <c r="G24" s="75"/>
      <c r="H24" s="76">
        <v>8.4700000000000006</v>
      </c>
      <c r="I24" s="77"/>
      <c r="J24" s="78"/>
      <c r="K24" s="72">
        <v>1.99</v>
      </c>
      <c r="L24" s="73"/>
      <c r="M24" s="74"/>
      <c r="N24" s="72">
        <v>2.74</v>
      </c>
      <c r="O24" s="73"/>
      <c r="P24" s="74"/>
      <c r="R24" s="69">
        <f t="shared" si="1"/>
        <v>4.38</v>
      </c>
      <c r="S24" s="80"/>
      <c r="T24" s="80">
        <f t="shared" si="2"/>
        <v>0</v>
      </c>
      <c r="U24" s="82"/>
      <c r="V24" s="88"/>
      <c r="W24" s="22"/>
      <c r="X24" s="22"/>
      <c r="AA24" s="106"/>
      <c r="AB24" s="106"/>
      <c r="AC24" s="106"/>
    </row>
    <row r="25" spans="1:29" x14ac:dyDescent="0.25">
      <c r="A25" s="59" t="s">
        <v>70</v>
      </c>
      <c r="B25" s="72">
        <v>0.68</v>
      </c>
      <c r="C25" s="73"/>
      <c r="D25" s="74"/>
      <c r="E25" s="73">
        <v>3.2</v>
      </c>
      <c r="F25" s="73"/>
      <c r="G25" s="75"/>
      <c r="H25" s="76">
        <v>4.09</v>
      </c>
      <c r="I25" s="77"/>
      <c r="J25" s="78"/>
      <c r="K25" s="72">
        <v>3.99</v>
      </c>
      <c r="L25" s="73"/>
      <c r="M25" s="74"/>
      <c r="N25" s="72">
        <v>1.66</v>
      </c>
      <c r="O25" s="73"/>
      <c r="P25" s="74"/>
      <c r="R25" s="69">
        <f t="shared" si="1"/>
        <v>2.7240000000000002</v>
      </c>
      <c r="S25" s="80"/>
      <c r="T25" s="80">
        <f t="shared" si="2"/>
        <v>0</v>
      </c>
      <c r="U25" s="82"/>
      <c r="V25" s="88"/>
      <c r="W25" s="22"/>
      <c r="X25" s="22"/>
      <c r="AA25" s="106"/>
      <c r="AB25" s="106"/>
      <c r="AC25" s="106"/>
    </row>
    <row r="26" spans="1:29" x14ac:dyDescent="0.25">
      <c r="A26" s="59" t="s">
        <v>71</v>
      </c>
      <c r="B26" s="72">
        <v>0.03</v>
      </c>
      <c r="C26" s="93"/>
      <c r="D26" s="74"/>
      <c r="E26" s="73">
        <v>0.04</v>
      </c>
      <c r="F26" s="93"/>
      <c r="G26" s="94"/>
      <c r="H26" s="76">
        <v>0.08</v>
      </c>
      <c r="I26" s="95"/>
      <c r="J26" s="96"/>
      <c r="K26" s="72">
        <v>0</v>
      </c>
      <c r="L26" s="73"/>
      <c r="M26" s="103"/>
      <c r="N26" s="72">
        <v>0.01</v>
      </c>
      <c r="O26" s="73"/>
      <c r="P26" s="103"/>
      <c r="R26" s="69">
        <f t="shared" si="1"/>
        <v>3.2000000000000008E-2</v>
      </c>
      <c r="S26" s="80"/>
      <c r="T26" s="80">
        <f t="shared" si="2"/>
        <v>0</v>
      </c>
      <c r="U26" s="82"/>
      <c r="V26" s="88"/>
      <c r="W26" s="22"/>
      <c r="X26" s="22"/>
      <c r="AA26" s="106"/>
      <c r="AB26" s="106"/>
      <c r="AC26" s="106"/>
    </row>
    <row r="27" spans="1:29" x14ac:dyDescent="0.25">
      <c r="A27" s="59" t="s">
        <v>72</v>
      </c>
      <c r="B27" s="72">
        <v>66.84</v>
      </c>
      <c r="C27" s="73"/>
      <c r="D27" s="74"/>
      <c r="E27" s="73">
        <v>112.8</v>
      </c>
      <c r="F27" s="73"/>
      <c r="G27" s="75"/>
      <c r="H27" s="76">
        <v>47.2</v>
      </c>
      <c r="I27" s="77"/>
      <c r="J27" s="78"/>
      <c r="K27" s="72">
        <v>0</v>
      </c>
      <c r="L27" s="73"/>
      <c r="M27" s="108"/>
      <c r="N27" s="72">
        <v>0</v>
      </c>
      <c r="O27" s="73"/>
      <c r="P27" s="74"/>
      <c r="R27" s="69">
        <f t="shared" si="1"/>
        <v>45.367999999999995</v>
      </c>
      <c r="S27" s="80"/>
      <c r="T27" s="80">
        <f t="shared" si="2"/>
        <v>0</v>
      </c>
      <c r="U27" s="82"/>
      <c r="V27" s="88"/>
      <c r="W27" s="22"/>
      <c r="X27" s="22"/>
      <c r="AA27" s="107"/>
      <c r="AB27" s="107"/>
      <c r="AC27" s="107"/>
    </row>
    <row r="28" spans="1:29" x14ac:dyDescent="0.25">
      <c r="A28" s="59" t="s">
        <v>73</v>
      </c>
      <c r="B28" s="72">
        <v>163.58000000000001</v>
      </c>
      <c r="C28" s="73"/>
      <c r="D28" s="74"/>
      <c r="E28" s="73">
        <v>186.6</v>
      </c>
      <c r="F28" s="73"/>
      <c r="G28" s="75"/>
      <c r="H28" s="76">
        <v>225.95</v>
      </c>
      <c r="I28" s="77"/>
      <c r="J28" s="78"/>
      <c r="K28" s="72">
        <v>82.47</v>
      </c>
      <c r="L28" s="73"/>
      <c r="M28" s="74"/>
      <c r="N28" s="72">
        <v>256.43</v>
      </c>
      <c r="O28" s="73"/>
      <c r="P28" s="74"/>
      <c r="R28" s="69">
        <f t="shared" si="1"/>
        <v>183.006</v>
      </c>
      <c r="S28" s="80"/>
      <c r="T28" s="80">
        <f t="shared" si="2"/>
        <v>0</v>
      </c>
      <c r="U28" s="82"/>
      <c r="V28" s="88"/>
      <c r="W28" s="22"/>
      <c r="X28" s="22"/>
      <c r="AA28" s="106"/>
      <c r="AB28" s="106"/>
      <c r="AC28" s="106"/>
    </row>
    <row r="29" spans="1:29" x14ac:dyDescent="0.25">
      <c r="A29" s="59" t="s">
        <v>74</v>
      </c>
      <c r="B29" s="72">
        <v>2262.88</v>
      </c>
      <c r="C29" s="73"/>
      <c r="D29" s="74"/>
      <c r="E29" s="73">
        <v>2129.41</v>
      </c>
      <c r="F29" s="73"/>
      <c r="G29" s="75"/>
      <c r="H29" s="76">
        <v>1940.92</v>
      </c>
      <c r="I29" s="77"/>
      <c r="J29" s="78"/>
      <c r="K29" s="72">
        <v>2148.34</v>
      </c>
      <c r="L29" s="73"/>
      <c r="M29" s="74"/>
      <c r="N29" s="72">
        <v>1999.3</v>
      </c>
      <c r="O29" s="73"/>
      <c r="P29" s="74"/>
      <c r="R29" s="69">
        <f t="shared" si="1"/>
        <v>2096.1699999999996</v>
      </c>
      <c r="S29" s="80"/>
      <c r="T29" s="80">
        <f t="shared" si="2"/>
        <v>0</v>
      </c>
      <c r="U29" s="82"/>
      <c r="V29" s="88"/>
      <c r="W29" s="22"/>
      <c r="X29" s="22"/>
      <c r="AA29" s="107"/>
      <c r="AB29" s="107"/>
      <c r="AC29" s="107"/>
    </row>
    <row r="30" spans="1:29" x14ac:dyDescent="0.25">
      <c r="A30" s="59" t="s">
        <v>75</v>
      </c>
      <c r="B30" s="109" t="s">
        <v>30</v>
      </c>
      <c r="C30" s="93"/>
      <c r="D30" s="74"/>
      <c r="E30" s="73" t="s">
        <v>30</v>
      </c>
      <c r="F30" s="93"/>
      <c r="G30" s="94"/>
      <c r="H30" s="110" t="s">
        <v>30</v>
      </c>
      <c r="I30" s="95"/>
      <c r="J30" s="96"/>
      <c r="K30" s="72" t="s">
        <v>30</v>
      </c>
      <c r="L30" s="73"/>
      <c r="M30" s="103"/>
      <c r="N30" s="111" t="s">
        <v>30</v>
      </c>
      <c r="O30" s="73"/>
      <c r="P30" s="103"/>
      <c r="R30" s="69"/>
      <c r="S30" s="80"/>
      <c r="T30" s="80">
        <f t="shared" si="2"/>
        <v>0</v>
      </c>
      <c r="U30" s="82"/>
      <c r="V30" s="88"/>
      <c r="W30" s="22"/>
      <c r="X30" s="22"/>
      <c r="AA30" s="107"/>
      <c r="AB30" s="107"/>
      <c r="AC30" s="107"/>
    </row>
    <row r="31" spans="1:29" x14ac:dyDescent="0.25">
      <c r="A31" s="59" t="s">
        <v>76</v>
      </c>
      <c r="B31" s="72">
        <v>149.49</v>
      </c>
      <c r="C31" s="93"/>
      <c r="D31" s="74"/>
      <c r="E31" s="73">
        <v>328.8</v>
      </c>
      <c r="F31" s="93"/>
      <c r="G31" s="94"/>
      <c r="H31" s="76">
        <v>5034.75</v>
      </c>
      <c r="I31" s="95"/>
      <c r="J31" s="96"/>
      <c r="K31" s="72">
        <v>1557.48</v>
      </c>
      <c r="L31" s="73"/>
      <c r="M31" s="103"/>
      <c r="N31" s="72">
        <v>2180.39</v>
      </c>
      <c r="O31" s="73"/>
      <c r="P31" s="103"/>
      <c r="R31" s="69">
        <f t="shared" si="1"/>
        <v>1850.182</v>
      </c>
      <c r="S31" s="80"/>
      <c r="T31" s="80">
        <f t="shared" si="2"/>
        <v>0</v>
      </c>
      <c r="U31" s="82"/>
      <c r="V31" s="88"/>
      <c r="W31" s="22"/>
      <c r="X31" s="22"/>
      <c r="AA31" s="106"/>
      <c r="AB31" s="106"/>
      <c r="AC31" s="106"/>
    </row>
    <row r="32" spans="1:29" x14ac:dyDescent="0.25">
      <c r="A32" s="59" t="s">
        <v>77</v>
      </c>
      <c r="B32" s="72">
        <v>33.729999999999997</v>
      </c>
      <c r="C32" s="93">
        <v>850</v>
      </c>
      <c r="D32" s="74">
        <f t="shared" si="3"/>
        <v>3.9682352941176467E-2</v>
      </c>
      <c r="E32" s="73">
        <v>38.4</v>
      </c>
      <c r="F32" s="93">
        <v>850</v>
      </c>
      <c r="G32" s="94">
        <f t="shared" si="4"/>
        <v>4.517647058823529E-2</v>
      </c>
      <c r="H32" s="76">
        <v>505.55</v>
      </c>
      <c r="I32" s="95">
        <v>850</v>
      </c>
      <c r="J32" s="96">
        <f t="shared" si="5"/>
        <v>0.59476470588235297</v>
      </c>
      <c r="K32" s="72">
        <v>155.75</v>
      </c>
      <c r="L32" s="68">
        <v>850</v>
      </c>
      <c r="M32" s="103">
        <f t="shared" si="6"/>
        <v>0.18323529411764705</v>
      </c>
      <c r="N32" s="72">
        <v>218.04</v>
      </c>
      <c r="O32" s="68">
        <v>850</v>
      </c>
      <c r="P32" s="103">
        <f t="shared" si="7"/>
        <v>0.25651764705882352</v>
      </c>
      <c r="R32" s="69">
        <f t="shared" si="1"/>
        <v>190.29400000000001</v>
      </c>
      <c r="S32" s="105">
        <v>850</v>
      </c>
      <c r="T32" s="80">
        <f t="shared" si="2"/>
        <v>212.5</v>
      </c>
      <c r="U32" s="82">
        <f>(R32/S32)*100</f>
        <v>22.387529411764707</v>
      </c>
      <c r="V32" s="145">
        <f>((R32-T32)/T32)*100</f>
        <v>-10.449882352941172</v>
      </c>
      <c r="W32" s="22"/>
      <c r="X32" s="22"/>
      <c r="Y32" s="112" t="s">
        <v>78</v>
      </c>
      <c r="Z32" s="113" t="s">
        <v>79</v>
      </c>
      <c r="AA32" s="58"/>
      <c r="AB32" s="58"/>
      <c r="AC32" s="58"/>
    </row>
    <row r="33" spans="1:29" x14ac:dyDescent="0.25">
      <c r="A33" s="59" t="s">
        <v>80</v>
      </c>
      <c r="B33" s="72">
        <v>30.94</v>
      </c>
      <c r="C33" s="73"/>
      <c r="D33" s="74"/>
      <c r="E33" s="73">
        <v>23.4</v>
      </c>
      <c r="F33" s="73"/>
      <c r="G33" s="75"/>
      <c r="H33" s="76">
        <v>254.38</v>
      </c>
      <c r="I33" s="77"/>
      <c r="J33" s="78"/>
      <c r="K33" s="72">
        <v>77.87</v>
      </c>
      <c r="L33" s="73"/>
      <c r="M33" s="74"/>
      <c r="N33" s="72">
        <v>109.02</v>
      </c>
      <c r="O33" s="73"/>
      <c r="P33" s="74"/>
      <c r="R33" s="69">
        <f t="shared" si="1"/>
        <v>99.122</v>
      </c>
      <c r="S33" s="80"/>
      <c r="T33" s="80">
        <f t="shared" si="2"/>
        <v>0</v>
      </c>
      <c r="U33" s="82"/>
      <c r="V33" s="88"/>
      <c r="W33" s="22"/>
      <c r="X33" s="22"/>
      <c r="Y33" s="114"/>
      <c r="Z33" s="58"/>
      <c r="AA33" s="58"/>
      <c r="AB33" s="58"/>
      <c r="AC33" s="58"/>
    </row>
    <row r="34" spans="1:29" x14ac:dyDescent="0.25">
      <c r="A34" s="59" t="s">
        <v>81</v>
      </c>
      <c r="B34" s="72">
        <v>5.58</v>
      </c>
      <c r="C34" s="93"/>
      <c r="D34" s="74"/>
      <c r="E34" s="73">
        <v>30</v>
      </c>
      <c r="F34" s="93"/>
      <c r="G34" s="94"/>
      <c r="H34" s="76">
        <v>502.35</v>
      </c>
      <c r="I34" s="95"/>
      <c r="J34" s="96"/>
      <c r="K34" s="72">
        <v>155.47999999999999</v>
      </c>
      <c r="L34" s="73"/>
      <c r="M34" s="103"/>
      <c r="N34" s="72">
        <v>218.04</v>
      </c>
      <c r="O34" s="73"/>
      <c r="P34" s="103"/>
      <c r="R34" s="69">
        <f t="shared" si="1"/>
        <v>182.29000000000002</v>
      </c>
      <c r="S34" s="80"/>
      <c r="T34" s="80">
        <f t="shared" si="2"/>
        <v>0</v>
      </c>
      <c r="U34" s="82"/>
      <c r="V34" s="88"/>
      <c r="W34" s="22"/>
      <c r="X34" s="22"/>
      <c r="Y34" s="114"/>
      <c r="Z34" s="58"/>
      <c r="AA34" s="58"/>
      <c r="AB34" s="58"/>
      <c r="AC34" s="58"/>
    </row>
    <row r="35" spans="1:29" x14ac:dyDescent="0.25">
      <c r="A35" s="59" t="s">
        <v>82</v>
      </c>
      <c r="B35" s="72">
        <v>28.15</v>
      </c>
      <c r="C35" s="93"/>
      <c r="D35" s="74"/>
      <c r="E35" s="73">
        <v>8.4</v>
      </c>
      <c r="F35" s="93"/>
      <c r="G35" s="94"/>
      <c r="H35" s="76">
        <v>3.2</v>
      </c>
      <c r="I35" s="95"/>
      <c r="J35" s="96"/>
      <c r="K35" s="72">
        <v>0</v>
      </c>
      <c r="L35" s="73"/>
      <c r="M35" s="103"/>
      <c r="N35" s="72">
        <v>0</v>
      </c>
      <c r="O35" s="73"/>
      <c r="P35" s="103"/>
      <c r="R35" s="69">
        <f t="shared" si="1"/>
        <v>7.95</v>
      </c>
      <c r="S35" s="80"/>
      <c r="T35" s="80">
        <f t="shared" si="2"/>
        <v>0</v>
      </c>
      <c r="U35" s="82"/>
      <c r="V35" s="88"/>
      <c r="W35" s="22"/>
      <c r="X35" s="22"/>
      <c r="Y35" s="114"/>
      <c r="Z35" s="58"/>
      <c r="AA35" s="22"/>
      <c r="AB35" s="22"/>
      <c r="AC35" s="22"/>
    </row>
    <row r="36" spans="1:29" x14ac:dyDescent="0.25">
      <c r="A36" s="59" t="s">
        <v>83</v>
      </c>
      <c r="B36" s="72">
        <v>29.95</v>
      </c>
      <c r="C36" s="93"/>
      <c r="D36" s="74"/>
      <c r="E36" s="73">
        <v>170.5</v>
      </c>
      <c r="F36" s="93"/>
      <c r="G36" s="94"/>
      <c r="H36" s="76">
        <v>2492.29</v>
      </c>
      <c r="I36" s="95"/>
      <c r="J36" s="96"/>
      <c r="K36" s="72">
        <v>21.07</v>
      </c>
      <c r="L36" s="73"/>
      <c r="M36" s="103"/>
      <c r="N36" s="72">
        <v>153.53</v>
      </c>
      <c r="O36" s="73"/>
      <c r="P36" s="103"/>
      <c r="R36" s="69">
        <f t="shared" si="1"/>
        <v>573.46800000000007</v>
      </c>
      <c r="S36" s="80"/>
      <c r="T36" s="80">
        <f t="shared" si="2"/>
        <v>0</v>
      </c>
      <c r="U36" s="82"/>
      <c r="V36" s="88"/>
      <c r="W36" s="22"/>
      <c r="X36" s="22"/>
      <c r="Y36" s="114"/>
      <c r="Z36" s="58"/>
      <c r="AA36" s="58"/>
      <c r="AB36" s="58"/>
      <c r="AC36" s="58"/>
    </row>
    <row r="37" spans="1:29" x14ac:dyDescent="0.25">
      <c r="A37" s="59" t="s">
        <v>84</v>
      </c>
      <c r="B37" s="72">
        <v>0.47</v>
      </c>
      <c r="C37" s="73">
        <v>1.05</v>
      </c>
      <c r="D37" s="74">
        <f t="shared" si="3"/>
        <v>0.44761904761904758</v>
      </c>
      <c r="E37" s="73">
        <v>0.16</v>
      </c>
      <c r="F37" s="73">
        <v>1.05</v>
      </c>
      <c r="G37" s="75">
        <f t="shared" si="4"/>
        <v>0.15238095238095237</v>
      </c>
      <c r="H37" s="76">
        <v>0.65</v>
      </c>
      <c r="I37" s="77">
        <v>1.05</v>
      </c>
      <c r="J37" s="78">
        <f t="shared" si="5"/>
        <v>0.61904761904761907</v>
      </c>
      <c r="K37" s="72">
        <v>7.0000000000000007E-2</v>
      </c>
      <c r="L37" s="73">
        <v>1.05</v>
      </c>
      <c r="M37" s="74">
        <f t="shared" si="6"/>
        <v>6.6666666666666666E-2</v>
      </c>
      <c r="N37" s="72">
        <v>0.16</v>
      </c>
      <c r="O37" s="73">
        <v>1.05</v>
      </c>
      <c r="P37" s="74">
        <f t="shared" si="7"/>
        <v>0.15238095238095237</v>
      </c>
      <c r="R37" s="69">
        <f t="shared" si="1"/>
        <v>0.30199999999999999</v>
      </c>
      <c r="S37" s="80">
        <v>1.05</v>
      </c>
      <c r="T37" s="81">
        <f t="shared" si="2"/>
        <v>0.26250000000000001</v>
      </c>
      <c r="U37" s="82">
        <f t="shared" ref="U37:U66" si="12">(R37/S37)*100</f>
        <v>28.761904761904759</v>
      </c>
      <c r="V37" s="145">
        <f t="shared" ref="V37:V39" si="13">((R37-T37)/T37)*100</f>
        <v>15.04761904761904</v>
      </c>
      <c r="W37" s="22"/>
      <c r="X37" s="22"/>
      <c r="Y37" s="112" t="s">
        <v>85</v>
      </c>
      <c r="Z37" s="113" t="s">
        <v>86</v>
      </c>
      <c r="AA37" s="58"/>
      <c r="AB37" s="58"/>
      <c r="AC37" s="58"/>
    </row>
    <row r="38" spans="1:29" x14ac:dyDescent="0.25">
      <c r="A38" s="59" t="s">
        <v>87</v>
      </c>
      <c r="B38" s="72">
        <v>0.3</v>
      </c>
      <c r="C38" s="73">
        <v>1.2000000000000002</v>
      </c>
      <c r="D38" s="74">
        <f t="shared" si="3"/>
        <v>0.24999999999999994</v>
      </c>
      <c r="E38" s="73">
        <v>0.27</v>
      </c>
      <c r="F38" s="73">
        <v>1.2000000000000002</v>
      </c>
      <c r="G38" s="75">
        <f t="shared" si="4"/>
        <v>0.22499999999999998</v>
      </c>
      <c r="H38" s="76">
        <v>0.27</v>
      </c>
      <c r="I38" s="77">
        <v>1.2000000000000002</v>
      </c>
      <c r="J38" s="78">
        <f t="shared" si="5"/>
        <v>0.22499999999999998</v>
      </c>
      <c r="K38" s="72">
        <v>0.06</v>
      </c>
      <c r="L38" s="73">
        <v>1.2000000000000002</v>
      </c>
      <c r="M38" s="74">
        <f t="shared" si="6"/>
        <v>4.9999999999999989E-2</v>
      </c>
      <c r="N38" s="72">
        <v>0.16</v>
      </c>
      <c r="O38" s="73">
        <v>1.2000000000000002</v>
      </c>
      <c r="P38" s="74">
        <f t="shared" si="7"/>
        <v>0.1333333333333333</v>
      </c>
      <c r="R38" s="69">
        <f t="shared" si="1"/>
        <v>0.21200000000000002</v>
      </c>
      <c r="S38" s="80">
        <v>1.2000000000000002</v>
      </c>
      <c r="T38" s="81">
        <f t="shared" si="2"/>
        <v>0.30000000000000004</v>
      </c>
      <c r="U38" s="82">
        <f t="shared" si="12"/>
        <v>17.666666666666668</v>
      </c>
      <c r="V38" s="145">
        <f t="shared" si="13"/>
        <v>-29.333333333333339</v>
      </c>
      <c r="W38" s="22"/>
      <c r="X38" s="22"/>
      <c r="Y38" s="112" t="s">
        <v>88</v>
      </c>
      <c r="Z38" s="113" t="s">
        <v>86</v>
      </c>
      <c r="AA38" s="58"/>
      <c r="AB38" s="58"/>
      <c r="AC38" s="58"/>
    </row>
    <row r="39" spans="1:29" x14ac:dyDescent="0.25">
      <c r="A39" s="59" t="s">
        <v>89</v>
      </c>
      <c r="B39" s="72">
        <v>2.06</v>
      </c>
      <c r="C39" s="73">
        <v>13</v>
      </c>
      <c r="D39" s="74">
        <f t="shared" si="3"/>
        <v>0.15846153846153846</v>
      </c>
      <c r="E39" s="73">
        <v>6.85</v>
      </c>
      <c r="F39" s="73">
        <v>13</v>
      </c>
      <c r="G39" s="75">
        <f t="shared" si="4"/>
        <v>0.52692307692307694</v>
      </c>
      <c r="H39" s="76">
        <v>7.13</v>
      </c>
      <c r="I39" s="77">
        <v>13</v>
      </c>
      <c r="J39" s="78">
        <f t="shared" si="5"/>
        <v>0.54846153846153844</v>
      </c>
      <c r="K39" s="72">
        <v>0.6</v>
      </c>
      <c r="L39" s="73">
        <v>13</v>
      </c>
      <c r="M39" s="74">
        <f t="shared" si="6"/>
        <v>4.6153846153846149E-2</v>
      </c>
      <c r="N39" s="72">
        <v>2.72</v>
      </c>
      <c r="O39" s="73">
        <v>13</v>
      </c>
      <c r="P39" s="74">
        <f t="shared" si="7"/>
        <v>0.20923076923076925</v>
      </c>
      <c r="R39" s="69">
        <f t="shared" si="1"/>
        <v>3.8719999999999999</v>
      </c>
      <c r="S39" s="105">
        <v>13</v>
      </c>
      <c r="T39" s="81">
        <f t="shared" si="2"/>
        <v>3.25</v>
      </c>
      <c r="U39" s="82">
        <f t="shared" si="12"/>
        <v>29.784615384615382</v>
      </c>
      <c r="V39" s="145">
        <f t="shared" si="13"/>
        <v>19.138461538461534</v>
      </c>
      <c r="W39" s="22"/>
      <c r="X39" s="22"/>
      <c r="Y39" s="112" t="s">
        <v>90</v>
      </c>
      <c r="Z39" s="113" t="s">
        <v>91</v>
      </c>
      <c r="AA39" s="22"/>
      <c r="AB39" s="22"/>
      <c r="AC39" s="22"/>
    </row>
    <row r="40" spans="1:29" x14ac:dyDescent="0.25">
      <c r="A40" s="59" t="s">
        <v>92</v>
      </c>
      <c r="B40" s="72">
        <v>2.96</v>
      </c>
      <c r="C40" s="73"/>
      <c r="D40" s="74"/>
      <c r="E40" s="73">
        <v>11.44</v>
      </c>
      <c r="F40" s="73"/>
      <c r="G40" s="75"/>
      <c r="H40" s="76">
        <v>10.81</v>
      </c>
      <c r="I40" s="77"/>
      <c r="J40" s="78"/>
      <c r="K40" s="72">
        <v>0.74</v>
      </c>
      <c r="L40" s="73"/>
      <c r="M40" s="74"/>
      <c r="N40" s="72">
        <v>3.89</v>
      </c>
      <c r="O40" s="73"/>
      <c r="P40" s="74"/>
      <c r="R40" s="69">
        <f t="shared" si="1"/>
        <v>5.968</v>
      </c>
      <c r="S40" s="80"/>
      <c r="T40" s="81">
        <f t="shared" si="2"/>
        <v>0</v>
      </c>
      <c r="U40" s="82"/>
      <c r="V40" s="88">
        <v>6.3840000000000003</v>
      </c>
      <c r="W40" s="22"/>
      <c r="X40" s="115"/>
      <c r="Y40" s="114"/>
      <c r="Z40" s="58"/>
      <c r="AA40" s="22"/>
      <c r="AB40" s="22"/>
      <c r="AC40" s="22"/>
    </row>
    <row r="41" spans="1:29" x14ac:dyDescent="0.25">
      <c r="A41" s="59" t="s">
        <v>93</v>
      </c>
      <c r="B41" s="72">
        <v>0.15</v>
      </c>
      <c r="C41" s="73">
        <v>0.85</v>
      </c>
      <c r="D41" s="74">
        <f t="shared" si="3"/>
        <v>0.17647058823529413</v>
      </c>
      <c r="E41" s="73">
        <v>0.62</v>
      </c>
      <c r="F41" s="73">
        <v>0.85</v>
      </c>
      <c r="G41" s="75">
        <f t="shared" si="4"/>
        <v>0.72941176470588232</v>
      </c>
      <c r="H41" s="76">
        <v>0.84</v>
      </c>
      <c r="I41" s="77">
        <v>0.85</v>
      </c>
      <c r="J41" s="78">
        <f t="shared" si="5"/>
        <v>0.9882352941176471</v>
      </c>
      <c r="K41" s="72">
        <v>0.1</v>
      </c>
      <c r="L41" s="73">
        <v>0.85</v>
      </c>
      <c r="M41" s="74">
        <f t="shared" si="6"/>
        <v>0.11764705882352942</v>
      </c>
      <c r="N41" s="72">
        <v>0.64</v>
      </c>
      <c r="O41" s="73">
        <v>0.85</v>
      </c>
      <c r="P41" s="74">
        <f t="shared" si="7"/>
        <v>0.75294117647058822</v>
      </c>
      <c r="R41" s="69">
        <f t="shared" si="1"/>
        <v>0.47000000000000003</v>
      </c>
      <c r="S41" s="80">
        <v>0.85</v>
      </c>
      <c r="T41" s="81">
        <f t="shared" si="2"/>
        <v>0.21249999999999999</v>
      </c>
      <c r="U41" s="82">
        <f t="shared" si="12"/>
        <v>55.294117647058826</v>
      </c>
      <c r="V41" s="145">
        <f>((R41-T41)/T41)*100</f>
        <v>121.17647058823533</v>
      </c>
      <c r="W41" s="22"/>
      <c r="X41" s="115"/>
      <c r="Y41" s="112" t="s">
        <v>94</v>
      </c>
      <c r="Z41" s="113" t="s">
        <v>95</v>
      </c>
      <c r="AA41" s="58"/>
      <c r="AB41" s="58"/>
      <c r="AC41" s="58"/>
    </row>
    <row r="42" spans="1:29" x14ac:dyDescent="0.25">
      <c r="A42" s="59" t="s">
        <v>96</v>
      </c>
      <c r="B42" s="72">
        <v>0.21</v>
      </c>
      <c r="C42" s="73">
        <v>1.9</v>
      </c>
      <c r="D42" s="74">
        <f t="shared" si="3"/>
        <v>0.11052631578947368</v>
      </c>
      <c r="E42" s="73">
        <v>0.73</v>
      </c>
      <c r="F42" s="73">
        <v>1.9</v>
      </c>
      <c r="G42" s="75">
        <f t="shared" si="4"/>
        <v>0.3842105263157895</v>
      </c>
      <c r="H42" s="76">
        <v>0.39</v>
      </c>
      <c r="I42" s="77">
        <v>1.9</v>
      </c>
      <c r="J42" s="78">
        <f t="shared" si="5"/>
        <v>0.20526315789473687</v>
      </c>
      <c r="K42" s="72">
        <v>0</v>
      </c>
      <c r="L42" s="73">
        <v>1.9</v>
      </c>
      <c r="M42" s="108">
        <f t="shared" si="6"/>
        <v>0</v>
      </c>
      <c r="N42" s="72">
        <v>0</v>
      </c>
      <c r="O42" s="73">
        <v>1.9</v>
      </c>
      <c r="P42" s="74">
        <f t="shared" si="7"/>
        <v>0</v>
      </c>
      <c r="R42" s="69">
        <f t="shared" si="1"/>
        <v>0.26600000000000001</v>
      </c>
      <c r="S42" s="80">
        <v>1.9</v>
      </c>
      <c r="T42" s="81">
        <f t="shared" si="2"/>
        <v>0.47499999999999998</v>
      </c>
      <c r="U42" s="82">
        <f t="shared" si="12"/>
        <v>14.000000000000002</v>
      </c>
      <c r="V42" s="88">
        <v>-0.30099999999999999</v>
      </c>
      <c r="W42" s="22"/>
      <c r="X42" s="115"/>
      <c r="Y42" s="95"/>
      <c r="Z42" s="116"/>
      <c r="AA42" s="22"/>
      <c r="AB42" s="22"/>
      <c r="AC42" s="22"/>
    </row>
    <row r="43" spans="1:29" x14ac:dyDescent="0.25">
      <c r="A43" s="59" t="s">
        <v>97</v>
      </c>
      <c r="B43" s="72">
        <v>3.88</v>
      </c>
      <c r="C43" s="73">
        <v>21.25</v>
      </c>
      <c r="D43" s="74">
        <f t="shared" si="3"/>
        <v>0.18258823529411763</v>
      </c>
      <c r="E43" s="73">
        <v>1.95</v>
      </c>
      <c r="F43" s="73">
        <v>21.25</v>
      </c>
      <c r="G43" s="75">
        <f t="shared" si="4"/>
        <v>9.1764705882352943E-2</v>
      </c>
      <c r="H43" s="76">
        <v>0.09</v>
      </c>
      <c r="I43" s="77">
        <v>21.25</v>
      </c>
      <c r="J43" s="78">
        <f t="shared" si="5"/>
        <v>4.2352941176470585E-3</v>
      </c>
      <c r="K43" s="72">
        <v>1.29</v>
      </c>
      <c r="L43" s="73">
        <v>21.25</v>
      </c>
      <c r="M43" s="74">
        <f t="shared" si="6"/>
        <v>6.0705882352941179E-2</v>
      </c>
      <c r="N43" s="72">
        <v>5.48</v>
      </c>
      <c r="O43" s="73">
        <v>21.25</v>
      </c>
      <c r="P43" s="103">
        <f t="shared" si="7"/>
        <v>0.25788235294117651</v>
      </c>
      <c r="R43" s="69">
        <f t="shared" si="1"/>
        <v>2.5380000000000003</v>
      </c>
      <c r="S43" s="80">
        <v>21.25</v>
      </c>
      <c r="T43" s="81">
        <f t="shared" si="2"/>
        <v>5.3125</v>
      </c>
      <c r="U43" s="82">
        <f t="shared" si="12"/>
        <v>11.943529411764708</v>
      </c>
      <c r="V43" s="88">
        <v>-3.9584999999999999</v>
      </c>
      <c r="W43" s="22"/>
      <c r="X43" s="115"/>
      <c r="Y43" s="95"/>
      <c r="Z43" s="116"/>
      <c r="AA43" s="22"/>
      <c r="AB43" s="22"/>
      <c r="AC43" s="22"/>
    </row>
    <row r="44" spans="1:29" x14ac:dyDescent="0.25">
      <c r="A44" s="59" t="s">
        <v>98</v>
      </c>
      <c r="B44" s="72">
        <v>8.18</v>
      </c>
      <c r="C44" s="73">
        <v>85</v>
      </c>
      <c r="D44" s="74">
        <f t="shared" si="3"/>
        <v>9.6235294117647058E-2</v>
      </c>
      <c r="E44" s="73">
        <v>19.7</v>
      </c>
      <c r="F44" s="73">
        <v>85</v>
      </c>
      <c r="G44" s="75">
        <f t="shared" si="4"/>
        <v>0.23176470588235293</v>
      </c>
      <c r="H44" s="76">
        <v>58.39</v>
      </c>
      <c r="I44" s="77">
        <v>85</v>
      </c>
      <c r="J44" s="78">
        <f t="shared" si="5"/>
        <v>0.68694117647058828</v>
      </c>
      <c r="K44" s="72">
        <v>22.1</v>
      </c>
      <c r="L44" s="73">
        <v>85</v>
      </c>
      <c r="M44" s="74">
        <f t="shared" si="6"/>
        <v>0.26</v>
      </c>
      <c r="N44" s="72">
        <v>14.55</v>
      </c>
      <c r="O44" s="73">
        <v>85</v>
      </c>
      <c r="P44" s="74">
        <f t="shared" si="7"/>
        <v>0.17117647058823529</v>
      </c>
      <c r="R44" s="69">
        <f t="shared" si="1"/>
        <v>24.584</v>
      </c>
      <c r="S44" s="80">
        <v>85</v>
      </c>
      <c r="T44" s="81">
        <f t="shared" si="2"/>
        <v>21.25</v>
      </c>
      <c r="U44" s="82">
        <f t="shared" si="12"/>
        <v>28.92235294117647</v>
      </c>
      <c r="V44" s="145">
        <f>((R44-T44)/T44)*100</f>
        <v>15.689411764705879</v>
      </c>
      <c r="W44" s="22"/>
      <c r="X44" s="115"/>
      <c r="Y44" s="112" t="s">
        <v>99</v>
      </c>
      <c r="Z44" s="113" t="s">
        <v>100</v>
      </c>
      <c r="AA44" s="58"/>
      <c r="AB44" s="58"/>
      <c r="AC44" s="58"/>
    </row>
    <row r="45" spans="1:29" x14ac:dyDescent="0.25">
      <c r="A45" s="59" t="s">
        <v>101</v>
      </c>
      <c r="B45" s="72">
        <v>59.45</v>
      </c>
      <c r="C45" s="93"/>
      <c r="D45" s="74"/>
      <c r="E45" s="73">
        <v>1.2</v>
      </c>
      <c r="F45" s="93"/>
      <c r="G45" s="94"/>
      <c r="H45" s="76">
        <v>14.4</v>
      </c>
      <c r="I45" s="95"/>
      <c r="J45" s="96"/>
      <c r="K45" s="72">
        <v>0</v>
      </c>
      <c r="L45" s="73"/>
      <c r="M45" s="103"/>
      <c r="N45" s="72">
        <v>0</v>
      </c>
      <c r="O45" s="73"/>
      <c r="P45" s="103"/>
      <c r="R45" s="69">
        <f t="shared" si="1"/>
        <v>15.010000000000002</v>
      </c>
      <c r="S45" s="80"/>
      <c r="T45" s="81">
        <f t="shared" si="2"/>
        <v>0</v>
      </c>
      <c r="U45" s="82"/>
      <c r="V45" s="88"/>
      <c r="W45" s="22"/>
      <c r="X45" s="115"/>
      <c r="Y45" s="95"/>
      <c r="Z45" s="116"/>
      <c r="AA45" s="58"/>
      <c r="AB45" s="58"/>
      <c r="AC45" s="58"/>
    </row>
    <row r="46" spans="1:29" x14ac:dyDescent="0.25">
      <c r="A46" s="59" t="s">
        <v>102</v>
      </c>
      <c r="B46" s="72">
        <v>1.48</v>
      </c>
      <c r="C46" s="73">
        <v>5</v>
      </c>
      <c r="D46" s="74">
        <f t="shared" si="3"/>
        <v>0.29599999999999999</v>
      </c>
      <c r="E46" s="73">
        <v>0</v>
      </c>
      <c r="F46" s="73">
        <v>5</v>
      </c>
      <c r="G46" s="117">
        <f t="shared" si="4"/>
        <v>0</v>
      </c>
      <c r="H46" s="76">
        <v>0.4</v>
      </c>
      <c r="I46" s="77">
        <v>5</v>
      </c>
      <c r="J46" s="78">
        <f t="shared" si="5"/>
        <v>0.08</v>
      </c>
      <c r="K46" s="72">
        <v>0</v>
      </c>
      <c r="L46" s="73">
        <v>5</v>
      </c>
      <c r="M46" s="108">
        <f t="shared" si="6"/>
        <v>0</v>
      </c>
      <c r="N46" s="72">
        <v>0</v>
      </c>
      <c r="O46" s="73">
        <v>5</v>
      </c>
      <c r="P46" s="74">
        <f t="shared" si="7"/>
        <v>0</v>
      </c>
      <c r="R46" s="69">
        <f t="shared" si="1"/>
        <v>0.376</v>
      </c>
      <c r="S46" s="80">
        <v>5</v>
      </c>
      <c r="T46" s="81">
        <f t="shared" si="2"/>
        <v>1.25</v>
      </c>
      <c r="U46" s="82">
        <f t="shared" si="12"/>
        <v>7.5200000000000005</v>
      </c>
      <c r="V46" s="88">
        <v>-0.70199999999999996</v>
      </c>
      <c r="W46" s="22"/>
      <c r="X46" s="115"/>
      <c r="AA46" s="22"/>
      <c r="AB46" s="22"/>
      <c r="AC46" s="22"/>
    </row>
    <row r="47" spans="1:29" x14ac:dyDescent="0.25">
      <c r="A47" s="59" t="s">
        <v>103</v>
      </c>
      <c r="B47" s="72">
        <v>0.51</v>
      </c>
      <c r="C47" s="73">
        <v>10.75</v>
      </c>
      <c r="D47" s="74">
        <f t="shared" si="3"/>
        <v>4.7441860465116281E-2</v>
      </c>
      <c r="E47" s="73">
        <v>3.26</v>
      </c>
      <c r="F47" s="73">
        <v>10.75</v>
      </c>
      <c r="G47" s="75">
        <f t="shared" si="4"/>
        <v>0.30325581395348833</v>
      </c>
      <c r="H47" s="76">
        <v>4.66</v>
      </c>
      <c r="I47" s="77">
        <v>10.75</v>
      </c>
      <c r="J47" s="78">
        <f t="shared" si="5"/>
        <v>0.43348837209302327</v>
      </c>
      <c r="K47" s="72">
        <v>0.91</v>
      </c>
      <c r="L47" s="73">
        <v>10.75</v>
      </c>
      <c r="M47" s="74">
        <f t="shared" si="6"/>
        <v>8.4651162790697676E-2</v>
      </c>
      <c r="N47" s="72">
        <v>2.08</v>
      </c>
      <c r="O47" s="73">
        <v>10.75</v>
      </c>
      <c r="P47" s="74">
        <f t="shared" si="7"/>
        <v>0.19348837209302328</v>
      </c>
      <c r="R47" s="69">
        <f t="shared" si="1"/>
        <v>2.2839999999999998</v>
      </c>
      <c r="S47" s="80">
        <v>10.75</v>
      </c>
      <c r="T47" s="81">
        <f t="shared" si="2"/>
        <v>2.6875</v>
      </c>
      <c r="U47" s="82">
        <f t="shared" si="12"/>
        <v>21.246511627906976</v>
      </c>
      <c r="V47" s="88">
        <v>-0.39949999999999974</v>
      </c>
      <c r="W47" s="22"/>
      <c r="X47" s="115"/>
      <c r="Y47" s="95"/>
      <c r="Z47" s="116"/>
      <c r="AA47" s="22"/>
      <c r="AB47" s="22"/>
      <c r="AC47" s="22"/>
    </row>
    <row r="48" spans="1:29" x14ac:dyDescent="0.25">
      <c r="A48" s="59" t="s">
        <v>104</v>
      </c>
      <c r="B48" s="72">
        <v>114.33</v>
      </c>
      <c r="C48" s="73">
        <v>350</v>
      </c>
      <c r="D48" s="74">
        <f t="shared" si="3"/>
        <v>0.32665714285714287</v>
      </c>
      <c r="E48" s="73">
        <v>40.799999999999997</v>
      </c>
      <c r="F48" s="73">
        <v>350</v>
      </c>
      <c r="G48" s="75">
        <f t="shared" si="4"/>
        <v>0.11657142857142856</v>
      </c>
      <c r="H48" s="76">
        <v>39.380000000000003</v>
      </c>
      <c r="I48" s="77">
        <v>350</v>
      </c>
      <c r="J48" s="78">
        <f t="shared" si="5"/>
        <v>0.11251428571428572</v>
      </c>
      <c r="K48" s="72">
        <v>40.18</v>
      </c>
      <c r="L48" s="73">
        <v>350</v>
      </c>
      <c r="M48" s="74">
        <f t="shared" si="6"/>
        <v>0.1148</v>
      </c>
      <c r="N48" s="72">
        <v>56.53</v>
      </c>
      <c r="O48" s="73">
        <v>350</v>
      </c>
      <c r="P48" s="74">
        <f t="shared" si="7"/>
        <v>0.16151428571428572</v>
      </c>
      <c r="R48" s="69">
        <f t="shared" si="1"/>
        <v>58.244000000000007</v>
      </c>
      <c r="S48" s="80">
        <v>350</v>
      </c>
      <c r="T48" s="81">
        <f t="shared" si="2"/>
        <v>87.5</v>
      </c>
      <c r="U48" s="82">
        <f t="shared" si="12"/>
        <v>16.64114285714286</v>
      </c>
      <c r="V48" s="118">
        <f>((R48-T48)/T48)*100</f>
        <v>-33.435428571428567</v>
      </c>
      <c r="W48" s="22"/>
      <c r="X48" s="115"/>
      <c r="Y48" s="112" t="s">
        <v>105</v>
      </c>
      <c r="Z48" s="119" t="s">
        <v>106</v>
      </c>
      <c r="AA48" s="22"/>
      <c r="AB48" s="22"/>
      <c r="AC48" s="22"/>
    </row>
    <row r="49" spans="1:29" x14ac:dyDescent="0.25">
      <c r="A49" s="59" t="s">
        <v>107</v>
      </c>
      <c r="B49" s="72">
        <v>114.33</v>
      </c>
      <c r="C49" s="73"/>
      <c r="D49" s="74"/>
      <c r="E49" s="73">
        <v>40.799999999999997</v>
      </c>
      <c r="F49" s="73"/>
      <c r="G49" s="75"/>
      <c r="H49" s="76">
        <v>39.380000000000003</v>
      </c>
      <c r="I49" s="77"/>
      <c r="J49" s="78"/>
      <c r="K49" s="72">
        <v>22.26</v>
      </c>
      <c r="L49" s="73"/>
      <c r="M49" s="74"/>
      <c r="N49" s="72">
        <v>56.53</v>
      </c>
      <c r="O49" s="73"/>
      <c r="P49" s="74"/>
      <c r="R49" s="69">
        <f t="shared" si="1"/>
        <v>54.659999999999989</v>
      </c>
      <c r="S49" s="80"/>
      <c r="T49" s="81">
        <f t="shared" si="2"/>
        <v>0</v>
      </c>
      <c r="U49" s="82"/>
      <c r="V49" s="88"/>
      <c r="W49" s="22"/>
      <c r="X49" s="115"/>
      <c r="Y49" s="95"/>
      <c r="Z49" s="116"/>
      <c r="AA49" s="22"/>
      <c r="AB49" s="22"/>
      <c r="AC49" s="22"/>
    </row>
    <row r="50" spans="1:29" x14ac:dyDescent="0.25">
      <c r="A50" s="59" t="s">
        <v>108</v>
      </c>
      <c r="B50" s="72">
        <v>9.5</v>
      </c>
      <c r="C50" s="73">
        <v>35</v>
      </c>
      <c r="D50" s="74">
        <f t="shared" si="3"/>
        <v>0.27142857142857141</v>
      </c>
      <c r="E50" s="73">
        <v>53.91</v>
      </c>
      <c r="F50" s="73">
        <v>35</v>
      </c>
      <c r="G50" s="75">
        <f t="shared" si="4"/>
        <v>1.5402857142857143</v>
      </c>
      <c r="H50" s="76">
        <v>13.31</v>
      </c>
      <c r="I50" s="77">
        <v>35</v>
      </c>
      <c r="J50" s="78">
        <f t="shared" si="5"/>
        <v>0.38028571428571428</v>
      </c>
      <c r="K50" s="72">
        <v>37.299999999999997</v>
      </c>
      <c r="L50" s="73">
        <v>35</v>
      </c>
      <c r="M50" s="74">
        <f t="shared" si="6"/>
        <v>1.0657142857142856</v>
      </c>
      <c r="N50" s="72">
        <v>11.07</v>
      </c>
      <c r="O50" s="73">
        <v>35</v>
      </c>
      <c r="P50" s="74">
        <f t="shared" si="7"/>
        <v>0.31628571428571428</v>
      </c>
      <c r="R50" s="69">
        <f t="shared" si="1"/>
        <v>25.018000000000001</v>
      </c>
      <c r="S50" s="80">
        <v>35</v>
      </c>
      <c r="T50" s="81">
        <f t="shared" si="2"/>
        <v>8.75</v>
      </c>
      <c r="U50" s="82">
        <f t="shared" si="12"/>
        <v>71.48</v>
      </c>
      <c r="V50" s="88">
        <v>13.379999999999999</v>
      </c>
      <c r="W50" s="22"/>
      <c r="X50" s="115"/>
      <c r="Y50" s="95"/>
      <c r="Z50" s="116"/>
      <c r="AA50" s="22"/>
      <c r="AB50" s="22"/>
      <c r="AC50" s="22"/>
    </row>
    <row r="51" spans="1:29" x14ac:dyDescent="0.25">
      <c r="A51" s="59" t="s">
        <v>109</v>
      </c>
      <c r="B51" s="72">
        <v>0.96</v>
      </c>
      <c r="C51" s="73">
        <v>5</v>
      </c>
      <c r="D51" s="74">
        <f t="shared" si="3"/>
        <v>0.192</v>
      </c>
      <c r="E51" s="73">
        <v>0.15</v>
      </c>
      <c r="F51" s="73">
        <v>5</v>
      </c>
      <c r="G51" s="75">
        <f t="shared" si="4"/>
        <v>0.03</v>
      </c>
      <c r="H51" s="76">
        <v>1.1599999999999999</v>
      </c>
      <c r="I51" s="77">
        <v>5</v>
      </c>
      <c r="J51" s="78">
        <f t="shared" si="5"/>
        <v>0.23199999999999998</v>
      </c>
      <c r="K51" s="72">
        <v>0.13</v>
      </c>
      <c r="L51" s="73">
        <v>5</v>
      </c>
      <c r="M51" s="74">
        <f t="shared" si="6"/>
        <v>2.6000000000000002E-2</v>
      </c>
      <c r="N51" s="72">
        <v>0.91</v>
      </c>
      <c r="O51" s="73">
        <v>5</v>
      </c>
      <c r="P51" s="74">
        <f t="shared" si="7"/>
        <v>0.182</v>
      </c>
      <c r="R51" s="69">
        <f t="shared" si="1"/>
        <v>0.66199999999999992</v>
      </c>
      <c r="S51" s="80">
        <v>5</v>
      </c>
      <c r="T51" s="81">
        <f t="shared" si="2"/>
        <v>1.25</v>
      </c>
      <c r="U51" s="82">
        <f t="shared" si="12"/>
        <v>13.239999999999998</v>
      </c>
      <c r="V51" s="88">
        <v>-0.4</v>
      </c>
      <c r="W51" s="22"/>
      <c r="X51" s="115"/>
      <c r="Y51" s="120"/>
      <c r="Z51" s="121"/>
      <c r="AA51" s="22"/>
      <c r="AB51" s="22"/>
      <c r="AC51" s="22"/>
    </row>
    <row r="52" spans="1:29" x14ac:dyDescent="0.25">
      <c r="A52" s="59" t="s">
        <v>110</v>
      </c>
      <c r="B52" s="109" t="s">
        <v>30</v>
      </c>
      <c r="C52" s="93"/>
      <c r="D52" s="74"/>
      <c r="E52" s="73" t="s">
        <v>30</v>
      </c>
      <c r="F52" s="93"/>
      <c r="G52" s="94"/>
      <c r="H52" s="110" t="s">
        <v>30</v>
      </c>
      <c r="I52" s="95"/>
      <c r="J52" s="96"/>
      <c r="K52" s="72" t="s">
        <v>30</v>
      </c>
      <c r="L52" s="73"/>
      <c r="M52" s="103"/>
      <c r="N52" s="111" t="s">
        <v>30</v>
      </c>
      <c r="O52" s="73"/>
      <c r="P52" s="103"/>
      <c r="R52" s="69"/>
      <c r="S52" s="80"/>
      <c r="T52" s="81">
        <f t="shared" si="2"/>
        <v>0</v>
      </c>
      <c r="U52" s="82"/>
      <c r="V52" s="88"/>
      <c r="W52" s="22"/>
      <c r="X52" s="115"/>
      <c r="Y52" s="120"/>
      <c r="Z52" s="121"/>
      <c r="AA52" s="22"/>
      <c r="AB52" s="22"/>
      <c r="AC52" s="22"/>
    </row>
    <row r="53" spans="1:29" x14ac:dyDescent="0.25">
      <c r="A53" s="59" t="s">
        <v>111</v>
      </c>
      <c r="B53" s="72">
        <v>219.75</v>
      </c>
      <c r="C53" s="73">
        <v>1000</v>
      </c>
      <c r="D53" s="74">
        <f t="shared" si="3"/>
        <v>0.21975</v>
      </c>
      <c r="E53" s="73">
        <v>37.85</v>
      </c>
      <c r="F53" s="73">
        <v>1000</v>
      </c>
      <c r="G53" s="75">
        <f t="shared" si="4"/>
        <v>3.7850000000000002E-2</v>
      </c>
      <c r="H53" s="76">
        <v>55.88</v>
      </c>
      <c r="I53" s="77">
        <v>1000</v>
      </c>
      <c r="J53" s="78">
        <f t="shared" si="5"/>
        <v>5.5879999999999999E-2</v>
      </c>
      <c r="K53" s="72">
        <v>32.74</v>
      </c>
      <c r="L53" s="73">
        <v>1000</v>
      </c>
      <c r="M53" s="74">
        <f t="shared" si="6"/>
        <v>3.2740000000000005E-2</v>
      </c>
      <c r="N53" s="72">
        <v>37.93</v>
      </c>
      <c r="O53" s="73">
        <v>1000</v>
      </c>
      <c r="P53" s="74">
        <f t="shared" si="7"/>
        <v>3.7929999999999998E-2</v>
      </c>
      <c r="R53" s="69">
        <f t="shared" si="1"/>
        <v>76.830000000000013</v>
      </c>
      <c r="S53" s="80">
        <v>1000</v>
      </c>
      <c r="T53" s="81">
        <f t="shared" si="2"/>
        <v>250</v>
      </c>
      <c r="U53" s="82">
        <f t="shared" si="12"/>
        <v>7.6830000000000007</v>
      </c>
      <c r="V53" s="118">
        <f t="shared" ref="V53:V66" si="14">((R53-T53)/T53)*100</f>
        <v>-69.268000000000001</v>
      </c>
      <c r="W53" s="22"/>
      <c r="X53" s="115"/>
      <c r="Y53" s="112" t="s">
        <v>112</v>
      </c>
      <c r="Z53" s="113" t="s">
        <v>113</v>
      </c>
      <c r="AA53" s="22"/>
      <c r="AB53" s="22"/>
      <c r="AC53" s="22"/>
    </row>
    <row r="54" spans="1:29" x14ac:dyDescent="0.25">
      <c r="A54" s="59" t="s">
        <v>114</v>
      </c>
      <c r="B54" s="72">
        <v>0.13</v>
      </c>
      <c r="C54" s="73">
        <v>60</v>
      </c>
      <c r="D54" s="74">
        <f t="shared" si="3"/>
        <v>2.1666666666666666E-3</v>
      </c>
      <c r="E54" s="73">
        <v>0.71</v>
      </c>
      <c r="F54" s="73">
        <v>60</v>
      </c>
      <c r="G54" s="75">
        <f t="shared" si="4"/>
        <v>1.1833333333333333E-2</v>
      </c>
      <c r="H54" s="76">
        <v>0.13</v>
      </c>
      <c r="I54" s="77">
        <v>60</v>
      </c>
      <c r="J54" s="78">
        <f t="shared" si="5"/>
        <v>2.1666666666666666E-3</v>
      </c>
      <c r="K54" s="72">
        <v>0.21</v>
      </c>
      <c r="L54" s="73">
        <v>60</v>
      </c>
      <c r="M54" s="74">
        <f t="shared" si="6"/>
        <v>3.5000000000000001E-3</v>
      </c>
      <c r="N54" s="72">
        <v>2.2000000000000002</v>
      </c>
      <c r="O54" s="73">
        <v>60</v>
      </c>
      <c r="P54" s="79">
        <f t="shared" si="7"/>
        <v>3.6666666666666667E-2</v>
      </c>
      <c r="R54" s="69">
        <f t="shared" si="1"/>
        <v>0.67599999999999993</v>
      </c>
      <c r="S54" s="105">
        <v>60</v>
      </c>
      <c r="T54" s="81">
        <f t="shared" si="2"/>
        <v>15</v>
      </c>
      <c r="U54" s="82">
        <f t="shared" si="12"/>
        <v>1.1266666666666667</v>
      </c>
      <c r="V54" s="88">
        <f t="shared" si="14"/>
        <v>-95.493333333333325</v>
      </c>
      <c r="W54" s="22"/>
      <c r="X54" s="115"/>
      <c r="Y54" s="95"/>
      <c r="Z54" s="116"/>
      <c r="AA54" s="22"/>
      <c r="AB54" s="22"/>
      <c r="AC54" s="22"/>
    </row>
    <row r="55" spans="1:29" x14ac:dyDescent="0.25">
      <c r="A55" s="59" t="s">
        <v>115</v>
      </c>
      <c r="B55" s="72">
        <v>0.39</v>
      </c>
      <c r="C55" s="73">
        <v>1.25</v>
      </c>
      <c r="D55" s="74">
        <f t="shared" si="3"/>
        <v>0.312</v>
      </c>
      <c r="E55" s="73">
        <v>0.1</v>
      </c>
      <c r="F55" s="73">
        <v>1.25</v>
      </c>
      <c r="G55" s="75">
        <f t="shared" si="4"/>
        <v>0.08</v>
      </c>
      <c r="H55" s="76">
        <v>0.2</v>
      </c>
      <c r="I55" s="77">
        <v>1.25</v>
      </c>
      <c r="J55" s="78">
        <f t="shared" si="5"/>
        <v>0.16</v>
      </c>
      <c r="K55" s="72">
        <v>0.03</v>
      </c>
      <c r="L55" s="73">
        <v>1.25</v>
      </c>
      <c r="M55" s="79">
        <f t="shared" si="6"/>
        <v>2.4E-2</v>
      </c>
      <c r="N55" s="72">
        <v>0.25</v>
      </c>
      <c r="O55" s="73">
        <v>1.25</v>
      </c>
      <c r="P55" s="79">
        <f t="shared" si="7"/>
        <v>0.2</v>
      </c>
      <c r="R55" s="69">
        <f t="shared" si="1"/>
        <v>0.19400000000000001</v>
      </c>
      <c r="S55" s="80">
        <v>1.25</v>
      </c>
      <c r="T55" s="81">
        <f t="shared" si="2"/>
        <v>0.3125</v>
      </c>
      <c r="U55" s="82">
        <f t="shared" si="12"/>
        <v>15.52</v>
      </c>
      <c r="V55" s="118">
        <f t="shared" si="14"/>
        <v>-37.92</v>
      </c>
      <c r="W55" s="22"/>
      <c r="X55" s="115"/>
      <c r="Y55" s="112" t="s">
        <v>116</v>
      </c>
      <c r="Z55" s="113" t="s">
        <v>86</v>
      </c>
      <c r="AA55" s="22"/>
      <c r="AB55" s="22"/>
      <c r="AC55" s="22"/>
    </row>
    <row r="56" spans="1:29" x14ac:dyDescent="0.25">
      <c r="A56" s="59" t="s">
        <v>117</v>
      </c>
      <c r="B56" s="72">
        <v>0</v>
      </c>
      <c r="C56" s="73">
        <v>1.55</v>
      </c>
      <c r="D56" s="74">
        <f t="shared" si="3"/>
        <v>0</v>
      </c>
      <c r="E56" s="73">
        <v>0</v>
      </c>
      <c r="F56" s="73">
        <v>1.55</v>
      </c>
      <c r="G56" s="75">
        <f t="shared" si="4"/>
        <v>0</v>
      </c>
      <c r="H56" s="76">
        <v>0</v>
      </c>
      <c r="I56" s="77">
        <v>1.55</v>
      </c>
      <c r="J56" s="78">
        <f t="shared" si="5"/>
        <v>0</v>
      </c>
      <c r="K56" s="72">
        <v>0</v>
      </c>
      <c r="L56" s="73">
        <v>1.55</v>
      </c>
      <c r="M56" s="79">
        <f t="shared" si="6"/>
        <v>0</v>
      </c>
      <c r="N56" s="72">
        <v>0</v>
      </c>
      <c r="O56" s="73">
        <v>1.55</v>
      </c>
      <c r="P56" s="79">
        <f t="shared" si="7"/>
        <v>0</v>
      </c>
      <c r="R56" s="69">
        <f t="shared" si="1"/>
        <v>0</v>
      </c>
      <c r="S56" s="80">
        <v>1.55</v>
      </c>
      <c r="T56" s="81">
        <f t="shared" si="2"/>
        <v>0.38750000000000001</v>
      </c>
      <c r="U56" s="82">
        <f t="shared" si="12"/>
        <v>0</v>
      </c>
      <c r="V56" s="88">
        <f t="shared" si="14"/>
        <v>-100</v>
      </c>
      <c r="W56" s="22"/>
      <c r="X56" s="115"/>
      <c r="Y56" s="120"/>
      <c r="Z56" s="121"/>
      <c r="AA56" s="22"/>
      <c r="AB56" s="22"/>
      <c r="AC56" s="22"/>
    </row>
    <row r="57" spans="1:29" x14ac:dyDescent="0.25">
      <c r="A57" s="59" t="s">
        <v>118</v>
      </c>
      <c r="B57" s="72">
        <v>9.32</v>
      </c>
      <c r="C57" s="73">
        <v>140</v>
      </c>
      <c r="D57" s="74"/>
      <c r="E57" s="73">
        <v>1.65</v>
      </c>
      <c r="F57" s="73">
        <v>140</v>
      </c>
      <c r="G57" s="75"/>
      <c r="H57" s="76" t="s">
        <v>193</v>
      </c>
      <c r="I57" s="77">
        <v>140</v>
      </c>
      <c r="J57" s="78"/>
      <c r="K57" s="72">
        <v>0.24</v>
      </c>
      <c r="L57" s="73">
        <v>140</v>
      </c>
      <c r="M57" s="122"/>
      <c r="N57" s="72">
        <v>10.96</v>
      </c>
      <c r="O57" s="73">
        <v>140</v>
      </c>
      <c r="P57" s="123"/>
      <c r="R57" s="69">
        <f t="shared" si="1"/>
        <v>5.5425000000000004</v>
      </c>
      <c r="S57" s="105">
        <v>140</v>
      </c>
      <c r="T57" s="81">
        <f t="shared" si="2"/>
        <v>35</v>
      </c>
      <c r="U57" s="82">
        <f t="shared" si="12"/>
        <v>3.9589285714285714</v>
      </c>
      <c r="V57" s="88">
        <f t="shared" si="14"/>
        <v>-84.164285714285711</v>
      </c>
      <c r="W57" s="22"/>
      <c r="X57" s="22"/>
      <c r="Y57" s="95"/>
      <c r="Z57" s="116"/>
      <c r="AA57" s="22"/>
      <c r="AB57" s="22"/>
      <c r="AC57" s="22"/>
    </row>
    <row r="58" spans="1:29" x14ac:dyDescent="0.25">
      <c r="A58" s="59" t="s">
        <v>119</v>
      </c>
      <c r="B58" s="72">
        <v>2.36</v>
      </c>
      <c r="C58" s="73">
        <v>11.75</v>
      </c>
      <c r="D58" s="74">
        <f t="shared" si="3"/>
        <v>0.20085106382978724</v>
      </c>
      <c r="E58" s="73">
        <v>1.42</v>
      </c>
      <c r="F58" s="73">
        <v>11.75</v>
      </c>
      <c r="G58" s="75">
        <f t="shared" si="4"/>
        <v>0.12085106382978723</v>
      </c>
      <c r="H58" s="76">
        <v>1.72</v>
      </c>
      <c r="I58" s="77">
        <v>11.75</v>
      </c>
      <c r="J58" s="78">
        <f t="shared" si="5"/>
        <v>0.14638297872340425</v>
      </c>
      <c r="K58" s="72">
        <v>0.76</v>
      </c>
      <c r="L58" s="73">
        <v>11.75</v>
      </c>
      <c r="M58" s="74">
        <f t="shared" si="6"/>
        <v>6.4680851063829786E-2</v>
      </c>
      <c r="N58" s="72">
        <v>1.71</v>
      </c>
      <c r="O58" s="73">
        <v>11.75</v>
      </c>
      <c r="P58" s="124">
        <f t="shared" si="7"/>
        <v>0.14553191489361703</v>
      </c>
      <c r="R58" s="69">
        <f t="shared" si="1"/>
        <v>1.5939999999999999</v>
      </c>
      <c r="S58" s="105">
        <v>11.75</v>
      </c>
      <c r="T58" s="81">
        <f t="shared" si="2"/>
        <v>2.9375</v>
      </c>
      <c r="U58" s="82">
        <f t="shared" si="12"/>
        <v>13.565957446808511</v>
      </c>
      <c r="V58" s="118">
        <f t="shared" si="14"/>
        <v>-45.736170212765963</v>
      </c>
      <c r="W58" s="22"/>
      <c r="X58" s="22"/>
      <c r="Y58" s="112" t="s">
        <v>120</v>
      </c>
      <c r="Z58" s="113" t="s">
        <v>121</v>
      </c>
      <c r="AA58" s="22"/>
      <c r="AB58" s="22"/>
      <c r="AC58" s="22"/>
    </row>
    <row r="59" spans="1:29" x14ac:dyDescent="0.25">
      <c r="A59" s="59" t="s">
        <v>122</v>
      </c>
      <c r="B59" s="72">
        <v>47.2</v>
      </c>
      <c r="C59" s="73">
        <v>205</v>
      </c>
      <c r="D59" s="74">
        <f t="shared" si="3"/>
        <v>0.2302439024390244</v>
      </c>
      <c r="E59" s="73">
        <v>37.18</v>
      </c>
      <c r="F59" s="73">
        <v>205</v>
      </c>
      <c r="G59" s="75">
        <f t="shared" si="4"/>
        <v>0.18136585365853658</v>
      </c>
      <c r="H59" s="76">
        <v>52.96</v>
      </c>
      <c r="I59" s="77">
        <v>205</v>
      </c>
      <c r="J59" s="78">
        <f t="shared" si="5"/>
        <v>0.25834146341463415</v>
      </c>
      <c r="K59" s="72">
        <v>9.86</v>
      </c>
      <c r="L59" s="73">
        <v>205</v>
      </c>
      <c r="M59" s="74">
        <f t="shared" si="6"/>
        <v>4.809756097560975E-2</v>
      </c>
      <c r="N59" s="72">
        <v>63.28</v>
      </c>
      <c r="O59" s="73">
        <v>205</v>
      </c>
      <c r="P59" s="124">
        <f t="shared" si="7"/>
        <v>0.30868292682926829</v>
      </c>
      <c r="R59" s="69">
        <f t="shared" si="1"/>
        <v>42.095999999999997</v>
      </c>
      <c r="S59" s="105">
        <v>205</v>
      </c>
      <c r="T59" s="81">
        <f t="shared" si="2"/>
        <v>51.25</v>
      </c>
      <c r="U59" s="82">
        <f t="shared" si="12"/>
        <v>20.534634146341464</v>
      </c>
      <c r="V59" s="145">
        <f t="shared" si="14"/>
        <v>-17.861463414634155</v>
      </c>
      <c r="W59" s="22"/>
      <c r="X59" s="22"/>
      <c r="Y59" s="112" t="s">
        <v>123</v>
      </c>
      <c r="Z59" s="113" t="s">
        <v>124</v>
      </c>
      <c r="AA59" s="22"/>
      <c r="AB59" s="22"/>
      <c r="AC59" s="22"/>
    </row>
    <row r="60" spans="1:29" x14ac:dyDescent="0.25">
      <c r="A60" s="59" t="s">
        <v>125</v>
      </c>
      <c r="B60" s="72">
        <v>0.39</v>
      </c>
      <c r="C60" s="73">
        <v>3</v>
      </c>
      <c r="D60" s="74">
        <f t="shared" si="3"/>
        <v>0.13</v>
      </c>
      <c r="E60" s="73">
        <v>0.16</v>
      </c>
      <c r="F60" s="73">
        <v>3</v>
      </c>
      <c r="G60" s="75">
        <f t="shared" si="4"/>
        <v>5.3333333333333337E-2</v>
      </c>
      <c r="H60" s="76">
        <v>0.28000000000000003</v>
      </c>
      <c r="I60" s="77">
        <v>3</v>
      </c>
      <c r="J60" s="78">
        <f t="shared" si="5"/>
        <v>9.3333333333333338E-2</v>
      </c>
      <c r="K60" s="72">
        <v>0.14000000000000001</v>
      </c>
      <c r="L60" s="73">
        <v>3</v>
      </c>
      <c r="M60" s="74">
        <f t="shared" si="6"/>
        <v>4.6666666666666669E-2</v>
      </c>
      <c r="N60" s="72">
        <v>1.02</v>
      </c>
      <c r="O60" s="73">
        <v>3</v>
      </c>
      <c r="P60" s="124">
        <f t="shared" si="7"/>
        <v>0.34</v>
      </c>
      <c r="R60" s="69">
        <f t="shared" si="1"/>
        <v>0.39800000000000002</v>
      </c>
      <c r="S60" s="105">
        <v>3</v>
      </c>
      <c r="T60" s="81">
        <f t="shared" si="2"/>
        <v>0.75</v>
      </c>
      <c r="U60" s="82">
        <f t="shared" si="12"/>
        <v>13.266666666666667</v>
      </c>
      <c r="V60" s="88">
        <f t="shared" si="14"/>
        <v>-46.93333333333333</v>
      </c>
      <c r="W60" s="22"/>
      <c r="X60" s="22"/>
      <c r="Y60" s="120"/>
      <c r="Z60" s="121"/>
      <c r="AA60" s="22"/>
      <c r="AB60" s="22"/>
      <c r="AC60" s="22"/>
    </row>
    <row r="61" spans="1:29" x14ac:dyDescent="0.25">
      <c r="A61" s="59" t="s">
        <v>126</v>
      </c>
      <c r="B61" s="72">
        <v>2.99</v>
      </c>
      <c r="C61" s="73">
        <v>67.5</v>
      </c>
      <c r="D61" s="74">
        <f t="shared" si="3"/>
        <v>4.4296296296296299E-2</v>
      </c>
      <c r="E61" s="73">
        <v>5.5</v>
      </c>
      <c r="F61" s="73">
        <v>67.5</v>
      </c>
      <c r="G61" s="75">
        <f t="shared" si="4"/>
        <v>8.1481481481481488E-2</v>
      </c>
      <c r="H61" s="76">
        <v>1.5</v>
      </c>
      <c r="I61" s="77">
        <v>67.5</v>
      </c>
      <c r="J61" s="78">
        <f t="shared" si="5"/>
        <v>2.2222222222222223E-2</v>
      </c>
      <c r="K61" s="72">
        <v>3.1</v>
      </c>
      <c r="L61" s="73">
        <v>67.5</v>
      </c>
      <c r="M61" s="74">
        <f t="shared" si="6"/>
        <v>4.5925925925925926E-2</v>
      </c>
      <c r="N61" s="72">
        <v>2.9</v>
      </c>
      <c r="O61" s="73">
        <v>67.5</v>
      </c>
      <c r="P61" s="123">
        <f t="shared" si="7"/>
        <v>4.296296296296296E-2</v>
      </c>
      <c r="R61" s="69">
        <f t="shared" si="1"/>
        <v>3.198</v>
      </c>
      <c r="S61" s="105">
        <v>67.5</v>
      </c>
      <c r="T61" s="81">
        <f t="shared" si="2"/>
        <v>16.875</v>
      </c>
      <c r="U61" s="82">
        <f t="shared" si="12"/>
        <v>4.7377777777777776</v>
      </c>
      <c r="V61" s="88">
        <f t="shared" si="14"/>
        <v>-81.048888888888882</v>
      </c>
      <c r="W61" s="22"/>
      <c r="X61" s="22"/>
      <c r="Y61" s="95"/>
      <c r="Z61" s="116"/>
      <c r="AA61" s="22"/>
      <c r="AB61" s="22"/>
      <c r="AC61" s="22"/>
    </row>
    <row r="62" spans="1:29" x14ac:dyDescent="0.25">
      <c r="A62" s="59" t="s">
        <v>127</v>
      </c>
      <c r="B62" s="72">
        <v>124.48</v>
      </c>
      <c r="C62" s="73">
        <v>1025</v>
      </c>
      <c r="D62" s="74">
        <f t="shared" si="3"/>
        <v>0.12144390243902439</v>
      </c>
      <c r="E62" s="73">
        <v>245.1</v>
      </c>
      <c r="F62" s="73">
        <v>1025</v>
      </c>
      <c r="G62" s="75">
        <f t="shared" si="4"/>
        <v>0.23912195121951219</v>
      </c>
      <c r="H62" s="76">
        <v>272.54000000000002</v>
      </c>
      <c r="I62" s="77">
        <v>1025</v>
      </c>
      <c r="J62" s="78">
        <f t="shared" si="5"/>
        <v>0.26589268292682927</v>
      </c>
      <c r="K62" s="72">
        <v>26.18</v>
      </c>
      <c r="L62" s="73">
        <v>1025</v>
      </c>
      <c r="M62" s="74">
        <f t="shared" si="6"/>
        <v>2.5541463414634147E-2</v>
      </c>
      <c r="N62" s="72">
        <v>119.89</v>
      </c>
      <c r="O62" s="73">
        <v>1025</v>
      </c>
      <c r="P62" s="124">
        <f t="shared" si="7"/>
        <v>0.11696585365853658</v>
      </c>
      <c r="R62" s="69">
        <f t="shared" si="1"/>
        <v>157.63799999999998</v>
      </c>
      <c r="S62" s="105">
        <v>1025</v>
      </c>
      <c r="T62" s="81">
        <f t="shared" si="2"/>
        <v>256.25</v>
      </c>
      <c r="U62" s="82">
        <f t="shared" si="12"/>
        <v>15.379317073170728</v>
      </c>
      <c r="V62" s="118">
        <f t="shared" si="14"/>
        <v>-38.482731707317079</v>
      </c>
      <c r="W62" s="22"/>
      <c r="X62" s="22"/>
      <c r="Y62" s="112" t="s">
        <v>128</v>
      </c>
      <c r="Z62" s="113" t="s">
        <v>113</v>
      </c>
      <c r="AA62" s="22"/>
      <c r="AB62" s="22"/>
      <c r="AC62" s="22"/>
    </row>
    <row r="63" spans="1:29" x14ac:dyDescent="0.25">
      <c r="A63" s="59" t="s">
        <v>129</v>
      </c>
      <c r="B63" s="72">
        <v>383.46</v>
      </c>
      <c r="C63" s="73">
        <v>4150</v>
      </c>
      <c r="D63" s="74">
        <f t="shared" si="3"/>
        <v>9.2399999999999996E-2</v>
      </c>
      <c r="E63" s="73">
        <v>446.97</v>
      </c>
      <c r="F63" s="73">
        <v>4150</v>
      </c>
      <c r="G63" s="75">
        <f t="shared" si="4"/>
        <v>0.10770361445783133</v>
      </c>
      <c r="H63" s="76">
        <v>965.47</v>
      </c>
      <c r="I63" s="77">
        <v>4150</v>
      </c>
      <c r="J63" s="78">
        <f t="shared" si="5"/>
        <v>0.2326433734939759</v>
      </c>
      <c r="K63" s="72">
        <v>212.76</v>
      </c>
      <c r="L63" s="73">
        <v>4150</v>
      </c>
      <c r="M63" s="74">
        <f t="shared" si="6"/>
        <v>5.1267469879518072E-2</v>
      </c>
      <c r="N63" s="72">
        <v>623.74</v>
      </c>
      <c r="O63" s="73">
        <v>4150</v>
      </c>
      <c r="P63" s="124">
        <f t="shared" si="7"/>
        <v>0.15029879518072289</v>
      </c>
      <c r="R63" s="69">
        <f t="shared" si="1"/>
        <v>526.48</v>
      </c>
      <c r="S63" s="105">
        <v>4150</v>
      </c>
      <c r="T63" s="81">
        <f t="shared" si="2"/>
        <v>1037.5</v>
      </c>
      <c r="U63" s="82">
        <f t="shared" si="12"/>
        <v>12.686265060240965</v>
      </c>
      <c r="V63" s="118">
        <f t="shared" si="14"/>
        <v>-49.254939759036141</v>
      </c>
      <c r="W63" s="22"/>
      <c r="X63" s="22"/>
      <c r="Y63" s="112" t="s">
        <v>130</v>
      </c>
      <c r="Z63" s="113" t="s">
        <v>131</v>
      </c>
      <c r="AA63" s="22"/>
      <c r="AB63" s="22"/>
      <c r="AC63" s="22"/>
    </row>
    <row r="64" spans="1:29" x14ac:dyDescent="0.25">
      <c r="A64" s="59" t="s">
        <v>132</v>
      </c>
      <c r="B64" s="72">
        <v>6.64</v>
      </c>
      <c r="C64" s="73">
        <v>38.75</v>
      </c>
      <c r="D64" s="74">
        <f t="shared" si="3"/>
        <v>0.17135483870967741</v>
      </c>
      <c r="E64" s="73">
        <v>27.68</v>
      </c>
      <c r="F64" s="73">
        <v>38.75</v>
      </c>
      <c r="G64" s="75">
        <f t="shared" si="4"/>
        <v>0.7143225806451613</v>
      </c>
      <c r="H64" s="76">
        <v>30.34</v>
      </c>
      <c r="I64" s="77">
        <v>38.75</v>
      </c>
      <c r="J64" s="78">
        <f t="shared" si="5"/>
        <v>0.78296774193548391</v>
      </c>
      <c r="K64" s="72">
        <v>0.32</v>
      </c>
      <c r="L64" s="73">
        <v>38.75</v>
      </c>
      <c r="M64" s="74">
        <f t="shared" si="6"/>
        <v>8.2580645161290326E-3</v>
      </c>
      <c r="N64" s="72">
        <v>13.29</v>
      </c>
      <c r="O64" s="73">
        <v>38.75</v>
      </c>
      <c r="P64" s="124">
        <f t="shared" si="7"/>
        <v>0.34296774193548385</v>
      </c>
      <c r="R64" s="69">
        <f t="shared" si="1"/>
        <v>15.653999999999996</v>
      </c>
      <c r="S64" s="105">
        <v>38.75</v>
      </c>
      <c r="T64" s="81">
        <f t="shared" si="2"/>
        <v>9.6875</v>
      </c>
      <c r="U64" s="82">
        <f t="shared" si="12"/>
        <v>40.397419354838696</v>
      </c>
      <c r="V64" s="88">
        <f t="shared" si="14"/>
        <v>61.589677419354807</v>
      </c>
      <c r="W64" s="22"/>
      <c r="X64" s="22"/>
      <c r="Y64" s="120"/>
      <c r="Z64" s="121"/>
      <c r="AA64" s="22"/>
      <c r="AB64" s="22"/>
      <c r="AC64" s="22"/>
    </row>
    <row r="65" spans="1:29" x14ac:dyDescent="0.25">
      <c r="A65" s="59" t="s">
        <v>133</v>
      </c>
      <c r="B65" s="72">
        <v>1068.03</v>
      </c>
      <c r="C65" s="73">
        <v>1380</v>
      </c>
      <c r="D65" s="74">
        <f t="shared" si="3"/>
        <v>0.77393478260869564</v>
      </c>
      <c r="E65" s="72">
        <v>929.28</v>
      </c>
      <c r="F65" s="73">
        <v>1380</v>
      </c>
      <c r="G65" s="75">
        <f t="shared" si="4"/>
        <v>0.67339130434782601</v>
      </c>
      <c r="H65" s="76">
        <v>809.07</v>
      </c>
      <c r="I65" s="77">
        <v>1380</v>
      </c>
      <c r="J65" s="78">
        <f t="shared" si="5"/>
        <v>0.58628260869565219</v>
      </c>
      <c r="K65" s="72">
        <v>1394.15</v>
      </c>
      <c r="L65" s="73">
        <v>1380</v>
      </c>
      <c r="M65" s="74">
        <f t="shared" si="6"/>
        <v>1.0102536231884058</v>
      </c>
      <c r="N65" s="72">
        <v>828.88</v>
      </c>
      <c r="O65" s="73">
        <v>1380</v>
      </c>
      <c r="P65" s="124">
        <f t="shared" si="7"/>
        <v>0.60063768115942029</v>
      </c>
      <c r="R65" s="69">
        <f t="shared" si="1"/>
        <v>1005.8820000000002</v>
      </c>
      <c r="S65" s="105">
        <v>1380</v>
      </c>
      <c r="T65" s="81">
        <f t="shared" si="2"/>
        <v>345</v>
      </c>
      <c r="U65" s="82">
        <f t="shared" si="12"/>
        <v>72.890000000000015</v>
      </c>
      <c r="V65" s="125">
        <f t="shared" si="14"/>
        <v>191.56000000000003</v>
      </c>
      <c r="W65" s="22"/>
      <c r="X65" s="22"/>
      <c r="Y65" s="112" t="s">
        <v>134</v>
      </c>
      <c r="Z65" s="126" t="s">
        <v>135</v>
      </c>
      <c r="AA65" s="22"/>
      <c r="AB65" s="22"/>
      <c r="AC65" s="22"/>
    </row>
    <row r="66" spans="1:29" x14ac:dyDescent="0.25">
      <c r="A66" s="127" t="s">
        <v>136</v>
      </c>
      <c r="B66" s="128">
        <v>1.1499999999999999</v>
      </c>
      <c r="C66" s="129">
        <v>7.5</v>
      </c>
      <c r="D66" s="130">
        <f t="shared" si="3"/>
        <v>0.15333333333333332</v>
      </c>
      <c r="E66" s="128">
        <v>2.06</v>
      </c>
      <c r="F66" s="129">
        <v>7.5</v>
      </c>
      <c r="G66" s="131">
        <f t="shared" si="4"/>
        <v>0.27466666666666667</v>
      </c>
      <c r="H66" s="132">
        <v>1.84</v>
      </c>
      <c r="I66" s="133">
        <v>7.5</v>
      </c>
      <c r="J66" s="134">
        <f t="shared" si="5"/>
        <v>0.24533333333333335</v>
      </c>
      <c r="K66" s="128">
        <v>0.2</v>
      </c>
      <c r="L66" s="129">
        <v>7.5</v>
      </c>
      <c r="M66" s="130">
        <f t="shared" si="6"/>
        <v>2.6666666666666668E-2</v>
      </c>
      <c r="N66" s="72">
        <v>1.29</v>
      </c>
      <c r="O66" s="129">
        <v>7.5</v>
      </c>
      <c r="P66" s="135">
        <f t="shared" si="7"/>
        <v>0.17200000000000001</v>
      </c>
      <c r="R66" s="136">
        <f t="shared" si="1"/>
        <v>1.3080000000000001</v>
      </c>
      <c r="S66" s="54">
        <v>7.5</v>
      </c>
      <c r="T66" s="137">
        <f t="shared" si="2"/>
        <v>1.875</v>
      </c>
      <c r="U66" s="138">
        <f t="shared" si="12"/>
        <v>17.440000000000001</v>
      </c>
      <c r="V66" s="146">
        <f t="shared" si="14"/>
        <v>-30.239999999999995</v>
      </c>
      <c r="W66" s="22"/>
      <c r="X66" s="22"/>
      <c r="Y66" s="112" t="s">
        <v>137</v>
      </c>
      <c r="Z66" s="113" t="s">
        <v>138</v>
      </c>
      <c r="AA66" s="22"/>
      <c r="AB66" s="22"/>
      <c r="AC66" s="22"/>
    </row>
    <row r="67" spans="1:29" x14ac:dyDescent="0.25">
      <c r="A67" s="139"/>
      <c r="B67" s="140"/>
      <c r="D67" s="141"/>
      <c r="E67" s="73"/>
      <c r="F67" s="141"/>
      <c r="K67" s="142"/>
      <c r="N67" s="63"/>
      <c r="R67" s="143"/>
      <c r="S67" s="143"/>
      <c r="T67" s="143"/>
      <c r="U67" s="143"/>
      <c r="V67" s="144"/>
      <c r="W67" s="22"/>
      <c r="X67" s="22"/>
      <c r="AA67" s="22"/>
      <c r="AB67" s="22"/>
      <c r="AC67" s="22"/>
    </row>
  </sheetData>
  <mergeCells count="10">
    <mergeCell ref="R3:V3"/>
    <mergeCell ref="R4:V4"/>
    <mergeCell ref="R5:V5"/>
    <mergeCell ref="AA7:AC7"/>
    <mergeCell ref="B2:D2"/>
    <mergeCell ref="E2:G2"/>
    <mergeCell ref="H2:J2"/>
    <mergeCell ref="K2:M2"/>
    <mergeCell ref="N2:P2"/>
    <mergeCell ref="R2:V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8" ma:contentTypeDescription="Stvaranje novog dokumenta." ma:contentTypeScope="" ma:versionID="cc902633e570d85d367b3498bc589aec">
  <xsd:schema xmlns:xsd="http://www.w3.org/2001/XMLSchema" xmlns:xs="http://www.w3.org/2001/XMLSchema" xmlns:p="http://schemas.microsoft.com/office/2006/metadata/properties" xmlns:ns3="45d8aee0-908e-447e-8ded-d2386c36c166" targetNamespace="http://schemas.microsoft.com/office/2006/metadata/properties" ma:root="true" ma:fieldsID="04b967d7e5b57e83ee325616b383ca9c" ns3:_="">
    <xsd:import namespace="45d8aee0-908e-447e-8ded-d2386c36c1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9915A-934E-4214-87A8-543F096B5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85E4AC-24A6-4D25-9480-926232531D0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5d8aee0-908e-447e-8ded-d2386c36c1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B55F9F-05EF-468B-87BA-02B30AD80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Ponedjeljak (11.11.)</vt:lpstr>
      <vt:lpstr>Utorak (12.11.)</vt:lpstr>
      <vt:lpstr>Srijeda (13.11.)</vt:lpstr>
      <vt:lpstr>Četvrtak (14.11.)</vt:lpstr>
      <vt:lpstr>Petak (15.11.)</vt:lpstr>
      <vt:lpstr>NUTRITIVNE VRIJEDNOSTI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Tomić-Obrdalj Helena</cp:lastModifiedBy>
  <dcterms:created xsi:type="dcterms:W3CDTF">2019-09-17T09:15:58Z</dcterms:created>
  <dcterms:modified xsi:type="dcterms:W3CDTF">2019-09-24T05:55:42Z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