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Ozrenka\Desktop\"/>
    </mc:Choice>
  </mc:AlternateContent>
  <xr:revisionPtr revIDLastSave="0" documentId="13_ncr:1_{569CBECA-F4D4-4138-BCA4-BFE95F20A3A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E284" i="9" s="1"/>
  <c r="B284" i="9" s="1"/>
  <c r="F284" i="9"/>
  <c r="H283" i="9"/>
  <c r="G283" i="9"/>
  <c r="E283" i="9" s="1"/>
  <c r="B283" i="9" s="1"/>
  <c r="F283" i="9"/>
  <c r="F282" i="9"/>
  <c r="H281" i="9"/>
  <c r="G281" i="9"/>
  <c r="E281" i="9" s="1"/>
  <c r="B281" i="9" s="1"/>
  <c r="F281" i="9"/>
  <c r="H280" i="9"/>
  <c r="G280" i="9"/>
  <c r="E280" i="9" s="1"/>
  <c r="B280" i="9" s="1"/>
  <c r="F280" i="9"/>
  <c r="H279" i="9"/>
  <c r="G279" i="9"/>
  <c r="E279" i="9" s="1"/>
  <c r="B279" i="9" s="1"/>
  <c r="F279" i="9"/>
  <c r="F278" i="9"/>
  <c r="F277" i="9"/>
  <c r="F275" i="9" s="1"/>
  <c r="F276" i="9"/>
  <c r="L274" i="9"/>
  <c r="F274" i="9" s="1"/>
  <c r="H274" i="9"/>
  <c r="I273" i="9"/>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E265" i="9"/>
  <c r="M264" i="9"/>
  <c r="F264" i="9" s="1"/>
  <c r="L264" i="9"/>
  <c r="E264" i="9"/>
  <c r="B264" i="9" s="1"/>
  <c r="M263" i="9"/>
  <c r="L263" i="9"/>
  <c r="F263" i="9"/>
  <c r="E263" i="9"/>
  <c r="B263" i="9" s="1"/>
  <c r="M262" i="9"/>
  <c r="L262" i="9"/>
  <c r="F262" i="9" s="1"/>
  <c r="B262" i="9" s="1"/>
  <c r="E262" i="9"/>
  <c r="M261" i="9"/>
  <c r="L261" i="9"/>
  <c r="E261" i="9"/>
  <c r="M260" i="9"/>
  <c r="L260" i="9"/>
  <c r="F260" i="9"/>
  <c r="E260" i="9"/>
  <c r="B260" i="9" s="1"/>
  <c r="M259" i="9"/>
  <c r="L259" i="9"/>
  <c r="F259" i="9"/>
  <c r="E259" i="9"/>
  <c r="M258" i="9"/>
  <c r="L258" i="9"/>
  <c r="F258" i="9" s="1"/>
  <c r="B258" i="9" s="1"/>
  <c r="E258" i="9"/>
  <c r="M257" i="9"/>
  <c r="L257" i="9"/>
  <c r="F257" i="9" s="1"/>
  <c r="B257" i="9" s="1"/>
  <c r="E257" i="9"/>
  <c r="M256" i="9"/>
  <c r="F256" i="9" s="1"/>
  <c r="L256" i="9"/>
  <c r="E256" i="9"/>
  <c r="B256" i="9" s="1"/>
  <c r="M255" i="9"/>
  <c r="L255" i="9"/>
  <c r="F255" i="9"/>
  <c r="E255" i="9"/>
  <c r="M254" i="9"/>
  <c r="L254" i="9"/>
  <c r="F254" i="9" s="1"/>
  <c r="B254" i="9" s="1"/>
  <c r="E254" i="9"/>
  <c r="M253" i="9"/>
  <c r="L253" i="9"/>
  <c r="F253" i="9" s="1"/>
  <c r="E253" i="9"/>
  <c r="B253" i="9"/>
  <c r="M252" i="9"/>
  <c r="L252" i="9"/>
  <c r="F252" i="9"/>
  <c r="E252" i="9"/>
  <c r="B252" i="9" s="1"/>
  <c r="M251" i="9"/>
  <c r="L251" i="9"/>
  <c r="F251" i="9"/>
  <c r="E251" i="9"/>
  <c r="B251" i="9" s="1"/>
  <c r="M250" i="9"/>
  <c r="L250" i="9"/>
  <c r="F250" i="9" s="1"/>
  <c r="B250" i="9" s="1"/>
  <c r="E250" i="9"/>
  <c r="M249" i="9"/>
  <c r="L249" i="9"/>
  <c r="E249" i="9"/>
  <c r="M248" i="9"/>
  <c r="F248" i="9" s="1"/>
  <c r="L248" i="9"/>
  <c r="E248" i="9"/>
  <c r="M247" i="9"/>
  <c r="L247" i="9"/>
  <c r="F247" i="9"/>
  <c r="E247" i="9"/>
  <c r="B247" i="9" s="1"/>
  <c r="M246" i="9"/>
  <c r="L246" i="9"/>
  <c r="F246" i="9" s="1"/>
  <c r="B246" i="9" s="1"/>
  <c r="E246" i="9"/>
  <c r="M245" i="9"/>
  <c r="L245" i="9"/>
  <c r="E245" i="9"/>
  <c r="M244" i="9"/>
  <c r="L244" i="9"/>
  <c r="F244" i="9"/>
  <c r="E244" i="9"/>
  <c r="B244" i="9" s="1"/>
  <c r="M243" i="9"/>
  <c r="L243" i="9"/>
  <c r="F243" i="9"/>
  <c r="E243" i="9"/>
  <c r="M242" i="9"/>
  <c r="L242" i="9"/>
  <c r="F242" i="9" s="1"/>
  <c r="B242" i="9" s="1"/>
  <c r="E242" i="9"/>
  <c r="M241" i="9"/>
  <c r="L241" i="9"/>
  <c r="F241" i="9" s="1"/>
  <c r="B241" i="9" s="1"/>
  <c r="E241" i="9"/>
  <c r="M240" i="9"/>
  <c r="F240" i="9" s="1"/>
  <c r="L240" i="9"/>
  <c r="E240" i="9"/>
  <c r="B240" i="9" s="1"/>
  <c r="M239" i="9"/>
  <c r="L239" i="9"/>
  <c r="F239" i="9"/>
  <c r="E239" i="9"/>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F232" i="9" s="1"/>
  <c r="L232" i="9"/>
  <c r="E232" i="9"/>
  <c r="M231" i="9"/>
  <c r="L231" i="9"/>
  <c r="F231" i="9"/>
  <c r="E231" i="9"/>
  <c r="B231" i="9" s="1"/>
  <c r="M230" i="9"/>
  <c r="L230" i="9"/>
  <c r="F230" i="9" s="1"/>
  <c r="B230" i="9" s="1"/>
  <c r="E230" i="9"/>
  <c r="M229" i="9"/>
  <c r="L229" i="9"/>
  <c r="E229" i="9"/>
  <c r="M228" i="9"/>
  <c r="L228" i="9"/>
  <c r="F228" i="9"/>
  <c r="E228" i="9"/>
  <c r="B228" i="9" s="1"/>
  <c r="M227" i="9"/>
  <c r="L227" i="9"/>
  <c r="F227" i="9"/>
  <c r="E227" i="9"/>
  <c r="B227" i="9" s="1"/>
  <c r="M226" i="9"/>
  <c r="L226" i="9"/>
  <c r="F226" i="9" s="1"/>
  <c r="B226" i="9" s="1"/>
  <c r="E226" i="9"/>
  <c r="H225" i="9"/>
  <c r="G225" i="9"/>
  <c r="E225" i="9" s="1"/>
  <c r="B225" i="9" s="1"/>
  <c r="F225" i="9"/>
  <c r="M224" i="9"/>
  <c r="F224" i="9" s="1"/>
  <c r="L224" i="9"/>
  <c r="E224" i="9"/>
  <c r="M223" i="9"/>
  <c r="L223" i="9"/>
  <c r="F223" i="9"/>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c r="E215" i="9"/>
  <c r="M214" i="9"/>
  <c r="L214" i="9"/>
  <c r="F214" i="9" s="1"/>
  <c r="E214" i="9"/>
  <c r="B214" i="9" s="1"/>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G156" i="9"/>
  <c r="E156" i="9" s="1"/>
  <c r="B156" i="9" s="1"/>
  <c r="F156" i="9"/>
  <c r="H155" i="9"/>
  <c r="G155" i="9"/>
  <c r="F155" i="9"/>
  <c r="E155" i="9"/>
  <c r="B155" i="9" s="1"/>
  <c r="H154" i="9"/>
  <c r="G154" i="9"/>
  <c r="F154" i="9"/>
  <c r="E154" i="9"/>
  <c r="H153" i="9"/>
  <c r="G153" i="9"/>
  <c r="E153" i="9" s="1"/>
  <c r="B153" i="9" s="1"/>
  <c r="F153" i="9"/>
  <c r="H152" i="9"/>
  <c r="G152" i="9"/>
  <c r="F152" i="9"/>
  <c r="H151" i="9"/>
  <c r="G151" i="9"/>
  <c r="F151" i="9"/>
  <c r="E151" i="9"/>
  <c r="B151" i="9" s="1"/>
  <c r="H150" i="9"/>
  <c r="G150" i="9"/>
  <c r="E150" i="9" s="1"/>
  <c r="F150" i="9"/>
  <c r="H149" i="9"/>
  <c r="G149" i="9"/>
  <c r="E149" i="9" s="1"/>
  <c r="B149" i="9" s="1"/>
  <c r="F149" i="9"/>
  <c r="H148" i="9"/>
  <c r="G148" i="9"/>
  <c r="F148" i="9"/>
  <c r="H147" i="9"/>
  <c r="G147" i="9"/>
  <c r="F147" i="9"/>
  <c r="E147" i="9"/>
  <c r="B147" i="9" s="1"/>
  <c r="H146" i="9"/>
  <c r="G146" i="9"/>
  <c r="F146" i="9"/>
  <c r="E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E134" i="9" s="1"/>
  <c r="F134" i="9"/>
  <c r="H133" i="9"/>
  <c r="G133" i="9"/>
  <c r="E133" i="9" s="1"/>
  <c r="B133" i="9" s="1"/>
  <c r="F133" i="9"/>
  <c r="H132" i="9"/>
  <c r="G132" i="9"/>
  <c r="F132" i="9"/>
  <c r="H131" i="9"/>
  <c r="G131" i="9"/>
  <c r="F131" i="9"/>
  <c r="E131" i="9"/>
  <c r="B131" i="9" s="1"/>
  <c r="H130" i="9"/>
  <c r="G130" i="9"/>
  <c r="F130" i="9"/>
  <c r="E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E124" i="9" s="1"/>
  <c r="F124" i="9"/>
  <c r="B124" i="9"/>
  <c r="H123" i="9"/>
  <c r="G123" i="9"/>
  <c r="F123" i="9"/>
  <c r="E123" i="9"/>
  <c r="B123" i="9" s="1"/>
  <c r="H122" i="9"/>
  <c r="G122" i="9"/>
  <c r="F122" i="9"/>
  <c r="E122" i="9"/>
  <c r="B122" i="9" s="1"/>
  <c r="H121" i="9"/>
  <c r="G121" i="9"/>
  <c r="E121" i="9" s="1"/>
  <c r="B121" i="9" s="1"/>
  <c r="F121" i="9"/>
  <c r="H120" i="9"/>
  <c r="G120" i="9"/>
  <c r="E120" i="9" s="1"/>
  <c r="F120" i="9"/>
  <c r="B120" i="9"/>
  <c r="H119" i="9"/>
  <c r="G119" i="9"/>
  <c r="F119" i="9"/>
  <c r="E119" i="9"/>
  <c r="B119" i="9" s="1"/>
  <c r="H118" i="9"/>
  <c r="G118" i="9"/>
  <c r="E118" i="9" s="1"/>
  <c r="F118" i="9"/>
  <c r="H117" i="9"/>
  <c r="G117" i="9"/>
  <c r="E117" i="9" s="1"/>
  <c r="B117" i="9" s="1"/>
  <c r="F117" i="9"/>
  <c r="H116" i="9"/>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E102" i="9" s="1"/>
  <c r="F102" i="9"/>
  <c r="H101" i="9"/>
  <c r="G101" i="9"/>
  <c r="E101" i="9" s="1"/>
  <c r="B101" i="9" s="1"/>
  <c r="F101" i="9"/>
  <c r="H100" i="9"/>
  <c r="G100" i="9"/>
  <c r="E100" i="9" s="1"/>
  <c r="F100" i="9"/>
  <c r="B100" i="9"/>
  <c r="H99" i="9"/>
  <c r="G99" i="9"/>
  <c r="F99" i="9"/>
  <c r="E99" i="9"/>
  <c r="B99" i="9" s="1"/>
  <c r="H98" i="9"/>
  <c r="G98" i="9"/>
  <c r="F98" i="9"/>
  <c r="E98" i="9"/>
  <c r="B98" i="9" s="1"/>
  <c r="H97" i="9"/>
  <c r="G97" i="9"/>
  <c r="E97" i="9" s="1"/>
  <c r="B97" i="9" s="1"/>
  <c r="F97" i="9"/>
  <c r="H96" i="9"/>
  <c r="G96" i="9"/>
  <c r="E96" i="9" s="1"/>
  <c r="F96" i="9"/>
  <c r="B96" i="9"/>
  <c r="H95" i="9"/>
  <c r="G95" i="9"/>
  <c r="F95" i="9"/>
  <c r="E95" i="9"/>
  <c r="B95" i="9" s="1"/>
  <c r="H94" i="9"/>
  <c r="G94" i="9"/>
  <c r="E94" i="9" s="1"/>
  <c r="F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F88" i="9"/>
  <c r="H87" i="9"/>
  <c r="G87" i="9"/>
  <c r="F87" i="9"/>
  <c r="E87" i="9"/>
  <c r="B87" i="9" s="1"/>
  <c r="H86" i="9"/>
  <c r="G86" i="9"/>
  <c r="E86" i="9" s="1"/>
  <c r="F86" i="9"/>
  <c r="H85" i="9"/>
  <c r="G85" i="9"/>
  <c r="E85" i="9" s="1"/>
  <c r="B85" i="9" s="1"/>
  <c r="F85" i="9"/>
  <c r="H84" i="9"/>
  <c r="G84" i="9"/>
  <c r="E84" i="9" s="1"/>
  <c r="B84" i="9" s="1"/>
  <c r="F84" i="9"/>
  <c r="H83" i="9"/>
  <c r="G83" i="9"/>
  <c r="F83" i="9"/>
  <c r="E83" i="9"/>
  <c r="B83" i="9" s="1"/>
  <c r="H82" i="9"/>
  <c r="G82" i="9"/>
  <c r="F82" i="9"/>
  <c r="E82" i="9"/>
  <c r="H81" i="9"/>
  <c r="G81" i="9"/>
  <c r="E81" i="9" s="1"/>
  <c r="B81" i="9" s="1"/>
  <c r="F81" i="9"/>
  <c r="H80" i="9"/>
  <c r="G80" i="9"/>
  <c r="E80" i="9" s="1"/>
  <c r="F80" i="9"/>
  <c r="B80" i="9"/>
  <c r="H79" i="9"/>
  <c r="G79" i="9"/>
  <c r="F79" i="9"/>
  <c r="E79" i="9"/>
  <c r="B79" i="9" s="1"/>
  <c r="H78" i="9"/>
  <c r="G78" i="9"/>
  <c r="E78" i="9" s="1"/>
  <c r="F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F72" i="9"/>
  <c r="H71" i="9"/>
  <c r="G71" i="9"/>
  <c r="F71" i="9"/>
  <c r="E71" i="9"/>
  <c r="B71" i="9" s="1"/>
  <c r="H70" i="9"/>
  <c r="G70" i="9"/>
  <c r="E70" i="9" s="1"/>
  <c r="F70" i="9"/>
  <c r="H69" i="9"/>
  <c r="G69" i="9"/>
  <c r="E69" i="9" s="1"/>
  <c r="B69" i="9" s="1"/>
  <c r="F69" i="9"/>
  <c r="H68" i="9"/>
  <c r="G68" i="9"/>
  <c r="F68" i="9"/>
  <c r="H67" i="9"/>
  <c r="G67" i="9"/>
  <c r="F67" i="9"/>
  <c r="E67" i="9"/>
  <c r="B67" i="9" s="1"/>
  <c r="H66" i="9"/>
  <c r="G66" i="9"/>
  <c r="F66" i="9"/>
  <c r="E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E60" i="9" s="1"/>
  <c r="F60" i="9"/>
  <c r="B60" i="9"/>
  <c r="H59" i="9"/>
  <c r="G59" i="9"/>
  <c r="F59" i="9"/>
  <c r="E59" i="9"/>
  <c r="B59" i="9" s="1"/>
  <c r="H58" i="9"/>
  <c r="G58" i="9"/>
  <c r="F58" i="9"/>
  <c r="E58" i="9"/>
  <c r="B58" i="9" s="1"/>
  <c r="H57" i="9"/>
  <c r="G57" i="9"/>
  <c r="E57" i="9" s="1"/>
  <c r="B57" i="9" s="1"/>
  <c r="F57" i="9"/>
  <c r="H56" i="9"/>
  <c r="G56" i="9"/>
  <c r="F56" i="9"/>
  <c r="H55" i="9"/>
  <c r="G55" i="9"/>
  <c r="F55" i="9"/>
  <c r="E55" i="9"/>
  <c r="B55" i="9" s="1"/>
  <c r="H54" i="9"/>
  <c r="G54" i="9"/>
  <c r="E54" i="9" s="1"/>
  <c r="F54" i="9"/>
  <c r="H53" i="9"/>
  <c r="G53" i="9"/>
  <c r="E53" i="9" s="1"/>
  <c r="B53" i="9" s="1"/>
  <c r="F53" i="9"/>
  <c r="H52" i="9"/>
  <c r="G52" i="9"/>
  <c r="F52" i="9"/>
  <c r="H51" i="9"/>
  <c r="G51" i="9"/>
  <c r="F51" i="9"/>
  <c r="E51" i="9"/>
  <c r="B51" i="9" s="1"/>
  <c r="H50" i="9"/>
  <c r="G50" i="9"/>
  <c r="F50" i="9"/>
  <c r="E50" i="9"/>
  <c r="H49" i="9"/>
  <c r="G49" i="9"/>
  <c r="E49" i="9" s="1"/>
  <c r="B49" i="9" s="1"/>
  <c r="F49" i="9"/>
  <c r="H48" i="9"/>
  <c r="G48" i="9"/>
  <c r="E48" i="9" s="1"/>
  <c r="B48" i="9" s="1"/>
  <c r="F48" i="9"/>
  <c r="H47" i="9"/>
  <c r="G47" i="9"/>
  <c r="F47" i="9"/>
  <c r="E47" i="9"/>
  <c r="B47" i="9" s="1"/>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G38" i="9"/>
  <c r="E38" i="9" s="1"/>
  <c r="F38" i="9"/>
  <c r="H37" i="9"/>
  <c r="G37" i="9"/>
  <c r="E37" i="9" s="1"/>
  <c r="B37" i="9" s="1"/>
  <c r="F37" i="9"/>
  <c r="H36" i="9"/>
  <c r="G36" i="9"/>
  <c r="F36" i="9"/>
  <c r="H35" i="9"/>
  <c r="E35" i="9" s="1"/>
  <c r="B35" i="9" s="1"/>
  <c r="G35" i="9"/>
  <c r="F35" i="9"/>
  <c r="H34" i="9"/>
  <c r="G34" i="9"/>
  <c r="F34" i="9"/>
  <c r="E34" i="9"/>
  <c r="B34" i="9" s="1"/>
  <c r="H33" i="9"/>
  <c r="G33" i="9"/>
  <c r="F33" i="9"/>
  <c r="H32" i="9"/>
  <c r="G32" i="9"/>
  <c r="F32" i="9"/>
  <c r="H31" i="9"/>
  <c r="G31" i="9"/>
  <c r="E31" i="9" s="1"/>
  <c r="B31" i="9" s="1"/>
  <c r="F31" i="9"/>
  <c r="H30" i="9"/>
  <c r="G30" i="9"/>
  <c r="F30" i="9"/>
  <c r="H29" i="9"/>
  <c r="G29" i="9"/>
  <c r="F29" i="9"/>
  <c r="H28" i="9"/>
  <c r="G28" i="9"/>
  <c r="F28" i="9"/>
  <c r="H27" i="9"/>
  <c r="G27" i="9"/>
  <c r="E27" i="9" s="1"/>
  <c r="B27" i="9" s="1"/>
  <c r="F27" i="9"/>
  <c r="H26" i="9"/>
  <c r="G26" i="9"/>
  <c r="E26" i="9" s="1"/>
  <c r="B26" i="9" s="1"/>
  <c r="F26" i="9"/>
  <c r="H25" i="9"/>
  <c r="G25" i="9"/>
  <c r="F25" i="9"/>
  <c r="E25" i="9"/>
  <c r="B25" i="9"/>
  <c r="H24" i="9"/>
  <c r="G24" i="9"/>
  <c r="E24" i="9" s="1"/>
  <c r="B24" i="9" s="1"/>
  <c r="F24" i="9"/>
  <c r="H23" i="9"/>
  <c r="G23" i="9"/>
  <c r="F23" i="9"/>
  <c r="E23" i="9"/>
  <c r="B23" i="9" s="1"/>
  <c r="H22" i="9"/>
  <c r="G22" i="9"/>
  <c r="F22" i="9"/>
  <c r="H21" i="9"/>
  <c r="G21" i="9"/>
  <c r="E21" i="9" s="1"/>
  <c r="B21" i="9" s="1"/>
  <c r="F21" i="9"/>
  <c r="F20" i="9"/>
  <c r="F4" i="9"/>
  <c r="O3" i="9"/>
  <c r="G274" i="9" s="1"/>
  <c r="E274" i="9" s="1"/>
  <c r="I3" i="9"/>
  <c r="H3" i="9"/>
  <c r="G3" i="9"/>
  <c r="D101" i="8"/>
  <c r="D95" i="8"/>
  <c r="D90" i="8"/>
  <c r="D85" i="8"/>
  <c r="D80" i="8"/>
  <c r="D75" i="8"/>
  <c r="D70" i="8"/>
  <c r="D65" i="8"/>
  <c r="D60" i="8"/>
  <c r="D55" i="8"/>
  <c r="D50" i="8"/>
  <c r="D44" i="8"/>
  <c r="D36" i="8"/>
  <c r="D26" i="8"/>
  <c r="D24" i="8" s="1"/>
  <c r="C1499" i="1" s="1"/>
  <c r="D18" i="8"/>
  <c r="D8" i="8"/>
  <c r="D6" i="8"/>
  <c r="E44" i="7"/>
  <c r="D44" i="7"/>
  <c r="E39" i="7"/>
  <c r="D39" i="7"/>
  <c r="D38" i="7" s="1"/>
  <c r="E38" i="7"/>
  <c r="E30" i="7"/>
  <c r="D30" i="7"/>
  <c r="E23" i="7"/>
  <c r="E22" i="7" s="1"/>
  <c r="D23"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D89" i="6" s="1"/>
  <c r="F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E245" i="5" s="1"/>
  <c r="D1222" i="1" s="1"/>
  <c r="D250" i="5"/>
  <c r="F249" i="5"/>
  <c r="F248" i="5"/>
  <c r="F247" i="5"/>
  <c r="E246" i="5"/>
  <c r="D246" i="5"/>
  <c r="D245" i="5" s="1"/>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D190" i="5" s="1"/>
  <c r="G291" i="9" s="1"/>
  <c r="F190" i="5"/>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E118" i="5" s="1"/>
  <c r="D126" i="5"/>
  <c r="F125" i="5"/>
  <c r="F124" i="5"/>
  <c r="F123" i="5"/>
  <c r="F122" i="5"/>
  <c r="F121" i="5"/>
  <c r="F120" i="5"/>
  <c r="F119" i="5"/>
  <c r="E119" i="5"/>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F79" i="5" s="1"/>
  <c r="D78"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D484" i="4" s="1"/>
  <c r="F484"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E418" i="4"/>
  <c r="D418" i="4"/>
  <c r="F418" i="4" s="1"/>
  <c r="E417" i="4"/>
  <c r="E644" i="4" s="1"/>
  <c r="D638" i="1" s="1"/>
  <c r="D417" i="4"/>
  <c r="E416" i="4"/>
  <c r="E643" i="4" s="1"/>
  <c r="D416" i="4"/>
  <c r="D643" i="4" s="1"/>
  <c r="F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E252" i="4" s="1"/>
  <c r="D248" i="1" s="1"/>
  <c r="D259" i="4"/>
  <c r="F259" i="4" s="1"/>
  <c r="F258" i="4"/>
  <c r="F257" i="4"/>
  <c r="F256" i="4"/>
  <c r="F255" i="4"/>
  <c r="F254" i="4"/>
  <c r="F253" i="4"/>
  <c r="E253" i="4"/>
  <c r="D253" i="4"/>
  <c r="D252" i="4"/>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s="1"/>
  <c r="F215" i="4" s="1"/>
  <c r="F214" i="4"/>
  <c r="F213" i="4"/>
  <c r="F212" i="4"/>
  <c r="F211" i="4"/>
  <c r="E210" i="4"/>
  <c r="E196" i="4" s="1"/>
  <c r="D192" i="1" s="1"/>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4" i="4" s="1"/>
  <c r="D133" i="4"/>
  <c r="F133" i="4" s="1"/>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D112" i="4"/>
  <c r="D106" i="4" s="1"/>
  <c r="F106" i="4" s="1"/>
  <c r="F111" i="4"/>
  <c r="F110" i="4"/>
  <c r="F109" i="4"/>
  <c r="F108" i="4"/>
  <c r="E107" i="4"/>
  <c r="D107" i="4"/>
  <c r="F107" i="4" s="1"/>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2" i="4" s="1"/>
  <c r="E82"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D45" i="4"/>
  <c r="F44" i="4"/>
  <c r="E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H1575" i="1"/>
  <c r="G1575" i="1"/>
  <c r="C1575" i="1"/>
  <c r="C1574" i="1"/>
  <c r="H1574" i="1" s="1"/>
  <c r="C1573" i="1"/>
  <c r="G1573" i="1" s="1"/>
  <c r="H1572" i="1"/>
  <c r="G1572" i="1"/>
  <c r="C1572" i="1"/>
  <c r="G1571" i="1"/>
  <c r="C1571" i="1"/>
  <c r="H1571" i="1" s="1"/>
  <c r="C1570" i="1"/>
  <c r="H1569" i="1"/>
  <c r="C1569" i="1"/>
  <c r="G1569" i="1" s="1"/>
  <c r="H1568" i="1"/>
  <c r="G1568" i="1"/>
  <c r="C1568" i="1"/>
  <c r="H1567" i="1"/>
  <c r="G1567" i="1"/>
  <c r="C1567" i="1"/>
  <c r="C1566" i="1"/>
  <c r="H1566" i="1" s="1"/>
  <c r="C1565" i="1"/>
  <c r="G1565" i="1" s="1"/>
  <c r="H1564" i="1"/>
  <c r="G1564" i="1"/>
  <c r="C1564" i="1"/>
  <c r="G1563" i="1"/>
  <c r="C1563" i="1"/>
  <c r="H1563" i="1" s="1"/>
  <c r="C1562" i="1"/>
  <c r="H1561" i="1"/>
  <c r="C1561" i="1"/>
  <c r="G1561" i="1" s="1"/>
  <c r="C1560" i="1"/>
  <c r="H1560" i="1" s="1"/>
  <c r="H1559" i="1"/>
  <c r="G1559" i="1"/>
  <c r="C1559" i="1"/>
  <c r="C1558" i="1"/>
  <c r="H1558" i="1" s="1"/>
  <c r="C1557" i="1"/>
  <c r="G1557" i="1" s="1"/>
  <c r="H1556" i="1"/>
  <c r="G1556" i="1"/>
  <c r="C1556" i="1"/>
  <c r="G1555" i="1"/>
  <c r="C1555" i="1"/>
  <c r="H1555" i="1" s="1"/>
  <c r="C1554" i="1"/>
  <c r="H1553" i="1"/>
  <c r="C1553" i="1"/>
  <c r="G1553" i="1" s="1"/>
  <c r="H1552" i="1"/>
  <c r="G1552" i="1"/>
  <c r="C1552" i="1"/>
  <c r="G1551" i="1"/>
  <c r="C1551" i="1"/>
  <c r="H1551" i="1" s="1"/>
  <c r="C1550" i="1"/>
  <c r="H1550" i="1" s="1"/>
  <c r="C1549" i="1"/>
  <c r="G1549" i="1" s="1"/>
  <c r="H1548" i="1"/>
  <c r="G1548" i="1"/>
  <c r="C1548" i="1"/>
  <c r="G1547" i="1"/>
  <c r="C1547" i="1"/>
  <c r="H1547" i="1" s="1"/>
  <c r="C1546" i="1"/>
  <c r="H1545" i="1"/>
  <c r="C1545" i="1"/>
  <c r="G1545" i="1" s="1"/>
  <c r="H1544" i="1"/>
  <c r="G1544" i="1"/>
  <c r="C1544" i="1"/>
  <c r="H1543" i="1"/>
  <c r="G1543" i="1"/>
  <c r="C1543" i="1"/>
  <c r="C1542" i="1"/>
  <c r="H1542" i="1" s="1"/>
  <c r="C1541" i="1"/>
  <c r="G1541" i="1" s="1"/>
  <c r="H1540" i="1"/>
  <c r="G1540" i="1"/>
  <c r="C1540" i="1"/>
  <c r="G1539" i="1"/>
  <c r="C1539" i="1"/>
  <c r="H1539" i="1" s="1"/>
  <c r="C1538" i="1"/>
  <c r="H1537" i="1"/>
  <c r="C1537" i="1"/>
  <c r="G1537" i="1" s="1"/>
  <c r="H1536" i="1"/>
  <c r="G1536" i="1"/>
  <c r="C1536" i="1"/>
  <c r="H1535" i="1"/>
  <c r="G1535" i="1"/>
  <c r="C1535" i="1"/>
  <c r="C1534" i="1"/>
  <c r="H1534" i="1" s="1"/>
  <c r="C1533" i="1"/>
  <c r="G1533" i="1" s="1"/>
  <c r="H1532" i="1"/>
  <c r="G1532" i="1"/>
  <c r="C1532" i="1"/>
  <c r="C1531" i="1"/>
  <c r="H1531" i="1" s="1"/>
  <c r="C1530" i="1"/>
  <c r="H1529" i="1"/>
  <c r="C1529" i="1"/>
  <c r="G1529" i="1" s="1"/>
  <c r="H1528" i="1"/>
  <c r="G1528" i="1"/>
  <c r="C1528" i="1"/>
  <c r="H1527" i="1"/>
  <c r="G1527" i="1"/>
  <c r="C1527" i="1"/>
  <c r="C1526" i="1"/>
  <c r="H1526" i="1" s="1"/>
  <c r="C1525" i="1"/>
  <c r="G1525" i="1" s="1"/>
  <c r="G1523" i="1"/>
  <c r="C1523" i="1"/>
  <c r="H1523" i="1" s="1"/>
  <c r="C1522" i="1"/>
  <c r="H1521" i="1"/>
  <c r="C1521" i="1"/>
  <c r="G1521" i="1" s="1"/>
  <c r="H1520" i="1"/>
  <c r="G1520" i="1"/>
  <c r="C1520" i="1"/>
  <c r="H1519" i="1"/>
  <c r="G1519" i="1"/>
  <c r="C1519" i="1"/>
  <c r="H1516" i="1"/>
  <c r="G1516" i="1"/>
  <c r="C1516" i="1"/>
  <c r="G1515" i="1"/>
  <c r="C1515" i="1"/>
  <c r="H1515" i="1" s="1"/>
  <c r="C1514" i="1"/>
  <c r="H1513" i="1"/>
  <c r="C1513" i="1"/>
  <c r="G1513" i="1" s="1"/>
  <c r="H1512" i="1"/>
  <c r="G1512" i="1"/>
  <c r="C1512" i="1"/>
  <c r="H1511" i="1"/>
  <c r="G1511" i="1"/>
  <c r="C1511" i="1"/>
  <c r="C1510" i="1"/>
  <c r="H1510" i="1" s="1"/>
  <c r="C1509" i="1"/>
  <c r="G1509" i="1" s="1"/>
  <c r="H1508" i="1"/>
  <c r="G1508" i="1"/>
  <c r="C1508" i="1"/>
  <c r="G1507" i="1"/>
  <c r="C1507" i="1"/>
  <c r="H1507" i="1" s="1"/>
  <c r="C1506" i="1"/>
  <c r="H1505" i="1"/>
  <c r="C1505" i="1"/>
  <c r="G1505" i="1" s="1"/>
  <c r="H1504" i="1"/>
  <c r="G1504" i="1"/>
  <c r="C1504" i="1"/>
  <c r="C1503" i="1"/>
  <c r="H1503" i="1" s="1"/>
  <c r="C1502" i="1"/>
  <c r="H1502" i="1" s="1"/>
  <c r="C1501" i="1"/>
  <c r="G1501" i="1" s="1"/>
  <c r="H1500" i="1"/>
  <c r="G1500" i="1"/>
  <c r="C1500" i="1"/>
  <c r="C1498" i="1"/>
  <c r="H1497" i="1"/>
  <c r="C1497" i="1"/>
  <c r="G1497" i="1" s="1"/>
  <c r="H1496" i="1"/>
  <c r="G1496" i="1"/>
  <c r="C1496" i="1"/>
  <c r="H1495" i="1"/>
  <c r="G1495" i="1"/>
  <c r="C1495" i="1"/>
  <c r="C1494" i="1"/>
  <c r="H1494" i="1" s="1"/>
  <c r="C1493" i="1"/>
  <c r="G1493" i="1" s="1"/>
  <c r="C1492" i="1"/>
  <c r="H1492" i="1" s="1"/>
  <c r="C1491" i="1"/>
  <c r="H1491" i="1" s="1"/>
  <c r="C1490" i="1"/>
  <c r="C1489" i="1"/>
  <c r="G1489" i="1" s="1"/>
  <c r="H1488" i="1"/>
  <c r="G1488" i="1"/>
  <c r="C1488" i="1"/>
  <c r="H1487" i="1"/>
  <c r="G1487" i="1"/>
  <c r="C1487" i="1"/>
  <c r="C1486" i="1"/>
  <c r="H1486" i="1" s="1"/>
  <c r="C1485" i="1"/>
  <c r="G1485" i="1" s="1"/>
  <c r="C1484" i="1"/>
  <c r="H1484" i="1" s="1"/>
  <c r="C1483" i="1"/>
  <c r="H1483" i="1" s="1"/>
  <c r="C1482" i="1"/>
  <c r="C1481" i="1"/>
  <c r="G1481" i="1" s="1"/>
  <c r="G1480" i="1"/>
  <c r="C1480" i="1"/>
  <c r="H1480" i="1" s="1"/>
  <c r="J1479" i="1"/>
  <c r="D1479" i="1"/>
  <c r="C1479" i="1"/>
  <c r="H1479" i="1" s="1"/>
  <c r="H1478" i="1"/>
  <c r="G1478" i="1"/>
  <c r="I1478" i="1" s="1"/>
  <c r="D1478" i="1"/>
  <c r="J1478" i="1" s="1"/>
  <c r="C1478" i="1"/>
  <c r="D1477" i="1"/>
  <c r="C1477" i="1"/>
  <c r="J1476" i="1"/>
  <c r="G1476" i="1"/>
  <c r="I1476" i="1" s="1"/>
  <c r="D1476" i="1"/>
  <c r="C1476" i="1"/>
  <c r="H1476" i="1" s="1"/>
  <c r="H1475" i="1"/>
  <c r="G1475" i="1"/>
  <c r="D1475" i="1"/>
  <c r="C1475" i="1"/>
  <c r="D1474" i="1"/>
  <c r="C1474" i="1"/>
  <c r="J1473" i="1"/>
  <c r="G1473" i="1"/>
  <c r="D1473" i="1"/>
  <c r="C1473" i="1"/>
  <c r="H1473" i="1" s="1"/>
  <c r="J1472" i="1"/>
  <c r="D1472" i="1"/>
  <c r="C1472" i="1"/>
  <c r="H1472" i="1" s="1"/>
  <c r="H1471" i="1"/>
  <c r="G1471" i="1"/>
  <c r="I1471" i="1" s="1"/>
  <c r="D1471" i="1"/>
  <c r="J1471" i="1" s="1"/>
  <c r="C1471" i="1"/>
  <c r="G1470" i="1"/>
  <c r="D1470" i="1"/>
  <c r="C1470" i="1"/>
  <c r="H1470" i="1" s="1"/>
  <c r="H1469" i="1"/>
  <c r="G1469" i="1"/>
  <c r="D1469" i="1"/>
  <c r="C1469" i="1"/>
  <c r="D1468" i="1"/>
  <c r="C1468" i="1"/>
  <c r="J1467" i="1"/>
  <c r="G1467" i="1"/>
  <c r="I1467" i="1" s="1"/>
  <c r="D1467" i="1"/>
  <c r="C1467" i="1"/>
  <c r="H1467" i="1" s="1"/>
  <c r="J1466" i="1"/>
  <c r="D1466" i="1"/>
  <c r="C1466" i="1"/>
  <c r="H1466" i="1" s="1"/>
  <c r="H1465" i="1"/>
  <c r="G1465" i="1"/>
  <c r="I1465" i="1" s="1"/>
  <c r="D1465" i="1"/>
  <c r="J1465" i="1" s="1"/>
  <c r="C1465" i="1"/>
  <c r="D1464" i="1"/>
  <c r="C1464" i="1"/>
  <c r="J1463" i="1"/>
  <c r="G1463" i="1"/>
  <c r="D1463" i="1"/>
  <c r="C1463" i="1"/>
  <c r="H1463" i="1" s="1"/>
  <c r="J1462" i="1"/>
  <c r="D1462" i="1"/>
  <c r="C1462" i="1"/>
  <c r="H1462" i="1" s="1"/>
  <c r="D1461" i="1"/>
  <c r="C1461" i="1"/>
  <c r="J1460" i="1"/>
  <c r="G1460" i="1"/>
  <c r="I1460" i="1" s="1"/>
  <c r="D1460" i="1"/>
  <c r="C1460" i="1"/>
  <c r="H1460" i="1" s="1"/>
  <c r="J1459" i="1"/>
  <c r="D1459" i="1"/>
  <c r="C1459" i="1"/>
  <c r="H1459" i="1" s="1"/>
  <c r="H1458" i="1"/>
  <c r="G1458" i="1"/>
  <c r="I1458" i="1" s="1"/>
  <c r="D1458" i="1"/>
  <c r="J1458" i="1" s="1"/>
  <c r="C1458" i="1"/>
  <c r="D1457" i="1"/>
  <c r="C1457" i="1"/>
  <c r="D1456" i="1"/>
  <c r="C1456" i="1"/>
  <c r="H1456" i="1" s="1"/>
  <c r="J1455" i="1"/>
  <c r="D1455" i="1"/>
  <c r="C1455" i="1"/>
  <c r="H1455" i="1" s="1"/>
  <c r="D1454" i="1"/>
  <c r="C1454" i="1"/>
  <c r="D1453" i="1"/>
  <c r="H1452" i="1"/>
  <c r="G1452" i="1"/>
  <c r="I1452" i="1" s="1"/>
  <c r="D1452" i="1"/>
  <c r="J1452" i="1" s="1"/>
  <c r="C1452" i="1"/>
  <c r="D1451" i="1"/>
  <c r="C1451" i="1"/>
  <c r="J1450" i="1"/>
  <c r="G1450" i="1"/>
  <c r="I1450" i="1" s="1"/>
  <c r="D1450" i="1"/>
  <c r="C1450" i="1"/>
  <c r="H1450" i="1" s="1"/>
  <c r="J1449" i="1"/>
  <c r="D1449" i="1"/>
  <c r="C1449" i="1"/>
  <c r="H1449" i="1" s="1"/>
  <c r="H1448" i="1"/>
  <c r="G1448" i="1"/>
  <c r="I1448" i="1" s="1"/>
  <c r="D1448" i="1"/>
  <c r="J1448" i="1" s="1"/>
  <c r="C1448" i="1"/>
  <c r="D1447" i="1"/>
  <c r="C1447" i="1"/>
  <c r="J1446" i="1"/>
  <c r="G1446" i="1"/>
  <c r="D1446" i="1"/>
  <c r="C1446" i="1"/>
  <c r="H1446" i="1" s="1"/>
  <c r="J1445" i="1"/>
  <c r="H1445" i="1"/>
  <c r="G1445" i="1"/>
  <c r="D1445" i="1"/>
  <c r="C1445" i="1"/>
  <c r="D1444" i="1"/>
  <c r="C1444" i="1"/>
  <c r="D1443" i="1"/>
  <c r="C1443" i="1"/>
  <c r="J1443" i="1" s="1"/>
  <c r="J1442" i="1"/>
  <c r="D1442" i="1"/>
  <c r="C1442" i="1"/>
  <c r="H1442" i="1" s="1"/>
  <c r="J1441" i="1"/>
  <c r="H1441" i="1"/>
  <c r="I1441" i="1" s="1"/>
  <c r="G1441" i="1"/>
  <c r="D1441" i="1"/>
  <c r="C1441" i="1"/>
  <c r="D1440" i="1"/>
  <c r="C1440" i="1"/>
  <c r="D1439" i="1"/>
  <c r="C1439" i="1"/>
  <c r="J1439" i="1" s="1"/>
  <c r="H1438" i="1"/>
  <c r="G1438" i="1"/>
  <c r="D1438" i="1"/>
  <c r="C1438" i="1"/>
  <c r="D1437" i="1"/>
  <c r="C1437" i="1"/>
  <c r="H1437" i="1" s="1"/>
  <c r="H1434" i="1"/>
  <c r="G1434" i="1"/>
  <c r="D1434" i="1"/>
  <c r="C1434" i="1"/>
  <c r="D1433" i="1"/>
  <c r="C1433" i="1"/>
  <c r="H1433" i="1" s="1"/>
  <c r="H1432" i="1"/>
  <c r="G1432" i="1"/>
  <c r="D1432" i="1"/>
  <c r="C1432" i="1"/>
  <c r="D1431" i="1"/>
  <c r="C1431" i="1"/>
  <c r="H1431" i="1" s="1"/>
  <c r="H1430" i="1"/>
  <c r="G1430" i="1"/>
  <c r="D1430" i="1"/>
  <c r="C1430" i="1"/>
  <c r="D1429" i="1"/>
  <c r="C1429" i="1"/>
  <c r="H1429" i="1" s="1"/>
  <c r="H1428" i="1"/>
  <c r="G1428" i="1"/>
  <c r="D1428" i="1"/>
  <c r="C1428" i="1"/>
  <c r="D1427" i="1"/>
  <c r="C1427" i="1"/>
  <c r="H1427" i="1" s="1"/>
  <c r="H1426" i="1"/>
  <c r="G1426" i="1"/>
  <c r="D1426" i="1"/>
  <c r="C1426" i="1"/>
  <c r="D1425" i="1"/>
  <c r="C1425" i="1"/>
  <c r="H1425" i="1" s="1"/>
  <c r="H1424" i="1"/>
  <c r="G1424" i="1"/>
  <c r="D1424" i="1"/>
  <c r="C1424" i="1"/>
  <c r="D1423" i="1"/>
  <c r="C1423" i="1"/>
  <c r="H1423" i="1" s="1"/>
  <c r="H1422" i="1"/>
  <c r="G1422" i="1"/>
  <c r="D1422" i="1"/>
  <c r="C1422" i="1"/>
  <c r="D1421" i="1"/>
  <c r="C1421" i="1"/>
  <c r="H1421" i="1" s="1"/>
  <c r="H1420" i="1"/>
  <c r="G1420" i="1"/>
  <c r="D1420" i="1"/>
  <c r="C1420" i="1"/>
  <c r="D1419" i="1"/>
  <c r="C1419" i="1"/>
  <c r="H1419" i="1" s="1"/>
  <c r="H1418" i="1"/>
  <c r="G1418" i="1"/>
  <c r="D1418" i="1"/>
  <c r="C1418" i="1"/>
  <c r="D1417" i="1"/>
  <c r="C1417" i="1"/>
  <c r="H1417" i="1" s="1"/>
  <c r="H1416" i="1"/>
  <c r="G1416" i="1"/>
  <c r="D1416" i="1"/>
  <c r="C1416" i="1"/>
  <c r="D1415" i="1"/>
  <c r="C1415" i="1"/>
  <c r="H1415" i="1" s="1"/>
  <c r="H1414" i="1"/>
  <c r="G1414" i="1"/>
  <c r="D1414" i="1"/>
  <c r="C1414" i="1"/>
  <c r="D1413" i="1"/>
  <c r="C1413" i="1"/>
  <c r="H1413" i="1" s="1"/>
  <c r="H1412" i="1"/>
  <c r="G1412" i="1"/>
  <c r="D1412" i="1"/>
  <c r="C1412" i="1"/>
  <c r="D1411" i="1"/>
  <c r="C1411" i="1"/>
  <c r="H1410" i="1"/>
  <c r="G1410" i="1"/>
  <c r="D1410" i="1"/>
  <c r="C1410" i="1"/>
  <c r="D1409" i="1"/>
  <c r="C1409" i="1"/>
  <c r="H1409" i="1" s="1"/>
  <c r="D1408" i="1"/>
  <c r="D1407" i="1"/>
  <c r="C1407" i="1"/>
  <c r="H1407" i="1" s="1"/>
  <c r="H1406" i="1"/>
  <c r="G1406" i="1"/>
  <c r="D1406" i="1"/>
  <c r="C1406" i="1"/>
  <c r="D1405" i="1"/>
  <c r="C1405" i="1"/>
  <c r="H1405" i="1" s="1"/>
  <c r="H1404" i="1"/>
  <c r="G1404" i="1"/>
  <c r="D1404" i="1"/>
  <c r="C1404" i="1"/>
  <c r="D1403" i="1"/>
  <c r="C1403" i="1"/>
  <c r="H1403" i="1" s="1"/>
  <c r="H1402" i="1"/>
  <c r="G1402" i="1"/>
  <c r="D1402" i="1"/>
  <c r="C1402" i="1"/>
  <c r="D1401" i="1"/>
  <c r="C1401" i="1"/>
  <c r="H1401" i="1" s="1"/>
  <c r="H1400" i="1"/>
  <c r="G1400" i="1"/>
  <c r="D1400" i="1"/>
  <c r="C1400" i="1"/>
  <c r="D1399" i="1"/>
  <c r="C1399" i="1"/>
  <c r="H1399" i="1" s="1"/>
  <c r="H1398" i="1"/>
  <c r="G1398" i="1"/>
  <c r="D1398" i="1"/>
  <c r="C1398" i="1"/>
  <c r="D1397" i="1"/>
  <c r="C1397" i="1"/>
  <c r="H1397" i="1" s="1"/>
  <c r="H1396" i="1"/>
  <c r="G1396" i="1"/>
  <c r="D1396" i="1"/>
  <c r="C1396" i="1"/>
  <c r="D1395" i="1"/>
  <c r="C1395" i="1"/>
  <c r="H1395" i="1" s="1"/>
  <c r="H1394" i="1"/>
  <c r="G1394" i="1"/>
  <c r="D1394" i="1"/>
  <c r="C1394" i="1"/>
  <c r="D1393" i="1"/>
  <c r="C1393" i="1"/>
  <c r="H1393" i="1" s="1"/>
  <c r="H1392" i="1"/>
  <c r="G1392" i="1"/>
  <c r="D1392" i="1"/>
  <c r="C1392" i="1"/>
  <c r="D1391" i="1"/>
  <c r="C1391" i="1"/>
  <c r="H1391" i="1" s="1"/>
  <c r="H1390" i="1"/>
  <c r="G1390" i="1"/>
  <c r="D1390" i="1"/>
  <c r="C1390" i="1"/>
  <c r="D1389" i="1"/>
  <c r="C1389" i="1"/>
  <c r="H1389" i="1" s="1"/>
  <c r="H1388" i="1"/>
  <c r="G1388" i="1"/>
  <c r="D1388" i="1"/>
  <c r="C1388" i="1"/>
  <c r="D1387" i="1"/>
  <c r="C1387" i="1"/>
  <c r="H1387" i="1" s="1"/>
  <c r="H1386" i="1"/>
  <c r="G1386" i="1"/>
  <c r="D1386" i="1"/>
  <c r="C1386" i="1"/>
  <c r="D1385" i="1"/>
  <c r="C1385" i="1"/>
  <c r="H1385" i="1" s="1"/>
  <c r="H1384" i="1"/>
  <c r="G1384" i="1"/>
  <c r="D1384" i="1"/>
  <c r="C1384" i="1"/>
  <c r="D1383" i="1"/>
  <c r="C1383" i="1"/>
  <c r="H1383" i="1" s="1"/>
  <c r="H1382" i="1"/>
  <c r="G1382" i="1"/>
  <c r="D1382" i="1"/>
  <c r="C1382" i="1"/>
  <c r="D1381" i="1"/>
  <c r="C1381" i="1"/>
  <c r="H1381" i="1" s="1"/>
  <c r="H1380" i="1"/>
  <c r="G1380" i="1"/>
  <c r="D1380" i="1"/>
  <c r="C1380" i="1"/>
  <c r="D1379" i="1"/>
  <c r="C1379" i="1"/>
  <c r="H1379" i="1" s="1"/>
  <c r="H1378" i="1"/>
  <c r="G1378" i="1"/>
  <c r="D1378" i="1"/>
  <c r="C1378" i="1"/>
  <c r="D1377" i="1"/>
  <c r="C1377" i="1"/>
  <c r="H1377" i="1" s="1"/>
  <c r="H1376" i="1"/>
  <c r="G1376" i="1"/>
  <c r="D1376" i="1"/>
  <c r="C1376" i="1"/>
  <c r="D1375" i="1"/>
  <c r="C1375" i="1"/>
  <c r="H1375" i="1" s="1"/>
  <c r="H1374" i="1"/>
  <c r="G1374" i="1"/>
  <c r="D1374" i="1"/>
  <c r="C1374" i="1"/>
  <c r="G1373" i="1"/>
  <c r="D1373" i="1"/>
  <c r="C1373" i="1"/>
  <c r="H1373" i="1" s="1"/>
  <c r="H1372" i="1"/>
  <c r="G1372" i="1"/>
  <c r="D1372" i="1"/>
  <c r="C1372" i="1"/>
  <c r="G1371" i="1"/>
  <c r="D1371" i="1"/>
  <c r="C1371" i="1"/>
  <c r="H1371" i="1" s="1"/>
  <c r="H1370" i="1"/>
  <c r="G1370" i="1"/>
  <c r="D1370" i="1"/>
  <c r="C1370" i="1"/>
  <c r="G1369" i="1"/>
  <c r="D1369" i="1"/>
  <c r="C1369" i="1"/>
  <c r="H1369" i="1" s="1"/>
  <c r="H1368" i="1"/>
  <c r="G1368" i="1"/>
  <c r="D1368" i="1"/>
  <c r="C1368" i="1"/>
  <c r="G1367" i="1"/>
  <c r="D1367" i="1"/>
  <c r="C1367" i="1"/>
  <c r="H1367" i="1" s="1"/>
  <c r="H1366" i="1"/>
  <c r="G1366" i="1"/>
  <c r="D1366" i="1"/>
  <c r="C1366" i="1"/>
  <c r="G1365" i="1"/>
  <c r="D1365" i="1"/>
  <c r="C1365" i="1"/>
  <c r="H1365" i="1" s="1"/>
  <c r="H1364" i="1"/>
  <c r="G1364" i="1"/>
  <c r="D1364" i="1"/>
  <c r="C1364" i="1"/>
  <c r="G1363" i="1"/>
  <c r="D1363" i="1"/>
  <c r="C1363" i="1"/>
  <c r="H1363" i="1" s="1"/>
  <c r="H1362" i="1"/>
  <c r="G1362" i="1"/>
  <c r="D1362" i="1"/>
  <c r="C1362" i="1"/>
  <c r="G1361" i="1"/>
  <c r="D1361" i="1"/>
  <c r="C1361" i="1"/>
  <c r="H1361" i="1" s="1"/>
  <c r="H1360" i="1"/>
  <c r="G1360" i="1"/>
  <c r="D1360" i="1"/>
  <c r="C1360" i="1"/>
  <c r="G1359" i="1"/>
  <c r="D1359" i="1"/>
  <c r="C1359" i="1"/>
  <c r="H1359" i="1" s="1"/>
  <c r="H1358" i="1"/>
  <c r="G1358" i="1"/>
  <c r="D1358" i="1"/>
  <c r="C1358" i="1"/>
  <c r="G1357" i="1"/>
  <c r="D1357" i="1"/>
  <c r="C1357" i="1"/>
  <c r="H1357" i="1" s="1"/>
  <c r="H1356" i="1"/>
  <c r="G1356" i="1"/>
  <c r="D1356" i="1"/>
  <c r="C1356" i="1"/>
  <c r="G1355" i="1"/>
  <c r="D1355" i="1"/>
  <c r="C1355" i="1"/>
  <c r="H1355" i="1" s="1"/>
  <c r="H1354" i="1"/>
  <c r="G1354" i="1"/>
  <c r="D1354" i="1"/>
  <c r="C1354" i="1"/>
  <c r="G1353" i="1"/>
  <c r="D1353" i="1"/>
  <c r="C1353" i="1"/>
  <c r="H1353" i="1" s="1"/>
  <c r="H1352" i="1"/>
  <c r="G1352" i="1"/>
  <c r="D1352" i="1"/>
  <c r="C1352" i="1"/>
  <c r="G1351" i="1"/>
  <c r="D1351" i="1"/>
  <c r="C1351" i="1"/>
  <c r="H1351" i="1" s="1"/>
  <c r="H1350" i="1"/>
  <c r="G1350" i="1"/>
  <c r="D1350" i="1"/>
  <c r="C1350" i="1"/>
  <c r="G1349" i="1"/>
  <c r="D1349" i="1"/>
  <c r="C1349" i="1"/>
  <c r="H1349" i="1" s="1"/>
  <c r="H1348" i="1"/>
  <c r="G1348" i="1"/>
  <c r="D1348" i="1"/>
  <c r="C1348" i="1"/>
  <c r="D1347" i="1"/>
  <c r="C1347" i="1"/>
  <c r="H1347" i="1" s="1"/>
  <c r="H1346" i="1"/>
  <c r="G1346" i="1"/>
  <c r="D1346" i="1"/>
  <c r="C1346" i="1"/>
  <c r="D1345" i="1"/>
  <c r="C1345" i="1"/>
  <c r="H1345" i="1" s="1"/>
  <c r="H1344" i="1"/>
  <c r="G1344" i="1"/>
  <c r="D1344" i="1"/>
  <c r="C1344" i="1"/>
  <c r="G1343" i="1"/>
  <c r="D1343" i="1"/>
  <c r="C1343" i="1"/>
  <c r="H1343" i="1" s="1"/>
  <c r="H1342" i="1"/>
  <c r="G1342" i="1"/>
  <c r="D1342" i="1"/>
  <c r="C1342" i="1"/>
  <c r="G1341" i="1"/>
  <c r="D1341" i="1"/>
  <c r="C1341" i="1"/>
  <c r="H1341" i="1" s="1"/>
  <c r="H1340" i="1"/>
  <c r="G1340" i="1"/>
  <c r="D1340" i="1"/>
  <c r="C1340" i="1"/>
  <c r="D1339" i="1"/>
  <c r="C1339" i="1"/>
  <c r="H1339" i="1" s="1"/>
  <c r="H1338" i="1"/>
  <c r="G1338" i="1"/>
  <c r="D1338" i="1"/>
  <c r="C1338" i="1"/>
  <c r="D1337" i="1"/>
  <c r="C1337" i="1"/>
  <c r="H1337" i="1" s="1"/>
  <c r="H1336" i="1"/>
  <c r="G1336" i="1"/>
  <c r="D1336" i="1"/>
  <c r="C1336" i="1"/>
  <c r="G1335" i="1"/>
  <c r="D1335" i="1"/>
  <c r="C1335" i="1"/>
  <c r="H1335" i="1" s="1"/>
  <c r="H1334" i="1"/>
  <c r="G1334" i="1"/>
  <c r="D1334" i="1"/>
  <c r="C1334" i="1"/>
  <c r="G1333" i="1"/>
  <c r="D1333" i="1"/>
  <c r="C1333" i="1"/>
  <c r="H1333" i="1" s="1"/>
  <c r="H1332" i="1"/>
  <c r="G1332" i="1"/>
  <c r="D1332" i="1"/>
  <c r="C1332" i="1"/>
  <c r="D1331" i="1"/>
  <c r="C1331" i="1"/>
  <c r="H1331" i="1" s="1"/>
  <c r="H1330" i="1"/>
  <c r="G1330" i="1"/>
  <c r="D1330" i="1"/>
  <c r="C1330" i="1"/>
  <c r="D1329" i="1"/>
  <c r="C1329" i="1"/>
  <c r="H1329" i="1" s="1"/>
  <c r="H1328" i="1"/>
  <c r="G1328" i="1"/>
  <c r="D1328" i="1"/>
  <c r="C1328" i="1"/>
  <c r="G1327" i="1"/>
  <c r="D1327" i="1"/>
  <c r="C1327" i="1"/>
  <c r="H1327" i="1" s="1"/>
  <c r="H1326" i="1"/>
  <c r="G1326" i="1"/>
  <c r="D1326" i="1"/>
  <c r="C1326" i="1"/>
  <c r="G1325" i="1"/>
  <c r="D1325" i="1"/>
  <c r="C1325" i="1"/>
  <c r="H1325" i="1" s="1"/>
  <c r="H1324" i="1"/>
  <c r="G1324" i="1"/>
  <c r="D1324" i="1"/>
  <c r="C1324" i="1"/>
  <c r="D1323" i="1"/>
  <c r="C1323" i="1"/>
  <c r="H1323" i="1" s="1"/>
  <c r="H1322" i="1"/>
  <c r="G1322" i="1"/>
  <c r="D1322" i="1"/>
  <c r="C1322" i="1"/>
  <c r="D1321" i="1"/>
  <c r="C1321" i="1"/>
  <c r="H1321" i="1" s="1"/>
  <c r="H1320" i="1"/>
  <c r="G1320" i="1"/>
  <c r="D1320" i="1"/>
  <c r="C1320" i="1"/>
  <c r="G1319" i="1"/>
  <c r="D1319" i="1"/>
  <c r="C1319" i="1"/>
  <c r="H1319" i="1" s="1"/>
  <c r="H1318" i="1"/>
  <c r="G1318" i="1"/>
  <c r="D1318" i="1"/>
  <c r="C1318" i="1"/>
  <c r="G1317" i="1"/>
  <c r="D1317" i="1"/>
  <c r="C1317" i="1"/>
  <c r="H1317" i="1" s="1"/>
  <c r="H1316" i="1"/>
  <c r="G1316" i="1"/>
  <c r="D1316" i="1"/>
  <c r="C1316" i="1"/>
  <c r="D1315" i="1"/>
  <c r="C1315" i="1"/>
  <c r="H1315" i="1" s="1"/>
  <c r="H1314" i="1"/>
  <c r="G1314" i="1"/>
  <c r="D1314" i="1"/>
  <c r="C1314" i="1"/>
  <c r="D1313" i="1"/>
  <c r="C1313" i="1"/>
  <c r="H1313" i="1" s="1"/>
  <c r="H1312" i="1"/>
  <c r="G1312" i="1"/>
  <c r="D1312" i="1"/>
  <c r="C1312" i="1"/>
  <c r="G1311" i="1"/>
  <c r="D1311" i="1"/>
  <c r="C1311" i="1"/>
  <c r="H1311" i="1" s="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D1274" i="1"/>
  <c r="G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D1265" i="1"/>
  <c r="C1265" i="1"/>
  <c r="G1265" i="1" s="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D1247" i="1"/>
  <c r="C1247" i="1"/>
  <c r="G1247" i="1" s="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D1237" i="1"/>
  <c r="G1237" i="1" s="1"/>
  <c r="C1237" i="1"/>
  <c r="H1236" i="1"/>
  <c r="D1236" i="1"/>
  <c r="G1236" i="1" s="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C1229" i="1"/>
  <c r="H1229" i="1" s="1"/>
  <c r="H1228" i="1"/>
  <c r="G1228" i="1"/>
  <c r="D1228" i="1"/>
  <c r="C1228" i="1"/>
  <c r="D1227" i="1"/>
  <c r="C1227" i="1"/>
  <c r="H1227" i="1" s="1"/>
  <c r="H1226" i="1"/>
  <c r="G1226" i="1"/>
  <c r="D1226" i="1"/>
  <c r="C1226" i="1"/>
  <c r="H1225" i="1"/>
  <c r="G1225" i="1"/>
  <c r="D1225" i="1"/>
  <c r="C1225" i="1"/>
  <c r="H1224" i="1"/>
  <c r="G1224" i="1"/>
  <c r="D1224" i="1"/>
  <c r="C1224" i="1"/>
  <c r="G1223" i="1"/>
  <c r="D1223" i="1"/>
  <c r="C1223" i="1"/>
  <c r="H1223" i="1" s="1"/>
  <c r="C1222" i="1"/>
  <c r="H1221" i="1"/>
  <c r="G1221" i="1"/>
  <c r="D1221" i="1"/>
  <c r="C1221" i="1"/>
  <c r="H1220" i="1"/>
  <c r="G1220" i="1"/>
  <c r="D1220" i="1"/>
  <c r="C1220" i="1"/>
  <c r="H1219" i="1"/>
  <c r="G1219" i="1"/>
  <c r="D1219" i="1"/>
  <c r="C1219" i="1"/>
  <c r="D1218" i="1"/>
  <c r="C1218" i="1"/>
  <c r="H1218" i="1" s="1"/>
  <c r="D1217" i="1"/>
  <c r="G1217" i="1" s="1"/>
  <c r="C1217" i="1"/>
  <c r="H1217" i="1" s="1"/>
  <c r="D1216" i="1"/>
  <c r="C1216" i="1"/>
  <c r="H1216" i="1" s="1"/>
  <c r="H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H1165" i="1"/>
  <c r="D1165" i="1"/>
  <c r="C1165" i="1"/>
  <c r="H1164" i="1"/>
  <c r="G1164" i="1"/>
  <c r="D1164" i="1"/>
  <c r="C1164" i="1"/>
  <c r="D1163" i="1"/>
  <c r="C1163" i="1"/>
  <c r="H1163" i="1" s="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C1156" i="1"/>
  <c r="H1156" i="1" s="1"/>
  <c r="H1155" i="1"/>
  <c r="G1155" i="1"/>
  <c r="D1155" i="1"/>
  <c r="C1155"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C1054" i="1"/>
  <c r="H1054" i="1" s="1"/>
  <c r="H1053" i="1"/>
  <c r="G1053" i="1"/>
  <c r="D1053" i="1"/>
  <c r="C1053" i="1"/>
  <c r="H1052" i="1"/>
  <c r="G1052" i="1"/>
  <c r="D1052" i="1"/>
  <c r="C1052" i="1"/>
  <c r="H1051" i="1"/>
  <c r="G1051" i="1"/>
  <c r="D1051" i="1"/>
  <c r="C1051" i="1"/>
  <c r="D1050" i="1"/>
  <c r="C1050" i="1"/>
  <c r="H1050" i="1" s="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C1018" i="1"/>
  <c r="G1018" i="1" s="1"/>
  <c r="H1017" i="1"/>
  <c r="G1017" i="1"/>
  <c r="D1017" i="1"/>
  <c r="C1017" i="1"/>
  <c r="H1016" i="1"/>
  <c r="G1016" i="1"/>
  <c r="D1016" i="1"/>
  <c r="C1016" i="1"/>
  <c r="D1015" i="1"/>
  <c r="C1015" i="1"/>
  <c r="H1015" i="1" s="1"/>
  <c r="D1014" i="1"/>
  <c r="C1014" i="1"/>
  <c r="G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D1003" i="1"/>
  <c r="C1003" i="1"/>
  <c r="H1003" i="1" s="1"/>
  <c r="D1002" i="1"/>
  <c r="C1002" i="1"/>
  <c r="G1002" i="1" s="1"/>
  <c r="H1001" i="1"/>
  <c r="G1001" i="1"/>
  <c r="D1001" i="1"/>
  <c r="C1001" i="1"/>
  <c r="D1000" i="1"/>
  <c r="C1000" i="1"/>
  <c r="H999" i="1"/>
  <c r="G999" i="1"/>
  <c r="D999" i="1"/>
  <c r="C999" i="1"/>
  <c r="H998" i="1"/>
  <c r="D998" i="1"/>
  <c r="C998" i="1"/>
  <c r="D997" i="1"/>
  <c r="C997" i="1"/>
  <c r="D996" i="1"/>
  <c r="C996" i="1"/>
  <c r="D995" i="1"/>
  <c r="C995" i="1"/>
  <c r="H995" i="1" s="1"/>
  <c r="D994" i="1"/>
  <c r="C994" i="1"/>
  <c r="D993" i="1"/>
  <c r="C993" i="1"/>
  <c r="H993" i="1" s="1"/>
  <c r="H992" i="1"/>
  <c r="G992" i="1"/>
  <c r="D992" i="1"/>
  <c r="C992" i="1"/>
  <c r="D991" i="1"/>
  <c r="C991" i="1"/>
  <c r="H991" i="1" s="1"/>
  <c r="H989" i="1"/>
  <c r="G989" i="1"/>
  <c r="D989" i="1"/>
  <c r="C989" i="1"/>
  <c r="H988" i="1"/>
  <c r="G988" i="1"/>
  <c r="D988" i="1"/>
  <c r="C988" i="1"/>
  <c r="G987"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D820" i="1"/>
  <c r="G820" i="1" s="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G718" i="1"/>
  <c r="D718" i="1"/>
  <c r="C718" i="1"/>
  <c r="H717" i="1"/>
  <c r="G717" i="1"/>
  <c r="D717" i="1"/>
  <c r="C717" i="1"/>
  <c r="H716" i="1"/>
  <c r="G716" i="1"/>
  <c r="D716" i="1"/>
  <c r="C716" i="1"/>
  <c r="H715" i="1"/>
  <c r="G715" i="1"/>
  <c r="D715" i="1"/>
  <c r="C715" i="1"/>
  <c r="H714" i="1"/>
  <c r="G714" i="1"/>
  <c r="D714" i="1"/>
  <c r="C714" i="1"/>
  <c r="D713" i="1"/>
  <c r="G713" i="1" s="1"/>
  <c r="C713" i="1"/>
  <c r="H713" i="1" s="1"/>
  <c r="H712" i="1"/>
  <c r="G712" i="1"/>
  <c r="D712" i="1"/>
  <c r="C712" i="1"/>
  <c r="D711" i="1"/>
  <c r="G711" i="1" s="1"/>
  <c r="C711" i="1"/>
  <c r="G710" i="1"/>
  <c r="D710" i="1"/>
  <c r="H710" i="1" s="1"/>
  <c r="C710" i="1"/>
  <c r="G709" i="1"/>
  <c r="D709" i="1"/>
  <c r="C709" i="1"/>
  <c r="H709" i="1" s="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D689" i="1"/>
  <c r="G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G670" i="1" s="1"/>
  <c r="D669" i="1"/>
  <c r="C669" i="1"/>
  <c r="H669" i="1" s="1"/>
  <c r="D668" i="1"/>
  <c r="C668" i="1"/>
  <c r="H667" i="1"/>
  <c r="G667" i="1"/>
  <c r="D667" i="1"/>
  <c r="C667" i="1"/>
  <c r="H666" i="1"/>
  <c r="G666" i="1"/>
  <c r="D666" i="1"/>
  <c r="C666" i="1"/>
  <c r="H665" i="1"/>
  <c r="G665" i="1"/>
  <c r="D665" i="1"/>
  <c r="C665" i="1"/>
  <c r="H664" i="1"/>
  <c r="G664" i="1"/>
  <c r="D664" i="1"/>
  <c r="C664" i="1"/>
  <c r="H663" i="1"/>
  <c r="G663" i="1"/>
  <c r="D663" i="1"/>
  <c r="C663" i="1"/>
  <c r="G662" i="1"/>
  <c r="D662" i="1"/>
  <c r="C662" i="1"/>
  <c r="H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s="1"/>
  <c r="H648" i="1"/>
  <c r="G648" i="1"/>
  <c r="D648" i="1"/>
  <c r="C648" i="1"/>
  <c r="H647" i="1"/>
  <c r="G647" i="1"/>
  <c r="D647" i="1"/>
  <c r="C647" i="1"/>
  <c r="H646" i="1"/>
  <c r="G646" i="1"/>
  <c r="D646" i="1"/>
  <c r="C646" i="1"/>
  <c r="D645" i="1"/>
  <c r="C645" i="1"/>
  <c r="D644" i="1"/>
  <c r="C644" i="1"/>
  <c r="H644" i="1" s="1"/>
  <c r="D643" i="1"/>
  <c r="G643" i="1" s="1"/>
  <c r="C643" i="1"/>
  <c r="H642" i="1"/>
  <c r="D642" i="1"/>
  <c r="G642" i="1" s="1"/>
  <c r="C642" i="1"/>
  <c r="H641" i="1"/>
  <c r="G641" i="1"/>
  <c r="D641" i="1"/>
  <c r="C641" i="1"/>
  <c r="D637" i="1"/>
  <c r="C637" i="1"/>
  <c r="H637"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D412" i="1"/>
  <c r="G412" i="1" s="1"/>
  <c r="C412" i="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D365" i="1"/>
  <c r="C365" i="1"/>
  <c r="H365"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7" i="1" s="1"/>
  <c r="H256" i="1"/>
  <c r="G256" i="1"/>
  <c r="D256" i="1"/>
  <c r="C256"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G210" i="1" s="1"/>
  <c r="C210" i="1"/>
  <c r="H209" i="1"/>
  <c r="D209" i="1"/>
  <c r="G209" i="1" s="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D189" i="1"/>
  <c r="G189" i="1" s="1"/>
  <c r="C189" i="1"/>
  <c r="D188" i="1"/>
  <c r="C188" i="1"/>
  <c r="H188" i="1" s="1"/>
  <c r="H187" i="1"/>
  <c r="D187" i="1"/>
  <c r="C187" i="1"/>
  <c r="D186" i="1"/>
  <c r="C186" i="1"/>
  <c r="H186" i="1" s="1"/>
  <c r="G185" i="1"/>
  <c r="D185" i="1"/>
  <c r="C185" i="1"/>
  <c r="H185" i="1" s="1"/>
  <c r="D184" i="1"/>
  <c r="C184" i="1"/>
  <c r="H183" i="1"/>
  <c r="G183" i="1"/>
  <c r="D183" i="1"/>
  <c r="C183" i="1"/>
  <c r="H182" i="1"/>
  <c r="D182" i="1"/>
  <c r="C182" i="1"/>
  <c r="G182" i="1" s="1"/>
  <c r="D181" i="1"/>
  <c r="G181" i="1" s="1"/>
  <c r="C181" i="1"/>
  <c r="H181" i="1" s="1"/>
  <c r="D180" i="1"/>
  <c r="C180" i="1"/>
  <c r="D179" i="1"/>
  <c r="C179" i="1"/>
  <c r="H179" i="1" s="1"/>
  <c r="D178" i="1"/>
  <c r="C178" i="1"/>
  <c r="H178" i="1" s="1"/>
  <c r="H177" i="1"/>
  <c r="G177" i="1"/>
  <c r="D177" i="1"/>
  <c r="C177" i="1"/>
  <c r="D176" i="1"/>
  <c r="C176" i="1"/>
  <c r="H176" i="1" s="1"/>
  <c r="D175" i="1"/>
  <c r="C175" i="1"/>
  <c r="H175" i="1" s="1"/>
  <c r="D174" i="1"/>
  <c r="C174" i="1"/>
  <c r="H174" i="1" s="1"/>
  <c r="H172" i="1"/>
  <c r="D172" i="1"/>
  <c r="C172" i="1"/>
  <c r="H171" i="1"/>
  <c r="G171" i="1"/>
  <c r="D171" i="1"/>
  <c r="C171" i="1"/>
  <c r="G170" i="1"/>
  <c r="D170" i="1"/>
  <c r="C170" i="1"/>
  <c r="H170" i="1" s="1"/>
  <c r="D169" i="1"/>
  <c r="C169" i="1"/>
  <c r="H169" i="1" s="1"/>
  <c r="H168" i="1"/>
  <c r="D168" i="1"/>
  <c r="C168" i="1"/>
  <c r="G168" i="1" s="1"/>
  <c r="H167" i="1"/>
  <c r="D167" i="1"/>
  <c r="G167" i="1" s="1"/>
  <c r="C167" i="1"/>
  <c r="D166" i="1"/>
  <c r="G166" i="1" s="1"/>
  <c r="C166" i="1"/>
  <c r="H166" i="1" s="1"/>
  <c r="D165" i="1"/>
  <c r="C165" i="1"/>
  <c r="H165" i="1" s="1"/>
  <c r="D164" i="1"/>
  <c r="C164" i="1"/>
  <c r="H164" i="1" s="1"/>
  <c r="G163" i="1"/>
  <c r="D163" i="1"/>
  <c r="C163" i="1"/>
  <c r="H163" i="1" s="1"/>
  <c r="D162" i="1"/>
  <c r="C162" i="1"/>
  <c r="H162" i="1" s="1"/>
  <c r="D161" i="1"/>
  <c r="C161" i="1"/>
  <c r="H161" i="1" s="1"/>
  <c r="D160" i="1"/>
  <c r="C160" i="1"/>
  <c r="H160" i="1" s="1"/>
  <c r="H158" i="1"/>
  <c r="D158" i="1"/>
  <c r="G158" i="1" s="1"/>
  <c r="C158" i="1"/>
  <c r="H157" i="1"/>
  <c r="D157" i="1"/>
  <c r="G157" i="1" s="1"/>
  <c r="C157" i="1"/>
  <c r="H156" i="1"/>
  <c r="G156" i="1"/>
  <c r="D156" i="1"/>
  <c r="C156" i="1"/>
  <c r="D155" i="1"/>
  <c r="G155" i="1" s="1"/>
  <c r="C155" i="1"/>
  <c r="H155" i="1" s="1"/>
  <c r="D154" i="1"/>
  <c r="H154" i="1" s="1"/>
  <c r="C154" i="1"/>
  <c r="H153" i="1"/>
  <c r="G153" i="1"/>
  <c r="D153" i="1"/>
  <c r="C153" i="1"/>
  <c r="H152" i="1"/>
  <c r="G152" i="1"/>
  <c r="D152" i="1"/>
  <c r="C152" i="1"/>
  <c r="H151" i="1"/>
  <c r="G151" i="1"/>
  <c r="D151" i="1"/>
  <c r="C151" i="1"/>
  <c r="D150" i="1"/>
  <c r="G150" i="1" s="1"/>
  <c r="C150" i="1"/>
  <c r="H150" i="1" s="1"/>
  <c r="H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C129" i="1"/>
  <c r="H128" i="1"/>
  <c r="G128" i="1"/>
  <c r="D128" i="1"/>
  <c r="C128" i="1"/>
  <c r="H127" i="1"/>
  <c r="G127" i="1"/>
  <c r="D127" i="1"/>
  <c r="C127" i="1"/>
  <c r="H126" i="1"/>
  <c r="G126" i="1"/>
  <c r="D126" i="1"/>
  <c r="C126" i="1"/>
  <c r="H125" i="1"/>
  <c r="D125" i="1"/>
  <c r="G125" i="1" s="1"/>
  <c r="C125" i="1"/>
  <c r="H124" i="1"/>
  <c r="D124" i="1"/>
  <c r="G124" i="1" s="1"/>
  <c r="C124" i="1"/>
  <c r="H123" i="1"/>
  <c r="G123" i="1"/>
  <c r="D123" i="1"/>
  <c r="C123" i="1"/>
  <c r="H122" i="1"/>
  <c r="G122" i="1"/>
  <c r="D122" i="1"/>
  <c r="C122" i="1"/>
  <c r="H121" i="1"/>
  <c r="G121" i="1"/>
  <c r="D121" i="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C78" i="1"/>
  <c r="H78" i="1" s="1"/>
  <c r="H77" i="1"/>
  <c r="G77" i="1"/>
  <c r="D77" i="1"/>
  <c r="C77" i="1"/>
  <c r="H76" i="1"/>
  <c r="D76" i="1"/>
  <c r="C76" i="1"/>
  <c r="G76" i="1" s="1"/>
  <c r="H75" i="1"/>
  <c r="G75" i="1"/>
  <c r="D75" i="1"/>
  <c r="C75" i="1"/>
  <c r="H74" i="1"/>
  <c r="G74" i="1"/>
  <c r="D74" i="1"/>
  <c r="C74" i="1"/>
  <c r="D73" i="1"/>
  <c r="C73" i="1"/>
  <c r="H72" i="1"/>
  <c r="G72" i="1"/>
  <c r="D72" i="1"/>
  <c r="C72" i="1"/>
  <c r="D71" i="1"/>
  <c r="H71" i="1" s="1"/>
  <c r="C71" i="1"/>
  <c r="D70" i="1"/>
  <c r="G70" i="1" s="1"/>
  <c r="C70" i="1"/>
  <c r="H69" i="1"/>
  <c r="G69" i="1"/>
  <c r="D69" i="1"/>
  <c r="C69" i="1"/>
  <c r="H68" i="1"/>
  <c r="G68" i="1"/>
  <c r="D68" i="1"/>
  <c r="C68" i="1"/>
  <c r="H67" i="1"/>
  <c r="G67" i="1"/>
  <c r="D67" i="1"/>
  <c r="C67" i="1"/>
  <c r="D66" i="1"/>
  <c r="C66" i="1"/>
  <c r="G66" i="1" s="1"/>
  <c r="H65" i="1"/>
  <c r="G65" i="1"/>
  <c r="D65" i="1"/>
  <c r="C65" i="1"/>
  <c r="H64" i="1"/>
  <c r="D64" i="1"/>
  <c r="C64" i="1"/>
  <c r="H63" i="1"/>
  <c r="G63" i="1"/>
  <c r="D63" i="1"/>
  <c r="C63" i="1"/>
  <c r="H62" i="1"/>
  <c r="G62" i="1"/>
  <c r="D62" i="1"/>
  <c r="C62" i="1"/>
  <c r="H61" i="1"/>
  <c r="G61" i="1"/>
  <c r="D61" i="1"/>
  <c r="C61" i="1"/>
  <c r="H60" i="1"/>
  <c r="G60" i="1"/>
  <c r="D60" i="1"/>
  <c r="C60" i="1"/>
  <c r="D59" i="1"/>
  <c r="C59" i="1"/>
  <c r="G59" i="1" s="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37" i="5" l="1"/>
  <c r="F245" i="5"/>
  <c r="H1222" i="1"/>
  <c r="F250" i="5"/>
  <c r="F238" i="5"/>
  <c r="G1215" i="1"/>
  <c r="G1165" i="1"/>
  <c r="H1154" i="1"/>
  <c r="F78" i="5"/>
  <c r="G1032" i="1"/>
  <c r="H1030" i="1"/>
  <c r="F35" i="5"/>
  <c r="G1006" i="1"/>
  <c r="G1004" i="1"/>
  <c r="E12" i="5"/>
  <c r="D990" i="1" s="1"/>
  <c r="H997" i="1"/>
  <c r="G1000" i="1"/>
  <c r="G998" i="1"/>
  <c r="F19" i="5"/>
  <c r="G996" i="1"/>
  <c r="G994" i="1"/>
  <c r="H987" i="1"/>
  <c r="F8" i="5"/>
  <c r="G1244" i="1"/>
  <c r="G1227" i="1"/>
  <c r="G1229" i="1"/>
  <c r="G1222" i="1"/>
  <c r="F246" i="5"/>
  <c r="G1218" i="1"/>
  <c r="G1216" i="1"/>
  <c r="G1154" i="1"/>
  <c r="G1163" i="1"/>
  <c r="G1056" i="1"/>
  <c r="G1064" i="1"/>
  <c r="G1054" i="1"/>
  <c r="F69" i="5"/>
  <c r="C1047" i="1"/>
  <c r="C1048" i="1"/>
  <c r="F70" i="5"/>
  <c r="G1050" i="1"/>
  <c r="G1030" i="1"/>
  <c r="G1033" i="1"/>
  <c r="H1032" i="1"/>
  <c r="G1015" i="1"/>
  <c r="H1014" i="1"/>
  <c r="G1013" i="1"/>
  <c r="H1006" i="1"/>
  <c r="H1004" i="1"/>
  <c r="G1003" i="1"/>
  <c r="H1002" i="1"/>
  <c r="H1000" i="1"/>
  <c r="G997" i="1"/>
  <c r="H996" i="1"/>
  <c r="G995" i="1"/>
  <c r="H994" i="1"/>
  <c r="G991" i="1"/>
  <c r="G993" i="1"/>
  <c r="G986" i="1"/>
  <c r="G1531" i="1"/>
  <c r="G1560" i="1"/>
  <c r="D49" i="8"/>
  <c r="C1524" i="1" s="1"/>
  <c r="G1503" i="1"/>
  <c r="H1499" i="1"/>
  <c r="G1499" i="1"/>
  <c r="G1492" i="1"/>
  <c r="G1491" i="1"/>
  <c r="H1489" i="1"/>
  <c r="G1483" i="1"/>
  <c r="G1484" i="1"/>
  <c r="H1481" i="1"/>
  <c r="D22" i="7"/>
  <c r="D5" i="7" s="1"/>
  <c r="G1456" i="1"/>
  <c r="J1456" i="1"/>
  <c r="H1411" i="1"/>
  <c r="G821" i="1"/>
  <c r="F219" i="9"/>
  <c r="E42" i="9"/>
  <c r="B42" i="9" s="1"/>
  <c r="G703" i="1"/>
  <c r="H670" i="1"/>
  <c r="G669" i="1"/>
  <c r="H668" i="1"/>
  <c r="E22" i="9"/>
  <c r="B22" i="9" s="1"/>
  <c r="G644" i="1"/>
  <c r="H645" i="1"/>
  <c r="F416" i="4"/>
  <c r="D644" i="4"/>
  <c r="G411" i="1"/>
  <c r="G637" i="1"/>
  <c r="G365" i="1"/>
  <c r="G371" i="1"/>
  <c r="G378" i="1"/>
  <c r="G379" i="1"/>
  <c r="H59" i="1"/>
  <c r="G58" i="1"/>
  <c r="H66" i="1"/>
  <c r="G64" i="1"/>
  <c r="D50" i="4"/>
  <c r="H73" i="1"/>
  <c r="G78" i="1"/>
  <c r="G79" i="1"/>
  <c r="G81" i="1"/>
  <c r="F112" i="4"/>
  <c r="G131" i="1"/>
  <c r="G130" i="1"/>
  <c r="G149" i="1"/>
  <c r="E39" i="9"/>
  <c r="B39" i="9" s="1"/>
  <c r="D152" i="4"/>
  <c r="C148" i="1" s="1"/>
  <c r="G161" i="1"/>
  <c r="G162" i="1"/>
  <c r="G160" i="1"/>
  <c r="G164" i="1"/>
  <c r="G169" i="1"/>
  <c r="G165" i="1"/>
  <c r="G172" i="1"/>
  <c r="C173" i="1"/>
  <c r="G173" i="1" s="1"/>
  <c r="G174" i="1"/>
  <c r="G175" i="1"/>
  <c r="G176" i="1"/>
  <c r="G178" i="1"/>
  <c r="G179" i="1"/>
  <c r="H180" i="1"/>
  <c r="E43" i="9"/>
  <c r="B43" i="9" s="1"/>
  <c r="E44" i="9"/>
  <c r="B44" i="9" s="1"/>
  <c r="G186" i="1"/>
  <c r="G187" i="1"/>
  <c r="G188" i="1"/>
  <c r="H184" i="1"/>
  <c r="G191" i="1"/>
  <c r="D163" i="4"/>
  <c r="H207" i="1"/>
  <c r="D196" i="4"/>
  <c r="G206" i="1"/>
  <c r="G257" i="1"/>
  <c r="G255" i="1"/>
  <c r="H821" i="1"/>
  <c r="H719" i="1"/>
  <c r="B222" i="9"/>
  <c r="F222" i="9"/>
  <c r="H711" i="1"/>
  <c r="F217" i="9"/>
  <c r="B217" i="9" s="1"/>
  <c r="G668" i="1"/>
  <c r="B274" i="9"/>
  <c r="H643" i="1"/>
  <c r="G645" i="1"/>
  <c r="H364" i="1"/>
  <c r="G364" i="1"/>
  <c r="E363" i="4"/>
  <c r="D358" i="1" s="1"/>
  <c r="G288" i="1"/>
  <c r="E273" i="9"/>
  <c r="B273" i="9" s="1"/>
  <c r="E29" i="9"/>
  <c r="B29" i="9" s="1"/>
  <c r="E30" i="9"/>
  <c r="B30" i="9" s="1"/>
  <c r="H70" i="1"/>
  <c r="G71" i="1"/>
  <c r="E33" i="9"/>
  <c r="B33" i="9" s="1"/>
  <c r="G73" i="1"/>
  <c r="E50" i="4"/>
  <c r="D46" i="1" s="1"/>
  <c r="F216" i="9"/>
  <c r="B216" i="9" s="1"/>
  <c r="H129" i="1"/>
  <c r="G129" i="1"/>
  <c r="G154" i="1"/>
  <c r="E152" i="4"/>
  <c r="D148" i="1" s="1"/>
  <c r="E40" i="9"/>
  <c r="B40" i="9" s="1"/>
  <c r="F218" i="9"/>
  <c r="B218" i="9" s="1"/>
  <c r="G180" i="1"/>
  <c r="F220" i="9"/>
  <c r="B220" i="9" s="1"/>
  <c r="E46" i="9"/>
  <c r="B46" i="9" s="1"/>
  <c r="E163" i="4"/>
  <c r="D159" i="1" s="1"/>
  <c r="G184" i="1"/>
  <c r="H206" i="1"/>
  <c r="G207" i="1"/>
  <c r="H248" i="1"/>
  <c r="G248" i="1"/>
  <c r="G1321" i="1"/>
  <c r="G1337" i="1"/>
  <c r="G1440" i="1"/>
  <c r="J1440" i="1"/>
  <c r="H1522" i="1"/>
  <c r="G1522" i="1"/>
  <c r="H1530" i="1"/>
  <c r="G1530" i="1"/>
  <c r="H1538" i="1"/>
  <c r="G1538" i="1"/>
  <c r="H1546" i="1"/>
  <c r="G1546" i="1"/>
  <c r="H1554" i="1"/>
  <c r="G1554" i="1"/>
  <c r="H1562" i="1"/>
  <c r="G1562" i="1"/>
  <c r="H1570" i="1"/>
  <c r="G1570" i="1"/>
  <c r="H1578" i="1"/>
  <c r="G1578" i="1"/>
  <c r="G1474" i="1"/>
  <c r="J1474" i="1"/>
  <c r="H1474" i="1"/>
  <c r="H1482" i="1"/>
  <c r="G1482" i="1"/>
  <c r="H1490" i="1"/>
  <c r="G1490" i="1"/>
  <c r="H1498" i="1"/>
  <c r="G1498" i="1"/>
  <c r="H1506" i="1"/>
  <c r="G1506" i="1"/>
  <c r="H1514" i="1"/>
  <c r="G1514" i="1"/>
  <c r="F7" i="4"/>
  <c r="D6" i="4"/>
  <c r="G1315" i="1"/>
  <c r="G1331" i="1"/>
  <c r="G1347" i="1"/>
  <c r="H1444" i="1"/>
  <c r="G1477" i="1"/>
  <c r="J1477" i="1"/>
  <c r="H1477" i="1"/>
  <c r="G1313" i="1"/>
  <c r="G1329" i="1"/>
  <c r="G1345" i="1"/>
  <c r="G1444" i="1"/>
  <c r="I1444" i="1" s="1"/>
  <c r="J1444" i="1"/>
  <c r="I1446" i="1"/>
  <c r="G1451" i="1"/>
  <c r="I1451" i="1" s="1"/>
  <c r="J1451" i="1"/>
  <c r="H1451" i="1"/>
  <c r="G1454" i="1"/>
  <c r="H1454" i="1"/>
  <c r="I1456" i="1"/>
  <c r="G1461" i="1"/>
  <c r="H1461" i="1"/>
  <c r="I1463" i="1"/>
  <c r="G1468" i="1"/>
  <c r="I1468" i="1" s="1"/>
  <c r="J1468" i="1"/>
  <c r="H1468" i="1"/>
  <c r="G1447" i="1"/>
  <c r="J1447" i="1"/>
  <c r="H1447" i="1"/>
  <c r="G1457" i="1"/>
  <c r="I1457" i="1" s="1"/>
  <c r="J1457" i="1"/>
  <c r="H1457" i="1"/>
  <c r="G1464" i="1"/>
  <c r="J1464" i="1"/>
  <c r="H1464" i="1"/>
  <c r="G1323" i="1"/>
  <c r="G1339" i="1"/>
  <c r="H1440" i="1"/>
  <c r="I14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7" i="1"/>
  <c r="G1439" i="1"/>
  <c r="G1443" i="1"/>
  <c r="H1485" i="1"/>
  <c r="H1493" i="1"/>
  <c r="H1501" i="1"/>
  <c r="H1509" i="1"/>
  <c r="H1525" i="1"/>
  <c r="H1533" i="1"/>
  <c r="H1541" i="1"/>
  <c r="H1549" i="1"/>
  <c r="H1557" i="1"/>
  <c r="H1565" i="1"/>
  <c r="H1573" i="1"/>
  <c r="F153" i="4"/>
  <c r="D299" i="4"/>
  <c r="F317" i="4"/>
  <c r="D311" i="4"/>
  <c r="D12" i="5"/>
  <c r="F13" i="5"/>
  <c r="H1439" i="1"/>
  <c r="H1443" i="1"/>
  <c r="G1442" i="1"/>
  <c r="I1442" i="1" s="1"/>
  <c r="G1486" i="1"/>
  <c r="G1494" i="1"/>
  <c r="G1502" i="1"/>
  <c r="G1510" i="1"/>
  <c r="G1526" i="1"/>
  <c r="G1534" i="1"/>
  <c r="G1542" i="1"/>
  <c r="G1550" i="1"/>
  <c r="G1558" i="1"/>
  <c r="G1566" i="1"/>
  <c r="G1574" i="1"/>
  <c r="F83" i="4"/>
  <c r="D263" i="4"/>
  <c r="E298" i="4"/>
  <c r="G1449" i="1"/>
  <c r="I1449" i="1" s="1"/>
  <c r="G1455" i="1"/>
  <c r="I1455" i="1" s="1"/>
  <c r="G1459" i="1"/>
  <c r="I1459" i="1" s="1"/>
  <c r="G1462" i="1"/>
  <c r="I1462" i="1" s="1"/>
  <c r="G1466" i="1"/>
  <c r="I1466" i="1" s="1"/>
  <c r="G1472" i="1"/>
  <c r="I1472" i="1" s="1"/>
  <c r="G1479" i="1"/>
  <c r="I1479" i="1" s="1"/>
  <c r="F202" i="4"/>
  <c r="D224" i="4"/>
  <c r="G142" i="9"/>
  <c r="E142" i="9" s="1"/>
  <c r="B142" i="9" s="1"/>
  <c r="F603" i="4"/>
  <c r="E291" i="9"/>
  <c r="B291" i="9" s="1"/>
  <c r="D237" i="5"/>
  <c r="F345" i="4"/>
  <c r="D344" i="4"/>
  <c r="F369" i="4"/>
  <c r="D363" i="4"/>
  <c r="D350" i="4" s="1"/>
  <c r="D421" i="4"/>
  <c r="D593" i="4"/>
  <c r="E68" i="5"/>
  <c r="E141" i="6"/>
  <c r="E635" i="4"/>
  <c r="D629" i="1" s="1"/>
  <c r="G287" i="9"/>
  <c r="E287" i="9" s="1"/>
  <c r="B287" i="9" s="1"/>
  <c r="D146" i="5"/>
  <c r="F149" i="5"/>
  <c r="E5" i="7"/>
  <c r="E528" i="4"/>
  <c r="H289" i="9"/>
  <c r="E289" i="9" s="1"/>
  <c r="B289" i="9" s="1"/>
  <c r="E176" i="5"/>
  <c r="D580" i="4"/>
  <c r="G286" i="9"/>
  <c r="D134" i="5"/>
  <c r="D114" i="6"/>
  <c r="B38" i="9"/>
  <c r="B102" i="9"/>
  <c r="D396" i="4"/>
  <c r="D515" i="4"/>
  <c r="D567" i="4"/>
  <c r="D176" i="5"/>
  <c r="D5" i="6"/>
  <c r="I10" i="9"/>
  <c r="E28" i="9"/>
  <c r="B28" i="9" s="1"/>
  <c r="B78" i="9"/>
  <c r="B154" i="9"/>
  <c r="B158" i="9"/>
  <c r="H164" i="9"/>
  <c r="F213" i="9"/>
  <c r="B213" i="9" s="1"/>
  <c r="F351" i="4"/>
  <c r="F422" i="4"/>
  <c r="F490" i="4"/>
  <c r="F626" i="4"/>
  <c r="F88" i="5"/>
  <c r="F191" i="5"/>
  <c r="F239" i="5"/>
  <c r="F259" i="5"/>
  <c r="F90" i="6"/>
  <c r="D42" i="8"/>
  <c r="E32" i="9"/>
  <c r="B32" i="9" s="1"/>
  <c r="E36" i="9"/>
  <c r="B36" i="9" s="1"/>
  <c r="B50" i="9"/>
  <c r="B54" i="9"/>
  <c r="E56" i="9"/>
  <c r="B56" i="9" s="1"/>
  <c r="B118" i="9"/>
  <c r="B223" i="9"/>
  <c r="F229" i="9"/>
  <c r="B229" i="9" s="1"/>
  <c r="B243" i="9"/>
  <c r="F249" i="9"/>
  <c r="B249" i="9" s="1"/>
  <c r="E292" i="9"/>
  <c r="B292" i="9" s="1"/>
  <c r="B94" i="9"/>
  <c r="G165" i="9"/>
  <c r="B232" i="9"/>
  <c r="H286" i="9"/>
  <c r="E52" i="9"/>
  <c r="B52" i="9" s="1"/>
  <c r="B66" i="9"/>
  <c r="B70" i="9"/>
  <c r="E72" i="9"/>
  <c r="B72" i="9" s="1"/>
  <c r="E116" i="9"/>
  <c r="B116" i="9" s="1"/>
  <c r="B130" i="9"/>
  <c r="B134" i="9"/>
  <c r="E136" i="9"/>
  <c r="B136" i="9" s="1"/>
  <c r="B146" i="9"/>
  <c r="B150" i="9"/>
  <c r="E152" i="9"/>
  <c r="B152" i="9" s="1"/>
  <c r="B219" i="9"/>
  <c r="B239" i="9"/>
  <c r="F245" i="9"/>
  <c r="B245" i="9" s="1"/>
  <c r="B259" i="9"/>
  <c r="F265" i="9"/>
  <c r="B265" i="9" s="1"/>
  <c r="D87" i="5"/>
  <c r="F206" i="5"/>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248" i="9"/>
  <c r="F417" i="4"/>
  <c r="F177" i="5"/>
  <c r="E68" i="9"/>
  <c r="B68" i="9" s="1"/>
  <c r="B82" i="9"/>
  <c r="B86" i="9"/>
  <c r="E88" i="9"/>
  <c r="B88" i="9" s="1"/>
  <c r="E132" i="9"/>
  <c r="B132" i="9" s="1"/>
  <c r="E148" i="9"/>
  <c r="B148" i="9" s="1"/>
  <c r="B215" i="9"/>
  <c r="B224" i="9"/>
  <c r="B255" i="9"/>
  <c r="F261" i="9"/>
  <c r="B261" i="9" s="1"/>
  <c r="B288" i="9"/>
  <c r="E290" i="9"/>
  <c r="B290" i="9" s="1"/>
  <c r="I23" i="3" l="1"/>
  <c r="D1214" i="1"/>
  <c r="E7" i="5"/>
  <c r="I20" i="3" s="1"/>
  <c r="H1048" i="1"/>
  <c r="G1048" i="1"/>
  <c r="G1047" i="1"/>
  <c r="H1047" i="1"/>
  <c r="D43" i="8"/>
  <c r="K1432" i="9" s="1"/>
  <c r="H1524" i="1"/>
  <c r="G1524" i="1"/>
  <c r="H29" i="3"/>
  <c r="C1436" i="1"/>
  <c r="C1453" i="1"/>
  <c r="H30" i="3"/>
  <c r="B191" i="9"/>
  <c r="F644" i="4"/>
  <c r="C638" i="1"/>
  <c r="F50" i="4"/>
  <c r="C46" i="1"/>
  <c r="H46" i="1" s="1"/>
  <c r="F152" i="4"/>
  <c r="G20" i="9"/>
  <c r="H173" i="1"/>
  <c r="F163" i="4"/>
  <c r="C159" i="1"/>
  <c r="H159" i="1" s="1"/>
  <c r="F196" i="4"/>
  <c r="C192" i="1"/>
  <c r="E350" i="4"/>
  <c r="D345" i="1" s="1"/>
  <c r="E408" i="4"/>
  <c r="D403" i="1" s="1"/>
  <c r="E6" i="4"/>
  <c r="I16" i="3" s="1"/>
  <c r="H20" i="9"/>
  <c r="G148" i="1"/>
  <c r="H148" i="1"/>
  <c r="E151" i="4"/>
  <c r="D147" i="1" s="1"/>
  <c r="F224" i="4"/>
  <c r="C220" i="1"/>
  <c r="F5" i="6"/>
  <c r="D141" i="6"/>
  <c r="H24" i="3"/>
  <c r="C1299" i="1"/>
  <c r="E286" i="9"/>
  <c r="B286" i="9" s="1"/>
  <c r="D1436" i="1"/>
  <c r="I29" i="3"/>
  <c r="D420" i="4"/>
  <c r="F421" i="4"/>
  <c r="C415" i="1"/>
  <c r="D298" i="4"/>
  <c r="D412" i="4" s="1"/>
  <c r="F299" i="4"/>
  <c r="C294" i="1"/>
  <c r="F6" i="4"/>
  <c r="H16" i="3"/>
  <c r="C2" i="1"/>
  <c r="D175" i="5"/>
  <c r="F176" i="5"/>
  <c r="H22" i="3"/>
  <c r="C1153" i="1"/>
  <c r="F580" i="4"/>
  <c r="C574" i="1"/>
  <c r="F350" i="4"/>
  <c r="C345" i="1"/>
  <c r="F237" i="5"/>
  <c r="H23" i="3"/>
  <c r="C1214" i="1"/>
  <c r="I1477" i="1"/>
  <c r="E165" i="9"/>
  <c r="B165" i="9" s="1"/>
  <c r="C1517" i="1"/>
  <c r="I34" i="3"/>
  <c r="F567" i="4"/>
  <c r="D528" i="4"/>
  <c r="C561" i="1"/>
  <c r="F146" i="5"/>
  <c r="C1124" i="1"/>
  <c r="E407" i="4"/>
  <c r="D402" i="1" s="1"/>
  <c r="D293" i="1"/>
  <c r="I1447" i="1"/>
  <c r="I1474" i="1"/>
  <c r="F593" i="4"/>
  <c r="C587" i="1"/>
  <c r="F515" i="4"/>
  <c r="C509" i="1"/>
  <c r="I22" i="3"/>
  <c r="E175" i="5"/>
  <c r="D1152" i="1" s="1"/>
  <c r="D1153" i="1"/>
  <c r="G297" i="9"/>
  <c r="E297" i="9" s="1"/>
  <c r="F263" i="4"/>
  <c r="C259" i="1"/>
  <c r="G294" i="9"/>
  <c r="E294" i="9" s="1"/>
  <c r="D68" i="5"/>
  <c r="F87" i="5"/>
  <c r="C1065" i="1"/>
  <c r="F396" i="4"/>
  <c r="C391" i="1"/>
  <c r="F363" i="4"/>
  <c r="C358" i="1"/>
  <c r="I1464" i="1"/>
  <c r="D151" i="4"/>
  <c r="I1440" i="1"/>
  <c r="F134" i="5"/>
  <c r="C1112" i="1"/>
  <c r="E636" i="4"/>
  <c r="D630" i="1" s="1"/>
  <c r="D522" i="1"/>
  <c r="D1435" i="1"/>
  <c r="I28" i="3"/>
  <c r="F12" i="5"/>
  <c r="D7" i="5"/>
  <c r="C990" i="1"/>
  <c r="I1443" i="1"/>
  <c r="F114" i="6"/>
  <c r="H27" i="3"/>
  <c r="C1408" i="1"/>
  <c r="I21" i="3"/>
  <c r="D1046" i="1"/>
  <c r="F344" i="4"/>
  <c r="C339" i="1"/>
  <c r="F311" i="4"/>
  <c r="C306" i="1"/>
  <c r="I1439" i="1"/>
  <c r="D985" i="1" l="1"/>
  <c r="E6" i="5"/>
  <c r="D984" i="1" s="1"/>
  <c r="G295" i="9"/>
  <c r="E295" i="9" s="1"/>
  <c r="B295" i="9" s="1"/>
  <c r="C1518" i="1"/>
  <c r="H1518" i="1" s="1"/>
  <c r="I35" i="3"/>
  <c r="H1453" i="1"/>
  <c r="G1453" i="1"/>
  <c r="H638" i="1"/>
  <c r="G638" i="1"/>
  <c r="G46" i="1"/>
  <c r="E20" i="9"/>
  <c r="E19" i="9" s="1"/>
  <c r="G159" i="1"/>
  <c r="H192" i="1"/>
  <c r="G192" i="1"/>
  <c r="E412" i="4"/>
  <c r="E639" i="4" s="1"/>
  <c r="D2" i="1"/>
  <c r="H2" i="1" s="1"/>
  <c r="E289" i="4"/>
  <c r="D285" i="1" s="1"/>
  <c r="I17" i="3"/>
  <c r="D639" i="4"/>
  <c r="F412" i="4"/>
  <c r="C407" i="1"/>
  <c r="H306" i="1"/>
  <c r="G306" i="1"/>
  <c r="F141" i="6"/>
  <c r="C1435" i="1"/>
  <c r="H28" i="3"/>
  <c r="G339" i="1"/>
  <c r="H339" i="1"/>
  <c r="H990" i="1"/>
  <c r="G990" i="1"/>
  <c r="H1112" i="1"/>
  <c r="G1112" i="1"/>
  <c r="H509" i="1"/>
  <c r="G509" i="1"/>
  <c r="H1124" i="1"/>
  <c r="G1124" i="1"/>
  <c r="D408" i="4"/>
  <c r="H574" i="1"/>
  <c r="G574" i="1"/>
  <c r="F420" i="4"/>
  <c r="D635" i="4"/>
  <c r="C414" i="1"/>
  <c r="G299" i="9"/>
  <c r="E299" i="9" s="1"/>
  <c r="B294" i="9"/>
  <c r="G259" i="1"/>
  <c r="H259" i="1"/>
  <c r="G587" i="1"/>
  <c r="H587" i="1"/>
  <c r="H561" i="1"/>
  <c r="G561" i="1"/>
  <c r="H220" i="1"/>
  <c r="G220" i="1"/>
  <c r="F7" i="5"/>
  <c r="D6" i="5"/>
  <c r="H20" i="3"/>
  <c r="C985" i="1"/>
  <c r="H17" i="3"/>
  <c r="D289" i="4"/>
  <c r="F151" i="4"/>
  <c r="C147" i="1"/>
  <c r="F68" i="5"/>
  <c r="H21" i="3"/>
  <c r="C1046" i="1"/>
  <c r="D636" i="4"/>
  <c r="F528" i="4"/>
  <c r="C522" i="1"/>
  <c r="H1214" i="1"/>
  <c r="G1214" i="1"/>
  <c r="H1153" i="1"/>
  <c r="G1153" i="1"/>
  <c r="G1436" i="1"/>
  <c r="H1436" i="1"/>
  <c r="H391" i="1"/>
  <c r="G391" i="1"/>
  <c r="G1517" i="1"/>
  <c r="H1517" i="1"/>
  <c r="H1065" i="1"/>
  <c r="G1065" i="1"/>
  <c r="G1408" i="1"/>
  <c r="H1408" i="1"/>
  <c r="B297" i="9"/>
  <c r="E296" i="9"/>
  <c r="I10" i="3" s="1"/>
  <c r="H294" i="1"/>
  <c r="G294" i="1"/>
  <c r="G415" i="1"/>
  <c r="H415" i="1"/>
  <c r="H358" i="1"/>
  <c r="G358" i="1"/>
  <c r="H9" i="3"/>
  <c r="H1299" i="1"/>
  <c r="G1299" i="1"/>
  <c r="H345" i="1"/>
  <c r="G345" i="1"/>
  <c r="F175" i="5"/>
  <c r="C1152" i="1"/>
  <c r="D407" i="4"/>
  <c r="F298" i="4"/>
  <c r="C293" i="1"/>
  <c r="H276" i="9" l="1"/>
  <c r="E293" i="9"/>
  <c r="H11" i="3"/>
  <c r="I11" i="3" s="1"/>
  <c r="G1518" i="1"/>
  <c r="B20" i="9"/>
  <c r="D407" i="1"/>
  <c r="G2" i="1"/>
  <c r="E291" i="4"/>
  <c r="D287" i="1" s="1"/>
  <c r="E290" i="4"/>
  <c r="D286" i="1" s="1"/>
  <c r="E413" i="4"/>
  <c r="E640" i="4" s="1"/>
  <c r="E642" i="4" s="1"/>
  <c r="H293" i="1"/>
  <c r="G293" i="1"/>
  <c r="D291" i="4"/>
  <c r="F289" i="4"/>
  <c r="D413" i="4"/>
  <c r="C285" i="1"/>
  <c r="D290" i="4"/>
  <c r="F407" i="4"/>
  <c r="C402" i="1"/>
  <c r="F636" i="4"/>
  <c r="C630" i="1"/>
  <c r="H985" i="1"/>
  <c r="G985" i="1"/>
  <c r="F635" i="4"/>
  <c r="C629" i="1"/>
  <c r="K3" i="9"/>
  <c r="H1152" i="1"/>
  <c r="G1152" i="1"/>
  <c r="H1046" i="1"/>
  <c r="G1046" i="1"/>
  <c r="G282" i="9"/>
  <c r="E282" i="9" s="1"/>
  <c r="B282" i="9" s="1"/>
  <c r="F6" i="5"/>
  <c r="G276" i="9"/>
  <c r="C984" i="1"/>
  <c r="H522" i="1"/>
  <c r="G522" i="1"/>
  <c r="D633" i="1"/>
  <c r="H414" i="1"/>
  <c r="G414" i="1"/>
  <c r="H407" i="1"/>
  <c r="G407" i="1"/>
  <c r="F408" i="4"/>
  <c r="C403" i="1"/>
  <c r="H147" i="1"/>
  <c r="G147" i="1"/>
  <c r="H1435" i="1"/>
  <c r="G1435" i="1"/>
  <c r="F639" i="4"/>
  <c r="C633" i="1"/>
  <c r="E298" i="9"/>
  <c r="I9" i="3" s="1"/>
  <c r="B299" i="9"/>
  <c r="E276" i="9" l="1"/>
  <c r="B276" i="9" s="1"/>
  <c r="N3" i="9"/>
  <c r="E641" i="4"/>
  <c r="E646" i="4" s="1"/>
  <c r="D634" i="1"/>
  <c r="D408" i="1"/>
  <c r="E415" i="4"/>
  <c r="D410" i="1" s="1"/>
  <c r="E414" i="4"/>
  <c r="D409" i="1" s="1"/>
  <c r="H629" i="1"/>
  <c r="G629" i="1"/>
  <c r="F290" i="4"/>
  <c r="C286" i="1"/>
  <c r="H285" i="1"/>
  <c r="G285" i="1"/>
  <c r="D636" i="1"/>
  <c r="H403" i="1"/>
  <c r="G403" i="1"/>
  <c r="D415" i="4"/>
  <c r="D640" i="4"/>
  <c r="F413" i="4"/>
  <c r="C408" i="1"/>
  <c r="D414" i="4"/>
  <c r="H630" i="1"/>
  <c r="G630" i="1"/>
  <c r="F291" i="4"/>
  <c r="C287" i="1"/>
  <c r="H633" i="1"/>
  <c r="G633" i="1"/>
  <c r="H8" i="3"/>
  <c r="H984" i="1"/>
  <c r="G984" i="1"/>
  <c r="H402" i="1"/>
  <c r="G402" i="1"/>
  <c r="E275" i="9" l="1"/>
  <c r="I8" i="3" s="1"/>
  <c r="D635" i="1"/>
  <c r="E645" i="4"/>
  <c r="I18" i="3" s="1"/>
  <c r="I19" i="3"/>
  <c r="D640" i="1"/>
  <c r="F415" i="4"/>
  <c r="C410" i="1"/>
  <c r="H286" i="1"/>
  <c r="G286" i="1"/>
  <c r="F414" i="4"/>
  <c r="C409" i="1"/>
  <c r="H408" i="1"/>
  <c r="G408" i="1"/>
  <c r="M3" i="9"/>
  <c r="H287" i="1"/>
  <c r="G287" i="1"/>
  <c r="F640" i="4"/>
  <c r="D642" i="4"/>
  <c r="C634" i="1"/>
  <c r="D641" i="4"/>
  <c r="D639" i="1" l="1"/>
  <c r="H410" i="1"/>
  <c r="G410" i="1"/>
  <c r="D646" i="4"/>
  <c r="F642" i="4"/>
  <c r="C636" i="1"/>
  <c r="H409" i="1"/>
  <c r="G409" i="1"/>
  <c r="D645" i="4"/>
  <c r="F641" i="4"/>
  <c r="C635" i="1"/>
  <c r="H634" i="1"/>
  <c r="G634" i="1"/>
  <c r="G635" i="1" l="1"/>
  <c r="H635" i="1"/>
  <c r="H636" i="1"/>
  <c r="G636" i="1"/>
  <c r="F646" i="4"/>
  <c r="H19" i="3"/>
  <c r="C640" i="1"/>
  <c r="F645" i="4"/>
  <c r="H18" i="3"/>
  <c r="C639" i="1"/>
  <c r="H640" i="1" l="1"/>
  <c r="G640" i="1"/>
  <c r="G639" i="1"/>
  <c r="H639" i="1"/>
  <c r="H7" i="3"/>
  <c r="J3" i="9" l="1"/>
  <c r="I7" i="3"/>
  <c r="M272" i="9" l="1"/>
  <c r="L272" i="9"/>
  <c r="H18" i="9"/>
  <c r="G18" i="9"/>
  <c r="G16" i="9"/>
  <c r="J11" i="9"/>
  <c r="I8" i="9"/>
  <c r="K6" i="9"/>
  <c r="I17" i="9"/>
  <c r="K8" i="9"/>
  <c r="K13" i="9"/>
  <c r="K10" i="9"/>
  <c r="I9" i="9"/>
  <c r="G17" i="9"/>
  <c r="J6" i="9"/>
  <c r="J17" i="9"/>
  <c r="J10" i="9"/>
  <c r="I5" i="9"/>
  <c r="L15" i="9"/>
  <c r="I12" i="9"/>
  <c r="J8" i="9"/>
  <c r="J13" i="9"/>
  <c r="M16" i="9"/>
  <c r="M15" i="9"/>
  <c r="J7" i="9"/>
  <c r="K11" i="9"/>
  <c r="H15" i="9"/>
  <c r="J12" i="9"/>
  <c r="I13" i="9"/>
  <c r="L16" i="9"/>
  <c r="G15" i="9"/>
  <c r="K5" i="9"/>
  <c r="I6" i="9"/>
  <c r="K9" i="9"/>
  <c r="J5" i="9"/>
  <c r="K7" i="9"/>
  <c r="H17" i="9"/>
  <c r="H16" i="9"/>
  <c r="I7" i="9"/>
  <c r="J9" i="9"/>
  <c r="I11" i="9"/>
  <c r="K12" i="9"/>
  <c r="E10" i="9" l="1"/>
  <c r="B10" i="9" s="1"/>
  <c r="E6" i="9"/>
  <c r="B6" i="9" s="1"/>
  <c r="E11" i="9"/>
  <c r="B11" i="9" s="1"/>
  <c r="E18" i="9"/>
  <c r="B18" i="9" s="1"/>
  <c r="E15" i="9"/>
  <c r="F16" i="9"/>
  <c r="F272" i="9"/>
  <c r="B272" i="9" s="1"/>
  <c r="E13" i="9"/>
  <c r="B13" i="9" s="1"/>
  <c r="E5" i="9"/>
  <c r="B5" i="9" s="1"/>
  <c r="E7" i="9"/>
  <c r="B7" i="9" s="1"/>
  <c r="E8" i="9"/>
  <c r="B8" i="9" s="1"/>
  <c r="E17" i="9"/>
  <c r="B17" i="9" s="1"/>
  <c r="E9" i="9"/>
  <c r="B9" i="9" s="1"/>
  <c r="E16" i="9"/>
  <c r="E12" i="9"/>
  <c r="B12" i="9" s="1"/>
  <c r="F15" i="9"/>
  <c r="F19" i="9"/>
  <c r="B16" i="9" l="1"/>
  <c r="F14" i="9"/>
  <c r="F3" i="9" s="1"/>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<sst xmlns="http://schemas.openxmlformats.org/spreadsheetml/2006/main" count="4313" uniqueCount="3393">
  <si>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</si>
  <si>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</si>
  <si>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</si>
  <si>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</si>
  <si>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</si>
  <si>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</si>
  <si>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</si>
  <si>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</si>
  <si>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</si>
  <si>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</si>
  <si>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</si>
  <si>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</si>
  <si>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</si>
  <si>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</si>
  <si>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</si>
  <si>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</si>
  <si>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</si>
  <si>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</si>
  <si>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</si>
  <si>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</si>
  <si>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</si>
  <si>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</si>
  <si>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</si>
  <si>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</si>
  <si>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</si>
  <si>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</si>
  <si>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</si>
  <si>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</si>
  <si>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</si>
  <si>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</si>
  <si>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</si>
  <si>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IVAN LEKO, PROLOŽAC</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</si>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</sst>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7667022</v>
      </c>
      <c r="D2" s="6">
        <f>'PR-RAS'!E6</f>
        <v>8459274.040000001</v>
      </c>
      <c r="E2" s="6">
        <v>0</v>
      </c>
      <c r="F2" s="6">
        <v>0</v>
      </c>
      <c r="G2" s="7">
        <f t="shared" ref="G2:G264" si="0">(B2/1000)*(C2*1+D2*2)</f>
        <v>24585.570080000001</v>
      </c>
      <c r="H2" s="7">
        <f t="shared" ref="H2:H264" si="1">ABS(C2-ROUND(C2,0))+ABS(D2-ROUND(D2,0))</f>
        <v>4.0000000968575478E-2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6442611</v>
      </c>
      <c r="D46" s="1">
        <f>'PR-RAS'!E50</f>
        <v>6986640.7300000004</v>
      </c>
      <c r="E46" s="1">
        <v>0</v>
      </c>
      <c r="F46" s="1">
        <v>0</v>
      </c>
      <c r="G46" s="2">
        <f t="shared" si="0"/>
        <v>918715.16070000001</v>
      </c>
      <c r="H46" s="2">
        <f t="shared" si="1"/>
        <v>0.26999999955296516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122135</v>
      </c>
      <c r="D58" s="1">
        <f>'PR-RAS'!E62</f>
        <v>0</v>
      </c>
      <c r="E58" s="1">
        <v>0</v>
      </c>
      <c r="F58" s="1">
        <v>0</v>
      </c>
      <c r="G58" s="2">
        <f t="shared" si="0"/>
        <v>6961.6950000000006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122135</v>
      </c>
      <c r="D59" s="1">
        <f>'PR-RAS'!E63</f>
        <v>0</v>
      </c>
      <c r="E59" s="1">
        <v>0</v>
      </c>
      <c r="F59" s="1">
        <v>0</v>
      </c>
      <c r="G59" s="2">
        <f t="shared" si="0"/>
        <v>7083.83</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6303316</v>
      </c>
      <c r="D64" s="1">
        <f>'PR-RAS'!E68</f>
        <v>6840895.7600000007</v>
      </c>
      <c r="E64" s="1">
        <v>0</v>
      </c>
      <c r="F64" s="1">
        <v>0</v>
      </c>
      <c r="G64" s="2">
        <f t="shared" si="0"/>
        <v>1259061.7737600002</v>
      </c>
      <c r="H64" s="2">
        <f t="shared" si="1"/>
        <v>0.23999999929219484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6283541</v>
      </c>
      <c r="D65" s="1">
        <f>'PR-RAS'!E69</f>
        <v>6744212.8200000003</v>
      </c>
      <c r="E65" s="1">
        <v>0</v>
      </c>
      <c r="F65" s="1">
        <v>0</v>
      </c>
      <c r="G65" s="2">
        <f t="shared" si="0"/>
        <v>1265405.8649600002</v>
      </c>
      <c r="H65" s="2">
        <f t="shared" si="1"/>
        <v>0.17999999970197678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19775</v>
      </c>
      <c r="D66" s="1">
        <f>'PR-RAS'!E70</f>
        <v>96682.94</v>
      </c>
      <c r="E66" s="1">
        <v>0</v>
      </c>
      <c r="F66" s="1">
        <v>0</v>
      </c>
      <c r="G66" s="2">
        <f t="shared" si="0"/>
        <v>13854.157200000001</v>
      </c>
      <c r="H66" s="2">
        <f t="shared" si="1"/>
        <v>5.9999999997671694E-2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120552</v>
      </c>
      <c r="E70" s="1">
        <v>0</v>
      </c>
      <c r="F70" s="1">
        <v>0</v>
      </c>
      <c r="G70" s="2">
        <f t="shared" si="0"/>
        <v>16636.176000000003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120552</v>
      </c>
      <c r="E71" s="1">
        <v>0</v>
      </c>
      <c r="F71" s="1">
        <v>0</v>
      </c>
      <c r="G71" s="2">
        <f t="shared" si="0"/>
        <v>16877.280000000002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17160</v>
      </c>
      <c r="D73" s="1">
        <f>'PR-RAS'!E77</f>
        <v>25192.97</v>
      </c>
      <c r="E73" s="1">
        <v>0</v>
      </c>
      <c r="F73" s="1">
        <v>0</v>
      </c>
      <c r="G73" s="2">
        <f t="shared" si="0"/>
        <v>4863.3076799999999</v>
      </c>
      <c r="H73" s="2">
        <f t="shared" si="1"/>
        <v>2.9999999998835847E-2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3778.95</v>
      </c>
      <c r="E74" s="1">
        <v>0</v>
      </c>
      <c r="F74" s="1">
        <v>0</v>
      </c>
      <c r="G74" s="2">
        <f t="shared" si="0"/>
        <v>551.72669999999994</v>
      </c>
      <c r="H74" s="2">
        <f t="shared" si="1"/>
        <v>5.0000000000181899E-2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17160</v>
      </c>
      <c r="D76" s="1">
        <f>'PR-RAS'!E80</f>
        <v>21414.02</v>
      </c>
      <c r="E76" s="1">
        <v>0</v>
      </c>
      <c r="F76" s="1">
        <v>0</v>
      </c>
      <c r="G76" s="2">
        <f t="shared" si="0"/>
        <v>4499.1030000000001</v>
      </c>
      <c r="H76" s="2">
        <f t="shared" si="1"/>
        <v>2.0000000000436557E-2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v>
      </c>
      <c r="D78" s="1">
        <f>'PR-RAS'!E82</f>
        <v>9.16</v>
      </c>
      <c r="E78" s="1">
        <v>0</v>
      </c>
      <c r="F78" s="1">
        <v>0</v>
      </c>
      <c r="G78" s="2">
        <f t="shared" si="0"/>
        <v>2.10364</v>
      </c>
      <c r="H78" s="2">
        <f t="shared" si="1"/>
        <v>0.16000000000000014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v>
      </c>
      <c r="D79" s="1">
        <f>'PR-RAS'!E83</f>
        <v>9.16</v>
      </c>
      <c r="E79" s="1">
        <v>0</v>
      </c>
      <c r="F79" s="1">
        <v>0</v>
      </c>
      <c r="G79" s="2">
        <f t="shared" si="0"/>
        <v>2.13096</v>
      </c>
      <c r="H79" s="2">
        <f t="shared" si="1"/>
        <v>0.16000000000000014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9.16</v>
      </c>
      <c r="E81" s="1">
        <v>0</v>
      </c>
      <c r="F81" s="1">
        <v>0</v>
      </c>
      <c r="G81" s="2">
        <f t="shared" si="0"/>
        <v>2.1856</v>
      </c>
      <c r="H81" s="2">
        <f t="shared" si="1"/>
        <v>0.16000000000000014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3219</v>
      </c>
      <c r="D102" s="1">
        <f>'PR-RAS'!E106</f>
        <v>1000</v>
      </c>
      <c r="E102" s="1">
        <v>0</v>
      </c>
      <c r="F102" s="1">
        <v>0</v>
      </c>
      <c r="G102" s="2">
        <f t="shared" si="0"/>
        <v>527.11900000000003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3219</v>
      </c>
      <c r="D108" s="1">
        <f>'PR-RAS'!E112</f>
        <v>1000</v>
      </c>
      <c r="E108" s="1">
        <v>0</v>
      </c>
      <c r="F108" s="1">
        <v>0</v>
      </c>
      <c r="G108" s="2">
        <f t="shared" si="0"/>
        <v>558.43299999999999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3219</v>
      </c>
      <c r="D113" s="1">
        <f>'PR-RAS'!E117</f>
        <v>1000</v>
      </c>
      <c r="E113" s="1">
        <v>0</v>
      </c>
      <c r="F113" s="1">
        <v>0</v>
      </c>
      <c r="G113" s="2">
        <f t="shared" si="0"/>
        <v>584.52800000000002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17880</v>
      </c>
      <c r="E120" s="1">
        <v>0</v>
      </c>
      <c r="F120" s="1">
        <v>0</v>
      </c>
      <c r="G120" s="2">
        <f t="shared" si="0"/>
        <v>4255.4399999999996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17880</v>
      </c>
      <c r="E124" s="1">
        <v>0</v>
      </c>
      <c r="F124" s="1">
        <v>0</v>
      </c>
      <c r="G124" s="2">
        <f t="shared" si="0"/>
        <v>4398.4799999999996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17880</v>
      </c>
      <c r="E125" s="1">
        <v>0</v>
      </c>
      <c r="F125" s="1">
        <v>0</v>
      </c>
      <c r="G125" s="2">
        <f t="shared" si="0"/>
        <v>4434.24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1221183</v>
      </c>
      <c r="D129" s="1">
        <f>'PR-RAS'!E133</f>
        <v>1453744.15</v>
      </c>
      <c r="E129" s="1">
        <v>0</v>
      </c>
      <c r="F129" s="1">
        <v>0</v>
      </c>
      <c r="G129" s="2">
        <f t="shared" si="0"/>
        <v>528469.9264</v>
      </c>
      <c r="H129" s="2">
        <f t="shared" si="1"/>
        <v>0.14999999990686774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1221183</v>
      </c>
      <c r="D130" s="1">
        <f>'PR-RAS'!E134</f>
        <v>1453744.15</v>
      </c>
      <c r="E130" s="1">
        <v>0</v>
      </c>
      <c r="F130" s="1">
        <v>0</v>
      </c>
      <c r="G130" s="2">
        <f t="shared" si="0"/>
        <v>532598.59770000004</v>
      </c>
      <c r="H130" s="2">
        <f t="shared" si="1"/>
        <v>0.14999999990686774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1221183</v>
      </c>
      <c r="D131" s="1">
        <f>'PR-RAS'!E135</f>
        <v>1453744.15</v>
      </c>
      <c r="E131" s="1">
        <v>0</v>
      </c>
      <c r="F131" s="1">
        <v>0</v>
      </c>
      <c r="G131" s="2">
        <f t="shared" si="0"/>
        <v>536727.26899999997</v>
      </c>
      <c r="H131" s="2">
        <f t="shared" si="1"/>
        <v>0.14999999990686774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7175924</v>
      </c>
      <c r="D147" s="1">
        <f>'PR-RAS'!E151</f>
        <v>8500970.1799999997</v>
      </c>
      <c r="E147" s="1">
        <v>0</v>
      </c>
      <c r="F147" s="1">
        <v>0</v>
      </c>
      <c r="G147" s="2">
        <f t="shared" si="0"/>
        <v>3529968.1965599996</v>
      </c>
      <c r="H147" s="2">
        <f t="shared" si="1"/>
        <v>0.17999999970197678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5970961</v>
      </c>
      <c r="D148" s="1">
        <f>'PR-RAS'!E152</f>
        <v>6372384.9499999993</v>
      </c>
      <c r="E148" s="1">
        <v>0</v>
      </c>
      <c r="F148" s="1">
        <v>0</v>
      </c>
      <c r="G148" s="2">
        <f t="shared" si="0"/>
        <v>2751212.4422999998</v>
      </c>
      <c r="H148" s="2">
        <f t="shared" si="1"/>
        <v>5.000000074505806E-2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4909258</v>
      </c>
      <c r="D149" s="1">
        <f>'PR-RAS'!E153</f>
        <v>5257224.8899999997</v>
      </c>
      <c r="E149" s="1">
        <v>0</v>
      </c>
      <c r="F149" s="1">
        <v>0</v>
      </c>
      <c r="G149" s="2">
        <f t="shared" si="0"/>
        <v>2282708.7514399998</v>
      </c>
      <c r="H149" s="2">
        <f t="shared" si="1"/>
        <v>0.11000000033527613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4909258</v>
      </c>
      <c r="D150" s="1">
        <f>'PR-RAS'!E154</f>
        <v>5257224.8899999997</v>
      </c>
      <c r="E150" s="1">
        <v>0</v>
      </c>
      <c r="F150" s="1">
        <v>0</v>
      </c>
      <c r="G150" s="2">
        <f t="shared" si="0"/>
        <v>2298132.4592199996</v>
      </c>
      <c r="H150" s="2">
        <f t="shared" si="1"/>
        <v>0.11000000033527613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246989</v>
      </c>
      <c r="D154" s="1">
        <f>'PR-RAS'!E158</f>
        <v>242488.47</v>
      </c>
      <c r="E154" s="1">
        <v>0</v>
      </c>
      <c r="F154" s="1">
        <v>0</v>
      </c>
      <c r="G154" s="2">
        <f t="shared" si="0"/>
        <v>111990.78881999999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814714</v>
      </c>
      <c r="D155" s="1">
        <f>'PR-RAS'!E159</f>
        <v>872671.59</v>
      </c>
      <c r="E155" s="1">
        <v>0</v>
      </c>
      <c r="F155" s="1">
        <v>0</v>
      </c>
      <c r="G155" s="2">
        <f t="shared" si="0"/>
        <v>394248.80571999995</v>
      </c>
      <c r="H155" s="2">
        <f t="shared" si="1"/>
        <v>0.41000000003259629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814714</v>
      </c>
      <c r="D157" s="1">
        <f>'PR-RAS'!E161</f>
        <v>869492.83</v>
      </c>
      <c r="E157" s="1">
        <v>0</v>
      </c>
      <c r="F157" s="1">
        <v>0</v>
      </c>
      <c r="G157" s="2">
        <f t="shared" si="0"/>
        <v>398377.14696000004</v>
      </c>
      <c r="H157" s="2">
        <f t="shared" si="1"/>
        <v>0.17000000004190952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3178.76</v>
      </c>
      <c r="E158" s="1">
        <v>0</v>
      </c>
      <c r="F158" s="1">
        <v>0</v>
      </c>
      <c r="G158" s="2">
        <f t="shared" si="0"/>
        <v>998.13064000000008</v>
      </c>
      <c r="H158" s="2">
        <f t="shared" si="1"/>
        <v>0.23999999999978172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1014208</v>
      </c>
      <c r="D159" s="1">
        <f>'PR-RAS'!E163</f>
        <v>1385310.82</v>
      </c>
      <c r="E159" s="1">
        <v>0</v>
      </c>
      <c r="F159" s="1">
        <v>0</v>
      </c>
      <c r="G159" s="2">
        <f t="shared" si="0"/>
        <v>598003.08312000008</v>
      </c>
      <c r="H159" s="2">
        <f t="shared" si="1"/>
        <v>0.17999999993480742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188852</v>
      </c>
      <c r="D160" s="1">
        <f>'PR-RAS'!E164</f>
        <v>262675.11</v>
      </c>
      <c r="E160" s="1">
        <v>0</v>
      </c>
      <c r="F160" s="1">
        <v>0</v>
      </c>
      <c r="G160" s="2">
        <f t="shared" si="0"/>
        <v>113558.15298</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40502</v>
      </c>
      <c r="D161" s="1">
        <f>'PR-RAS'!E165</f>
        <v>80759.45</v>
      </c>
      <c r="E161" s="1">
        <v>0</v>
      </c>
      <c r="F161" s="1">
        <v>0</v>
      </c>
      <c r="G161" s="2">
        <f t="shared" si="0"/>
        <v>32323.344000000001</v>
      </c>
      <c r="H161" s="2">
        <f t="shared" si="1"/>
        <v>0.44999999999708962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144164</v>
      </c>
      <c r="D162" s="1">
        <f>'PR-RAS'!E166</f>
        <v>176004.66</v>
      </c>
      <c r="E162" s="1">
        <v>0</v>
      </c>
      <c r="F162" s="1">
        <v>0</v>
      </c>
      <c r="G162" s="2">
        <f t="shared" si="0"/>
        <v>79883.904519999996</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2338</v>
      </c>
      <c r="D163" s="1">
        <f>'PR-RAS'!E167</f>
        <v>4275</v>
      </c>
      <c r="E163" s="1">
        <v>0</v>
      </c>
      <c r="F163" s="1">
        <v>0</v>
      </c>
      <c r="G163" s="2">
        <f t="shared" si="0"/>
        <v>1763.856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1848</v>
      </c>
      <c r="D164" s="1">
        <f>'PR-RAS'!E168</f>
        <v>1636</v>
      </c>
      <c r="E164" s="1">
        <v>0</v>
      </c>
      <c r="F164" s="1">
        <v>0</v>
      </c>
      <c r="G164" s="2">
        <f t="shared" si="0"/>
        <v>834.56000000000006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303255</v>
      </c>
      <c r="D165" s="1">
        <f>'PR-RAS'!E169</f>
        <v>383704.46</v>
      </c>
      <c r="E165" s="1">
        <v>0</v>
      </c>
      <c r="F165" s="1">
        <v>0</v>
      </c>
      <c r="G165" s="2">
        <f t="shared" si="0"/>
        <v>175588.88287999999</v>
      </c>
      <c r="H165" s="2">
        <f t="shared" si="1"/>
        <v>0.46000000002095476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53135</v>
      </c>
      <c r="D166" s="1">
        <f>'PR-RAS'!E170</f>
        <v>52858.97</v>
      </c>
      <c r="E166" s="1">
        <v>0</v>
      </c>
      <c r="F166" s="1">
        <v>0</v>
      </c>
      <c r="G166" s="2">
        <f t="shared" si="0"/>
        <v>26210.735100000002</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594</v>
      </c>
      <c r="D167" s="1">
        <f>'PR-RAS'!E171</f>
        <v>648</v>
      </c>
      <c r="E167" s="1">
        <v>0</v>
      </c>
      <c r="F167" s="1">
        <v>0</v>
      </c>
      <c r="G167" s="2">
        <f t="shared" si="0"/>
        <v>313.74</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208756</v>
      </c>
      <c r="D168" s="1">
        <f>'PR-RAS'!E172</f>
        <v>308513.42</v>
      </c>
      <c r="E168" s="1">
        <v>0</v>
      </c>
      <c r="F168" s="1">
        <v>0</v>
      </c>
      <c r="G168" s="2">
        <f t="shared" si="0"/>
        <v>137905.73428</v>
      </c>
      <c r="H168" s="2">
        <f t="shared" si="1"/>
        <v>0.41999999998370185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37284</v>
      </c>
      <c r="D169" s="1">
        <f>'PR-RAS'!E173</f>
        <v>20934.330000000002</v>
      </c>
      <c r="E169" s="1">
        <v>0</v>
      </c>
      <c r="F169" s="1">
        <v>0</v>
      </c>
      <c r="G169" s="2">
        <f t="shared" si="0"/>
        <v>13297.646880000002</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2240</v>
      </c>
      <c r="D170" s="1">
        <f>'PR-RAS'!E174</f>
        <v>0</v>
      </c>
      <c r="E170" s="1">
        <v>0</v>
      </c>
      <c r="F170" s="1">
        <v>0</v>
      </c>
      <c r="G170" s="2">
        <f t="shared" si="0"/>
        <v>378.56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1246</v>
      </c>
      <c r="D172" s="1">
        <f>'PR-RAS'!E176</f>
        <v>749.74</v>
      </c>
      <c r="E172" s="1">
        <v>0</v>
      </c>
      <c r="F172" s="1">
        <v>0</v>
      </c>
      <c r="G172" s="2">
        <f t="shared" si="0"/>
        <v>469.47708000000006</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486107</v>
      </c>
      <c r="D173" s="1">
        <f>'PR-RAS'!E177</f>
        <v>575124.55000000005</v>
      </c>
      <c r="E173" s="1">
        <v>0</v>
      </c>
      <c r="F173" s="1">
        <v>0</v>
      </c>
      <c r="G173" s="2">
        <f t="shared" si="0"/>
        <v>281453.24920000002</v>
      </c>
      <c r="H173" s="2">
        <f t="shared" si="1"/>
        <v>0.44999999995343387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226374</v>
      </c>
      <c r="D174" s="1">
        <f>'PR-RAS'!E178</f>
        <v>311555.09999999998</v>
      </c>
      <c r="E174" s="1">
        <v>0</v>
      </c>
      <c r="F174" s="1">
        <v>0</v>
      </c>
      <c r="G174" s="2">
        <f t="shared" si="0"/>
        <v>146960.76659999997</v>
      </c>
      <c r="H174" s="2">
        <f t="shared" si="1"/>
        <v>9.9999999976716936E-2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16051</v>
      </c>
      <c r="D175" s="1">
        <f>'PR-RAS'!E179</f>
        <v>17221.580000000002</v>
      </c>
      <c r="E175" s="1">
        <v>0</v>
      </c>
      <c r="F175" s="1">
        <v>0</v>
      </c>
      <c r="G175" s="2">
        <f t="shared" si="0"/>
        <v>8785.9838400000008</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3312</v>
      </c>
      <c r="D176" s="1">
        <f>'PR-RAS'!E180</f>
        <v>0</v>
      </c>
      <c r="E176" s="1">
        <v>0</v>
      </c>
      <c r="F176" s="1">
        <v>0</v>
      </c>
      <c r="G176" s="2">
        <f t="shared" si="0"/>
        <v>579.59999999999991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79768</v>
      </c>
      <c r="D177" s="1">
        <f>'PR-RAS'!E181</f>
        <v>77032.990000000005</v>
      </c>
      <c r="E177" s="1">
        <v>0</v>
      </c>
      <c r="F177" s="1">
        <v>0</v>
      </c>
      <c r="G177" s="2">
        <f t="shared" si="0"/>
        <v>41154.780480000001</v>
      </c>
      <c r="H177" s="2">
        <f t="shared" si="1"/>
        <v>9.9999999947613105E-3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92277</v>
      </c>
      <c r="D178" s="1">
        <f>'PR-RAS'!E182</f>
        <v>120871.55</v>
      </c>
      <c r="E178" s="1">
        <v>0</v>
      </c>
      <c r="F178" s="1">
        <v>0</v>
      </c>
      <c r="G178" s="2">
        <f t="shared" si="0"/>
        <v>59121.55769999999</v>
      </c>
      <c r="H178" s="2">
        <f t="shared" si="1"/>
        <v>0.44999999999708962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13200</v>
      </c>
      <c r="D179" s="1">
        <f>'PR-RAS'!E183</f>
        <v>5170</v>
      </c>
      <c r="E179" s="1">
        <v>0</v>
      </c>
      <c r="F179" s="1">
        <v>0</v>
      </c>
      <c r="G179" s="2">
        <f t="shared" si="0"/>
        <v>4190.12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30302</v>
      </c>
      <c r="D180" s="1">
        <f>'PR-RAS'!E184</f>
        <v>20623.810000000001</v>
      </c>
      <c r="E180" s="1">
        <v>0</v>
      </c>
      <c r="F180" s="1">
        <v>0</v>
      </c>
      <c r="G180" s="2">
        <f t="shared" si="0"/>
        <v>12807.381979999998</v>
      </c>
      <c r="H180" s="2">
        <f t="shared" si="1"/>
        <v>0.18999999999869033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20275</v>
      </c>
      <c r="D181" s="1">
        <f>'PR-RAS'!E185</f>
        <v>20025</v>
      </c>
      <c r="E181" s="1">
        <v>0</v>
      </c>
      <c r="F181" s="1">
        <v>0</v>
      </c>
      <c r="G181" s="2">
        <f t="shared" si="0"/>
        <v>10858.5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4548</v>
      </c>
      <c r="D182" s="1">
        <f>'PR-RAS'!E186</f>
        <v>2624.52</v>
      </c>
      <c r="E182" s="1">
        <v>0</v>
      </c>
      <c r="F182" s="1">
        <v>0</v>
      </c>
      <c r="G182" s="2">
        <f t="shared" si="0"/>
        <v>1773.2642400000002</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35994</v>
      </c>
      <c r="D184" s="1">
        <f>'PR-RAS'!E188</f>
        <v>163806.69999999998</v>
      </c>
      <c r="E184" s="1">
        <v>0</v>
      </c>
      <c r="F184" s="1">
        <v>0</v>
      </c>
      <c r="G184" s="2">
        <f t="shared" si="0"/>
        <v>66540.15419999999</v>
      </c>
      <c r="H184" s="2">
        <f t="shared" si="1"/>
        <v>0.3000000000174623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340</v>
      </c>
      <c r="D185" s="1">
        <f>'PR-RAS'!E189</f>
        <v>0</v>
      </c>
      <c r="E185" s="1">
        <v>0</v>
      </c>
      <c r="F185" s="1">
        <v>0</v>
      </c>
      <c r="G185" s="2">
        <f t="shared" si="0"/>
        <v>62.56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1629</v>
      </c>
      <c r="D186" s="1">
        <f>'PR-RAS'!E190</f>
        <v>1688.76</v>
      </c>
      <c r="E186" s="1">
        <v>0</v>
      </c>
      <c r="F186" s="1">
        <v>0</v>
      </c>
      <c r="G186" s="2">
        <f t="shared" si="0"/>
        <v>926.20620000000008</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10787</v>
      </c>
      <c r="D187" s="1">
        <f>'PR-RAS'!E191</f>
        <v>21067.919999999998</v>
      </c>
      <c r="E187" s="1">
        <v>0</v>
      </c>
      <c r="F187" s="1">
        <v>0</v>
      </c>
      <c r="G187" s="2">
        <f t="shared" si="0"/>
        <v>9843.6482399999986</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600</v>
      </c>
      <c r="D188" s="1">
        <f>'PR-RAS'!E192</f>
        <v>700</v>
      </c>
      <c r="E188" s="1">
        <v>0</v>
      </c>
      <c r="F188" s="1">
        <v>0</v>
      </c>
      <c r="G188" s="2">
        <f t="shared" si="0"/>
        <v>374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21945</v>
      </c>
      <c r="D189" s="1">
        <f>'PR-RAS'!E193</f>
        <v>27967.5</v>
      </c>
      <c r="E189" s="1">
        <v>0</v>
      </c>
      <c r="F189" s="1">
        <v>0</v>
      </c>
      <c r="G189" s="2">
        <f t="shared" si="0"/>
        <v>14641.44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107281.25</v>
      </c>
      <c r="E190" s="1">
        <v>0</v>
      </c>
      <c r="F190" s="1">
        <v>0</v>
      </c>
      <c r="G190" s="2">
        <f t="shared" si="0"/>
        <v>40552.3125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693</v>
      </c>
      <c r="D191" s="1">
        <f>'PR-RAS'!E195</f>
        <v>5101.2700000000004</v>
      </c>
      <c r="E191" s="1">
        <v>0</v>
      </c>
      <c r="F191" s="1">
        <v>0</v>
      </c>
      <c r="G191" s="2">
        <f t="shared" si="0"/>
        <v>2070.1526000000003</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2062</v>
      </c>
      <c r="D192" s="1">
        <f>'PR-RAS'!E196</f>
        <v>82295.34</v>
      </c>
      <c r="E192" s="1">
        <v>0</v>
      </c>
      <c r="F192" s="1">
        <v>0</v>
      </c>
      <c r="G192" s="2">
        <f t="shared" si="0"/>
        <v>31830.66188</v>
      </c>
      <c r="H192" s="2">
        <f t="shared" si="1"/>
        <v>0.33999999999650754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2062</v>
      </c>
      <c r="D206" s="1">
        <f>'PR-RAS'!E210</f>
        <v>82295.34</v>
      </c>
      <c r="E206" s="1">
        <v>0</v>
      </c>
      <c r="F206" s="1">
        <v>0</v>
      </c>
      <c r="G206" s="2">
        <f t="shared" si="0"/>
        <v>34163.799399999996</v>
      </c>
      <c r="H206" s="2">
        <f t="shared" si="1"/>
        <v>0.33999999999650754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2062</v>
      </c>
      <c r="D207" s="1">
        <f>'PR-RAS'!E211</f>
        <v>3035.34</v>
      </c>
      <c r="E207" s="1">
        <v>0</v>
      </c>
      <c r="F207" s="1">
        <v>0</v>
      </c>
      <c r="G207" s="2">
        <f t="shared" si="0"/>
        <v>1675.3320799999999</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79250.84</v>
      </c>
      <c r="E209" s="1">
        <v>0</v>
      </c>
      <c r="F209" s="1">
        <v>0</v>
      </c>
      <c r="G209" s="2">
        <f t="shared" si="0"/>
        <v>32968.349439999998</v>
      </c>
      <c r="H209" s="2">
        <f t="shared" si="1"/>
        <v>0.16000000000349246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9.16</v>
      </c>
      <c r="E210" s="1">
        <v>0</v>
      </c>
      <c r="F210" s="1">
        <v>0</v>
      </c>
      <c r="G210" s="2">
        <f t="shared" si="0"/>
        <v>3.8288799999999998</v>
      </c>
      <c r="H210" s="2">
        <f t="shared" si="1"/>
        <v>0.16000000000000014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188693</v>
      </c>
      <c r="D248" s="1">
        <f>'PR-RAS'!E252</f>
        <v>660979.06999999995</v>
      </c>
      <c r="E248" s="1">
        <v>0</v>
      </c>
      <c r="F248" s="1">
        <v>0</v>
      </c>
      <c r="G248" s="2">
        <f t="shared" si="0"/>
        <v>373130.83158</v>
      </c>
      <c r="H248" s="2">
        <f t="shared" si="1"/>
        <v>6.9999999948777258E-2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188693</v>
      </c>
      <c r="D255" s="1">
        <f>'PR-RAS'!E259</f>
        <v>660979.06999999995</v>
      </c>
      <c r="E255" s="1">
        <v>0</v>
      </c>
      <c r="F255" s="1">
        <v>0</v>
      </c>
      <c r="G255" s="2">
        <f t="shared" si="0"/>
        <v>383705.38955999998</v>
      </c>
      <c r="H255" s="2">
        <f t="shared" si="1"/>
        <v>6.9999999948777258E-2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188693</v>
      </c>
      <c r="D257" s="1">
        <f>'PR-RAS'!E261</f>
        <v>660979.06999999995</v>
      </c>
      <c r="E257" s="1">
        <v>0</v>
      </c>
      <c r="F257" s="1">
        <v>0</v>
      </c>
      <c r="G257" s="2">
        <f t="shared" si="0"/>
        <v>386726.69183999998</v>
      </c>
      <c r="H257" s="2">
        <f t="shared" si="1"/>
        <v>6.9999999948777258E-2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7175924</v>
      </c>
      <c r="D285" s="1">
        <f>'PR-RAS'!E289</f>
        <v>8500970.1799999997</v>
      </c>
      <c r="E285" s="1">
        <v>0</v>
      </c>
      <c r="F285" s="1">
        <v>0</v>
      </c>
      <c r="G285" s="2">
        <f t="shared" si="8"/>
        <v>6866513.4782399992</v>
      </c>
      <c r="H285" s="2">
        <f t="shared" si="9"/>
        <v>0.17999999970197678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491098</v>
      </c>
      <c r="D286" s="1">
        <f>'PR-RAS'!E290</f>
        <v>0</v>
      </c>
      <c r="E286" s="1">
        <v>0</v>
      </c>
      <c r="F286" s="1">
        <v>0</v>
      </c>
      <c r="G286" s="2">
        <f t="shared" si="8"/>
        <v>139962.93</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41696.139999998733</v>
      </c>
      <c r="E287" s="1">
        <v>0</v>
      </c>
      <c r="F287" s="1">
        <v>0</v>
      </c>
      <c r="G287" s="2">
        <f t="shared" si="8"/>
        <v>23850.192079999273</v>
      </c>
      <c r="H287" s="2">
        <f t="shared" si="9"/>
        <v>0.1399999987334013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44993.26</v>
      </c>
      <c r="E288" s="1">
        <v>0</v>
      </c>
      <c r="F288" s="1">
        <v>0</v>
      </c>
      <c r="G288" s="2">
        <f t="shared" si="8"/>
        <v>25826.131239999999</v>
      </c>
      <c r="H288" s="2">
        <f t="shared" si="9"/>
        <v>0.26000000000203727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43155</v>
      </c>
      <c r="D345" s="1">
        <f>'PR-RAS'!E350</f>
        <v>99453.31</v>
      </c>
      <c r="E345" s="1">
        <v>0</v>
      </c>
      <c r="F345" s="1">
        <v>0</v>
      </c>
      <c r="G345" s="2">
        <f t="shared" si="8"/>
        <v>83269.197279999993</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43155</v>
      </c>
      <c r="D358" s="1">
        <f>'PR-RAS'!E363</f>
        <v>99453.31</v>
      </c>
      <c r="E358" s="1">
        <v>0</v>
      </c>
      <c r="F358" s="1">
        <v>0</v>
      </c>
      <c r="G358" s="2">
        <f t="shared" si="8"/>
        <v>86415.998339999991</v>
      </c>
      <c r="H358" s="2">
        <f t="shared" si="9"/>
        <v>0.30999999999767169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20618</v>
      </c>
      <c r="D364" s="1">
        <f>'PR-RAS'!E369</f>
        <v>750</v>
      </c>
      <c r="E364" s="1">
        <v>0</v>
      </c>
      <c r="F364" s="1">
        <v>0</v>
      </c>
      <c r="G364" s="2">
        <f t="shared" si="8"/>
        <v>8028.8339999999998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1222</v>
      </c>
      <c r="D365" s="1">
        <f>'PR-RAS'!E370</f>
        <v>750</v>
      </c>
      <c r="E365" s="1">
        <v>0</v>
      </c>
      <c r="F365" s="1">
        <v>0</v>
      </c>
      <c r="G365" s="2">
        <f t="shared" si="8"/>
        <v>990.80799999999999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9200</v>
      </c>
      <c r="D367" s="1">
        <f>'PR-RAS'!E372</f>
        <v>0</v>
      </c>
      <c r="E367" s="1">
        <v>0</v>
      </c>
      <c r="F367" s="1">
        <v>0</v>
      </c>
      <c r="G367" s="2">
        <f t="shared" si="8"/>
        <v>3367.2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10196</v>
      </c>
      <c r="D371" s="1">
        <f>'PR-RAS'!E376</f>
        <v>0</v>
      </c>
      <c r="E371" s="1">
        <v>0</v>
      </c>
      <c r="F371" s="1">
        <v>0</v>
      </c>
      <c r="G371" s="2">
        <f t="shared" si="8"/>
        <v>3772.52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22537</v>
      </c>
      <c r="D378" s="1">
        <f>'PR-RAS'!E383</f>
        <v>98703.31</v>
      </c>
      <c r="E378" s="1">
        <v>0</v>
      </c>
      <c r="F378" s="1">
        <v>0</v>
      </c>
      <c r="G378" s="2">
        <f t="shared" si="8"/>
        <v>82918.744739999995</v>
      </c>
      <c r="H378" s="2">
        <f t="shared" si="9"/>
        <v>0.30999999999767169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22537</v>
      </c>
      <c r="D379" s="1">
        <f>'PR-RAS'!E384</f>
        <v>98703.31</v>
      </c>
      <c r="E379" s="1">
        <v>0</v>
      </c>
      <c r="F379" s="1">
        <v>0</v>
      </c>
      <c r="G379" s="2">
        <f t="shared" si="8"/>
        <v>83138.68836</v>
      </c>
      <c r="H379" s="2">
        <f t="shared" si="9"/>
        <v>0.30999999999767169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43155</v>
      </c>
      <c r="D403" s="1">
        <f>'PR-RAS'!E408</f>
        <v>99453.31</v>
      </c>
      <c r="E403" s="1">
        <v>0</v>
      </c>
      <c r="F403" s="1">
        <v>0</v>
      </c>
      <c r="G403" s="2">
        <f t="shared" si="8"/>
        <v>97308.771240000002</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402950</v>
      </c>
      <c r="D405" s="1">
        <f>'PR-RAS'!E410</f>
        <v>0</v>
      </c>
      <c r="E405" s="1">
        <v>0</v>
      </c>
      <c r="F405" s="1">
        <v>0</v>
      </c>
      <c r="G405" s="2">
        <f t="shared" si="8"/>
        <v>162791.80000000002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7667022</v>
      </c>
      <c r="D407" s="1">
        <f>'PR-RAS'!E412</f>
        <v>8459274.040000001</v>
      </c>
      <c r="E407" s="1">
        <v>0</v>
      </c>
      <c r="F407" s="1">
        <v>0</v>
      </c>
      <c r="G407" s="2">
        <f t="shared" si="8"/>
        <v>9981741.4524800014</v>
      </c>
      <c r="H407" s="2">
        <f t="shared" si="9"/>
        <v>4.0000000968575478E-2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7219079</v>
      </c>
      <c r="D408" s="1">
        <f>'PR-RAS'!E413</f>
        <v>8600423.4900000002</v>
      </c>
      <c r="E408" s="1">
        <v>0</v>
      </c>
      <c r="F408" s="1">
        <v>0</v>
      </c>
      <c r="G408" s="2">
        <f t="shared" si="8"/>
        <v>9938909.8738599997</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447943</v>
      </c>
      <c r="D409" s="1">
        <f>'PR-RAS'!E414</f>
        <v>0</v>
      </c>
      <c r="E409" s="1">
        <v>0</v>
      </c>
      <c r="F409" s="1">
        <v>0</v>
      </c>
      <c r="G409" s="2">
        <f t="shared" si="8"/>
        <v>182760.74399999998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141149.44999999925</v>
      </c>
      <c r="E410" s="1">
        <v>0</v>
      </c>
      <c r="F410" s="1">
        <v>0</v>
      </c>
      <c r="G410" s="2">
        <f t="shared" si="8"/>
        <v>115460.25009999938</v>
      </c>
      <c r="H410" s="2">
        <f t="shared" si="9"/>
        <v>0.44999999925494194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44993.26</v>
      </c>
      <c r="E411" s="1">
        <v>0</v>
      </c>
      <c r="F411" s="1">
        <v>0</v>
      </c>
      <c r="G411" s="2">
        <f t="shared" si="8"/>
        <v>36894.4732</v>
      </c>
      <c r="H411" s="2">
        <f t="shared" si="9"/>
        <v>0.26000000000203727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402950</v>
      </c>
      <c r="D412" s="1">
        <f>'PR-RAS'!E417</f>
        <v>0</v>
      </c>
      <c r="E412" s="1">
        <v>0</v>
      </c>
      <c r="F412" s="1">
        <v>0</v>
      </c>
      <c r="G412" s="2">
        <f t="shared" si="8"/>
        <v>165612.44999999998</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7667022</v>
      </c>
      <c r="D633" s="1">
        <f>'PR-RAS'!E639</f>
        <v>8459274.040000001</v>
      </c>
      <c r="E633" s="1">
        <v>0</v>
      </c>
      <c r="F633" s="1">
        <v>0</v>
      </c>
      <c r="G633" s="2">
        <f t="shared" si="10"/>
        <v>15538080.290560002</v>
      </c>
      <c r="H633" s="2">
        <f t="shared" si="11"/>
        <v>4.0000000968575478E-2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7219079</v>
      </c>
      <c r="D634" s="1">
        <f>'PR-RAS'!E640</f>
        <v>8600423.4900000002</v>
      </c>
      <c r="E634" s="1">
        <v>0</v>
      </c>
      <c r="F634" s="1">
        <v>0</v>
      </c>
      <c r="G634" s="2">
        <f t="shared" si="10"/>
        <v>15457813.145340001</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447943</v>
      </c>
      <c r="D635" s="1">
        <f>'PR-RAS'!E641</f>
        <v>0</v>
      </c>
      <c r="E635" s="1">
        <v>0</v>
      </c>
      <c r="F635" s="1">
        <v>0</v>
      </c>
      <c r="G635" s="2">
        <f t="shared" si="10"/>
        <v>283995.86200000002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141149.44999999925</v>
      </c>
      <c r="E636" s="1">
        <v>0</v>
      </c>
      <c r="F636" s="1">
        <v>0</v>
      </c>
      <c r="G636" s="2">
        <f t="shared" si="10"/>
        <v>179259.80149999907</v>
      </c>
      <c r="H636" s="2">
        <f t="shared" si="11"/>
        <v>0.44999999925494194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44993.26</v>
      </c>
      <c r="E637" s="1">
        <v>0</v>
      </c>
      <c r="F637" s="1">
        <v>0</v>
      </c>
      <c r="G637" s="2">
        <f t="shared" si="10"/>
        <v>57231.426720000003</v>
      </c>
      <c r="H637" s="2">
        <f t="shared" si="11"/>
        <v>0.26000000000203727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402950</v>
      </c>
      <c r="D638" s="1">
        <f>'PR-RAS'!E644</f>
        <v>0</v>
      </c>
      <c r="E638" s="1">
        <v>0</v>
      </c>
      <c r="F638" s="1">
        <v>0</v>
      </c>
      <c r="G638" s="2">
        <f t="shared" si="10"/>
        <v>256679.15</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44993</v>
      </c>
      <c r="D639" s="1">
        <f>'PR-RAS'!E645</f>
        <v>0</v>
      </c>
      <c r="E639" s="1">
        <v>0</v>
      </c>
      <c r="F639" s="1">
        <v>0</v>
      </c>
      <c r="G639" s="2">
        <f t="shared" si="10"/>
        <v>28705.534</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96156.189999999246</v>
      </c>
      <c r="E640" s="1">
        <v>0</v>
      </c>
      <c r="F640" s="1">
        <v>0</v>
      </c>
      <c r="G640" s="2">
        <f t="shared" si="10"/>
        <v>122887.61081999904</v>
      </c>
      <c r="H640" s="2">
        <f t="shared" si="11"/>
        <v>0.18999999924562871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202511</v>
      </c>
      <c r="D642" s="1">
        <f>'PR-RAS'!E649</f>
        <v>327327.34999999998</v>
      </c>
      <c r="E642" s="1">
        <v>0</v>
      </c>
      <c r="F642" s="1">
        <v>0</v>
      </c>
      <c r="G642" s="2">
        <f t="shared" si="10"/>
        <v>549443.21369999996</v>
      </c>
      <c r="H642" s="2">
        <f t="shared" si="11"/>
        <v>0.34999999997671694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7313890</v>
      </c>
      <c r="D643" s="1">
        <f>'PR-RAS'!E650</f>
        <v>7765180.6399999997</v>
      </c>
      <c r="E643" s="1">
        <v>0</v>
      </c>
      <c r="F643" s="1">
        <v>0</v>
      </c>
      <c r="G643" s="2">
        <f t="shared" si="10"/>
        <v>14666009.321760001</v>
      </c>
      <c r="H643" s="2">
        <f t="shared" si="11"/>
        <v>0.36000000033527613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7189074</v>
      </c>
      <c r="D644" s="1">
        <f>'PR-RAS'!E651</f>
        <v>7915996.7199999997</v>
      </c>
      <c r="E644" s="1">
        <v>0</v>
      </c>
      <c r="F644" s="1">
        <v>0</v>
      </c>
      <c r="G644" s="2">
        <f t="shared" si="10"/>
        <v>14802546.363919999</v>
      </c>
      <c r="H644" s="2">
        <f t="shared" si="11"/>
        <v>0.28000000026077032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327327</v>
      </c>
      <c r="D645" s="1">
        <f>'PR-RAS'!E652</f>
        <v>176511.26999999955</v>
      </c>
      <c r="E645" s="1">
        <v>0</v>
      </c>
      <c r="F645" s="1">
        <v>0</v>
      </c>
      <c r="G645" s="2">
        <f t="shared" si="10"/>
        <v>438145.10375999945</v>
      </c>
      <c r="H645" s="2">
        <f t="shared" si="11"/>
        <v>0.26999999955296516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56</v>
      </c>
      <c r="E647" s="1">
        <v>0</v>
      </c>
      <c r="F647" s="1">
        <v>0</v>
      </c>
      <c r="G647" s="2">
        <f t="shared" si="10"/>
        <v>109.17400000000001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52</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122135</v>
      </c>
      <c r="D662" s="1">
        <f>'PR-RAS'!E669</f>
        <v>0</v>
      </c>
      <c r="E662" s="1">
        <v>0</v>
      </c>
      <c r="F662" s="1">
        <v>0</v>
      </c>
      <c r="G662" s="2">
        <f t="shared" si="10"/>
        <v>80731.235000000001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6175164</v>
      </c>
      <c r="D668" s="1">
        <f>'PR-RAS'!E675</f>
        <v>6615022.5199999996</v>
      </c>
      <c r="E668" s="1">
        <v>0</v>
      </c>
      <c r="F668" s="1">
        <v>0</v>
      </c>
      <c r="G668" s="2">
        <f t="shared" si="10"/>
        <v>12943274.429680001</v>
      </c>
      <c r="H668" s="2">
        <f t="shared" si="11"/>
        <v>0.48000000044703484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108377</v>
      </c>
      <c r="D669" s="1">
        <f>'PR-RAS'!E676</f>
        <v>129190.3</v>
      </c>
      <c r="E669" s="1">
        <v>0</v>
      </c>
      <c r="F669" s="1">
        <v>0</v>
      </c>
      <c r="G669" s="2">
        <f t="shared" si="10"/>
        <v>244994.07680000001</v>
      </c>
      <c r="H669" s="2">
        <f t="shared" si="11"/>
        <v>0.30000000000291038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19775</v>
      </c>
      <c r="D670" s="1">
        <f>'PR-RAS'!E677</f>
        <v>96682.94</v>
      </c>
      <c r="E670" s="1">
        <v>0</v>
      </c>
      <c r="F670" s="1">
        <v>0</v>
      </c>
      <c r="G670" s="2">
        <f t="shared" si="10"/>
        <v>142591.24872</v>
      </c>
      <c r="H670" s="2">
        <f t="shared" si="11"/>
        <v>5.9999999997671694E-2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120552</v>
      </c>
      <c r="E689" s="1">
        <v>0</v>
      </c>
      <c r="F689" s="1">
        <v>0</v>
      </c>
      <c r="G689" s="2">
        <f t="shared" si="10"/>
        <v>165879.552</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3219</v>
      </c>
      <c r="D703" s="1">
        <f>'PR-RAS'!E710</f>
        <v>1000</v>
      </c>
      <c r="E703" s="1">
        <v>0</v>
      </c>
      <c r="F703" s="1">
        <v>0</v>
      </c>
      <c r="G703" s="2">
        <f t="shared" si="10"/>
        <v>3663.7379999999998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40589</v>
      </c>
      <c r="D709" s="1">
        <f>'PR-RAS'!E716</f>
        <v>13227.11</v>
      </c>
      <c r="E709" s="1">
        <v>0</v>
      </c>
      <c r="F709" s="1">
        <v>0</v>
      </c>
      <c r="G709" s="2">
        <f t="shared" si="10"/>
        <v>47466.599759999997</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21108</v>
      </c>
      <c r="D710" s="1">
        <f>'PR-RAS'!E717</f>
        <v>18525.25</v>
      </c>
      <c r="E710" s="1">
        <v>0</v>
      </c>
      <c r="F710" s="1">
        <v>0</v>
      </c>
      <c r="G710" s="2">
        <f t="shared" si="10"/>
        <v>41234.376499999998</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144164</v>
      </c>
      <c r="D711" s="1">
        <f>'PR-RAS'!E718</f>
        <v>176004.66</v>
      </c>
      <c r="E711" s="1">
        <v>0</v>
      </c>
      <c r="F711" s="1">
        <v>0</v>
      </c>
      <c r="G711" s="2">
        <f t="shared" si="10"/>
        <v>352283.05719999998</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10000</v>
      </c>
      <c r="D713" s="1">
        <f>'PR-RAS'!E720</f>
        <v>470</v>
      </c>
      <c r="E713" s="1">
        <v>0</v>
      </c>
      <c r="F713" s="1">
        <v>0</v>
      </c>
      <c r="G713" s="2">
        <f t="shared" si="10"/>
        <v>7789.28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2621</v>
      </c>
      <c r="D715" s="1">
        <f>'PR-RAS'!E722</f>
        <v>606.30999999999995</v>
      </c>
      <c r="E715" s="1">
        <v>0</v>
      </c>
      <c r="F715" s="1">
        <v>0</v>
      </c>
      <c r="G715" s="2">
        <f t="shared" si="10"/>
        <v>2737.2046799999998</v>
      </c>
      <c r="H715" s="2">
        <f t="shared" si="11"/>
        <v>0.30999999999994543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294</v>
      </c>
      <c r="D719" s="1">
        <f>'PR-RAS'!E726</f>
        <v>306</v>
      </c>
      <c r="E719" s="1">
        <v>0</v>
      </c>
      <c r="F719" s="1">
        <v>0</v>
      </c>
      <c r="G719" s="2">
        <f t="shared" si="10"/>
        <v>650.50799999999992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545937.75</v>
      </c>
      <c r="E820" s="1">
        <v>0</v>
      </c>
      <c r="F820" s="1">
        <v>0</v>
      </c>
      <c r="G820" s="2">
        <f t="shared" si="18"/>
        <v>894246.03449999995</v>
      </c>
      <c r="H820" s="2">
        <f t="shared" si="19"/>
        <v>0.25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188693</v>
      </c>
      <c r="D821" s="1">
        <f>'PR-RAS'!E828</f>
        <v>115041.32</v>
      </c>
      <c r="E821" s="1">
        <v>0</v>
      </c>
      <c r="F821" s="1">
        <v>0</v>
      </c>
      <c r="G821" s="2">
        <f t="shared" si="18"/>
        <v>343396.02480000001</v>
      </c>
      <c r="H821" s="2">
        <f t="shared" si="19"/>
        <v>0.32000000000698492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10157410</v>
      </c>
      <c r="D984" s="6">
        <f>BILANCA!E6</f>
        <v>9713357.7999999989</v>
      </c>
      <c r="E984" s="6">
        <v>0</v>
      </c>
      <c r="F984" s="6">
        <v>0</v>
      </c>
      <c r="G984" s="7">
        <f t="shared" ref="G984:G1241" si="22">B984/1000*C984+B984/500*D984</f>
        <v>29584.125599999999</v>
      </c>
      <c r="H984" s="7">
        <f t="shared" si="19"/>
        <v>0.20000000111758709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9718665</v>
      </c>
      <c r="D985" s="1">
        <f>BILANCA!E7</f>
        <v>9411991.129999999</v>
      </c>
      <c r="E985" s="1">
        <v>0</v>
      </c>
      <c r="F985" s="1">
        <v>0</v>
      </c>
      <c r="G985" s="2">
        <f t="shared" si="22"/>
        <v>57085.294519999996</v>
      </c>
      <c r="H985" s="2">
        <f t="shared" si="19"/>
        <v>0.12999999895691872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105309</v>
      </c>
      <c r="D986" s="1">
        <f>BILANCA!E8</f>
        <v>105309.39</v>
      </c>
      <c r="E986" s="1">
        <v>0</v>
      </c>
      <c r="F986" s="1">
        <v>0</v>
      </c>
      <c r="G986" s="2">
        <f t="shared" si="22"/>
        <v>947.78334000000007</v>
      </c>
      <c r="H986" s="2">
        <f t="shared" si="19"/>
        <v>0.38999999999941792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105309</v>
      </c>
      <c r="D987" s="1">
        <f>BILANCA!E9</f>
        <v>105309.39</v>
      </c>
      <c r="E987" s="1">
        <v>0</v>
      </c>
      <c r="F987" s="1">
        <v>0</v>
      </c>
      <c r="G987" s="2">
        <f t="shared" si="22"/>
        <v>1263.7111199999999</v>
      </c>
      <c r="H987" s="2">
        <f t="shared" si="19"/>
        <v>0.38999999999941792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9613356</v>
      </c>
      <c r="D990" s="1">
        <f>BILANCA!E12</f>
        <v>9306681.7399999984</v>
      </c>
      <c r="E990" s="1">
        <v>0</v>
      </c>
      <c r="F990" s="1">
        <v>0</v>
      </c>
      <c r="G990" s="2">
        <f t="shared" si="22"/>
        <v>197587.03635999997</v>
      </c>
      <c r="H990" s="2">
        <f t="shared" si="19"/>
        <v>0.26000000163912773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9286152</v>
      </c>
      <c r="D991" s="1">
        <f>BILANCA!E13</f>
        <v>9043194.6699999981</v>
      </c>
      <c r="E991" s="1">
        <v>0</v>
      </c>
      <c r="F991" s="1">
        <v>0</v>
      </c>
      <c r="G991" s="2">
        <f t="shared" si="22"/>
        <v>218980.33071999997</v>
      </c>
      <c r="H991" s="2">
        <f t="shared" si="19"/>
        <v>0.33000000193715096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18435240</v>
      </c>
      <c r="D993" s="1">
        <f>BILANCA!E15</f>
        <v>18435240.289999999</v>
      </c>
      <c r="E993" s="1">
        <v>0</v>
      </c>
      <c r="F993" s="1">
        <v>0</v>
      </c>
      <c r="G993" s="2">
        <f t="shared" si="22"/>
        <v>553057.2058</v>
      </c>
      <c r="H993" s="2">
        <f t="shared" si="19"/>
        <v>0.28999999910593033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44409</v>
      </c>
      <c r="D994" s="1">
        <f>BILANCA!E16</f>
        <v>44408.83</v>
      </c>
      <c r="E994" s="1">
        <v>0</v>
      </c>
      <c r="F994" s="1">
        <v>0</v>
      </c>
      <c r="G994" s="2">
        <f t="shared" si="22"/>
        <v>1465.49326</v>
      </c>
      <c r="H994" s="2">
        <f t="shared" si="19"/>
        <v>0.16999999999825377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690347</v>
      </c>
      <c r="D995" s="1">
        <f>BILANCA!E17</f>
        <v>690347.46</v>
      </c>
      <c r="E995" s="1">
        <v>0</v>
      </c>
      <c r="F995" s="1">
        <v>0</v>
      </c>
      <c r="G995" s="2">
        <f t="shared" si="22"/>
        <v>24852.50304</v>
      </c>
      <c r="H995" s="2">
        <f t="shared" si="19"/>
        <v>0.4599999999627471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9883844</v>
      </c>
      <c r="D996" s="1">
        <f>BILANCA!E18</f>
        <v>10126801.91</v>
      </c>
      <c r="E996" s="1">
        <v>0</v>
      </c>
      <c r="F996" s="1">
        <v>0</v>
      </c>
      <c r="G996" s="2">
        <f t="shared" si="22"/>
        <v>391786.82166000002</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169233</v>
      </c>
      <c r="D997" s="1">
        <f>BILANCA!E19</f>
        <v>110627.44000000018</v>
      </c>
      <c r="E997" s="1">
        <v>0</v>
      </c>
      <c r="F997" s="1">
        <v>0</v>
      </c>
      <c r="G997" s="2">
        <f t="shared" si="22"/>
        <v>5466.8303200000046</v>
      </c>
      <c r="H997" s="2">
        <f t="shared" si="19"/>
        <v>0.44000000017695129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1138233</v>
      </c>
      <c r="D998" s="1">
        <f>BILANCA!E20</f>
        <v>1080305.52</v>
      </c>
      <c r="E998" s="1">
        <v>0</v>
      </c>
      <c r="F998" s="1">
        <v>0</v>
      </c>
      <c r="G998" s="2">
        <f t="shared" si="22"/>
        <v>49482.660600000003</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137719</v>
      </c>
      <c r="D1000" s="1">
        <f>BILANCA!E22</f>
        <v>137718.75</v>
      </c>
      <c r="E1000" s="1">
        <v>0</v>
      </c>
      <c r="F1000" s="1">
        <v>0</v>
      </c>
      <c r="G1000" s="2">
        <f t="shared" si="22"/>
        <v>7023.6605</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15435</v>
      </c>
      <c r="D1002" s="1">
        <f>BILANCA!E24</f>
        <v>15435.32</v>
      </c>
      <c r="E1002" s="1">
        <v>0</v>
      </c>
      <c r="F1002" s="1">
        <v>0</v>
      </c>
      <c r="G1002" s="2">
        <f t="shared" si="22"/>
        <v>879.80715999999995</v>
      </c>
      <c r="H1002" s="2">
        <f t="shared" si="19"/>
        <v>0.31999999999970896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13578</v>
      </c>
      <c r="D1003" s="1">
        <f>BILANCA!E25</f>
        <v>13578.29</v>
      </c>
      <c r="E1003" s="1">
        <v>0</v>
      </c>
      <c r="F1003" s="1">
        <v>0</v>
      </c>
      <c r="G1003" s="2">
        <f t="shared" si="22"/>
        <v>814.69160000000011</v>
      </c>
      <c r="H1003" s="2">
        <f t="shared" si="19"/>
        <v>0.29000000000087311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15773</v>
      </c>
      <c r="D1004" s="1">
        <f>BILANCA!E26</f>
        <v>15773</v>
      </c>
      <c r="E1004" s="1">
        <v>0</v>
      </c>
      <c r="F1004" s="1">
        <v>0</v>
      </c>
      <c r="G1004" s="2">
        <f t="shared" si="22"/>
        <v>993.69900000000007</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1151505</v>
      </c>
      <c r="D1006" s="1">
        <f>BILANCA!E28</f>
        <v>1152183.44</v>
      </c>
      <c r="E1006" s="1">
        <v>0</v>
      </c>
      <c r="F1006" s="1">
        <v>0</v>
      </c>
      <c r="G1006" s="2">
        <f t="shared" si="22"/>
        <v>79485.053239999994</v>
      </c>
      <c r="H1006" s="2">
        <f t="shared" si="19"/>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157971</v>
      </c>
      <c r="D1013" s="1">
        <f>BILANCA!E35</f>
        <v>152859.63</v>
      </c>
      <c r="E1013" s="1">
        <v>0</v>
      </c>
      <c r="F1013" s="1">
        <v>0</v>
      </c>
      <c r="G1013" s="2">
        <f t="shared" si="22"/>
        <v>13910.7078</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612630</v>
      </c>
      <c r="D1014" s="1">
        <f>BILANCA!E36</f>
        <v>711333.43</v>
      </c>
      <c r="E1014" s="1">
        <v>0</v>
      </c>
      <c r="F1014" s="1">
        <v>0</v>
      </c>
      <c r="G1014" s="2">
        <f t="shared" si="22"/>
        <v>63094.202660000003</v>
      </c>
      <c r="H1014" s="2">
        <f t="shared" si="19"/>
        <v>0.43000000005122274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3660</v>
      </c>
      <c r="D1015" s="1">
        <f>BILANCA!E37</f>
        <v>3660</v>
      </c>
      <c r="E1015" s="1">
        <v>0</v>
      </c>
      <c r="F1015" s="1">
        <v>0</v>
      </c>
      <c r="G1015" s="2">
        <f t="shared" si="22"/>
        <v>351.36</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458319</v>
      </c>
      <c r="D1018" s="1">
        <f>BILANCA!E40</f>
        <v>562133.80000000005</v>
      </c>
      <c r="E1018" s="1">
        <v>0</v>
      </c>
      <c r="F1018" s="1">
        <v>0</v>
      </c>
      <c r="G1018" s="2">
        <f t="shared" si="22"/>
        <v>55390.53100000001</v>
      </c>
      <c r="H1018" s="2">
        <f t="shared" si="19"/>
        <v>0.19999999995343387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27782</v>
      </c>
      <c r="D1032" s="1">
        <f>BILANCA!E54</f>
        <v>27781.79</v>
      </c>
      <c r="E1032" s="1">
        <v>0</v>
      </c>
      <c r="F1032" s="1">
        <v>0</v>
      </c>
      <c r="G1032" s="2">
        <f t="shared" si="22"/>
        <v>4083.9334200000003</v>
      </c>
      <c r="H1032" s="2">
        <f t="shared" si="19"/>
        <v>0.20999999999912689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27782</v>
      </c>
      <c r="D1033" s="1">
        <f>BILANCA!E55</f>
        <v>27781.79</v>
      </c>
      <c r="E1033" s="1">
        <v>0</v>
      </c>
      <c r="F1033" s="1">
        <v>0</v>
      </c>
      <c r="G1033" s="2">
        <f t="shared" si="22"/>
        <v>4167.2790000000005</v>
      </c>
      <c r="H1033" s="2">
        <f t="shared" si="19"/>
        <v>0.20999999999912689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438745</v>
      </c>
      <c r="D1046" s="1">
        <f>BILANCA!E68</f>
        <v>301366.67</v>
      </c>
      <c r="E1046" s="1">
        <v>0</v>
      </c>
      <c r="F1046" s="1">
        <v>0</v>
      </c>
      <c r="G1046" s="2">
        <f t="shared" si="22"/>
        <v>65613.135420000006</v>
      </c>
      <c r="H1046" s="2">
        <f t="shared" si="19"/>
        <v>0.33000000001629815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327327</v>
      </c>
      <c r="D1047" s="1">
        <f>BILANCA!E69</f>
        <v>176511.27</v>
      </c>
      <c r="E1047" s="1">
        <v>0</v>
      </c>
      <c r="F1047" s="1">
        <v>0</v>
      </c>
      <c r="G1047" s="2">
        <f t="shared" si="22"/>
        <v>43542.370559999996</v>
      </c>
      <c r="H1047" s="2">
        <f t="shared" si="19"/>
        <v>0.26999999998952262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324379</v>
      </c>
      <c r="D1048" s="1">
        <f>BILANCA!E70</f>
        <v>175433.65</v>
      </c>
      <c r="E1048" s="1">
        <v>0</v>
      </c>
      <c r="F1048" s="1">
        <v>0</v>
      </c>
      <c r="G1048" s="2">
        <f t="shared" si="22"/>
        <v>43891.0095</v>
      </c>
      <c r="H1048" s="2">
        <f t="shared" si="19"/>
        <v>0.35000000000582077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324379</v>
      </c>
      <c r="D1050" s="1">
        <f>BILANCA!E72</f>
        <v>175433.65</v>
      </c>
      <c r="E1050" s="1">
        <v>0</v>
      </c>
      <c r="F1050" s="1">
        <v>0</v>
      </c>
      <c r="G1050" s="2">
        <f t="shared" si="22"/>
        <v>45241.502099999998</v>
      </c>
      <c r="H1050" s="2">
        <f t="shared" si="19"/>
        <v>0.35000000000582077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2948</v>
      </c>
      <c r="D1054" s="1">
        <f>BILANCA!E76</f>
        <v>1077.6199999999999</v>
      </c>
      <c r="E1054" s="1">
        <v>0</v>
      </c>
      <c r="F1054" s="1">
        <v>0</v>
      </c>
      <c r="G1054" s="2">
        <f t="shared" si="22"/>
        <v>362.33003999999994</v>
      </c>
      <c r="H1054" s="2">
        <f t="shared" si="19"/>
        <v>0.38000000000010914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111418</v>
      </c>
      <c r="D1056" s="1">
        <f>BILANCA!E78</f>
        <v>124855.4</v>
      </c>
      <c r="E1056" s="1">
        <v>0</v>
      </c>
      <c r="F1056" s="1">
        <v>0</v>
      </c>
      <c r="G1056" s="2">
        <f t="shared" si="22"/>
        <v>26362.402399999999</v>
      </c>
      <c r="H1056" s="2">
        <f t="shared" si="19"/>
        <v>0.39999999999417923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111418</v>
      </c>
      <c r="D1064" s="1">
        <f>BILANCA!E86</f>
        <v>124855.4</v>
      </c>
      <c r="E1064" s="1">
        <v>0</v>
      </c>
      <c r="F1064" s="1">
        <v>0</v>
      </c>
      <c r="G1064" s="2">
        <f t="shared" si="22"/>
        <v>29251.432799999999</v>
      </c>
      <c r="H1064" s="2">
        <f t="shared" si="19"/>
        <v>0.39999999999417923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10157410</v>
      </c>
      <c r="D1152" s="1">
        <f>BILANCA!E175</f>
        <v>9713357.8000000007</v>
      </c>
      <c r="E1152" s="1">
        <v>0</v>
      </c>
      <c r="F1152" s="1">
        <v>0</v>
      </c>
      <c r="G1152" s="2">
        <f t="shared" si="22"/>
        <v>4999717.226400001</v>
      </c>
      <c r="H1152" s="2">
        <f t="shared" si="23"/>
        <v>0.19999999925494194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393752</v>
      </c>
      <c r="D1153" s="1">
        <f>BILANCA!E176</f>
        <v>397522.86</v>
      </c>
      <c r="E1153" s="1">
        <v>0</v>
      </c>
      <c r="F1153" s="1">
        <v>0</v>
      </c>
      <c r="G1153" s="2">
        <f t="shared" si="22"/>
        <v>202095.61240000004</v>
      </c>
      <c r="H1153" s="2">
        <f t="shared" si="23"/>
        <v>0.14000000001396984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366843</v>
      </c>
      <c r="D1154" s="1">
        <f>BILANCA!E177</f>
        <v>367851.58</v>
      </c>
      <c r="E1154" s="1">
        <v>0</v>
      </c>
      <c r="F1154" s="1">
        <v>0</v>
      </c>
      <c r="G1154" s="2">
        <f t="shared" si="22"/>
        <v>188535.39336000002</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211016</v>
      </c>
      <c r="D1156" s="1">
        <f>BILANCA!E179</f>
        <v>107457.07</v>
      </c>
      <c r="E1156" s="1">
        <v>0</v>
      </c>
      <c r="F1156" s="1">
        <v>0</v>
      </c>
      <c r="G1156" s="2">
        <f t="shared" si="22"/>
        <v>73685.914220000006</v>
      </c>
      <c r="H1156" s="2">
        <f t="shared" si="23"/>
        <v>7.0000000006984919E-2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32857</v>
      </c>
      <c r="D1163" s="1">
        <f>BILANCA!E186</f>
        <v>125042.75</v>
      </c>
      <c r="E1163" s="1">
        <v>0</v>
      </c>
      <c r="F1163" s="1">
        <v>0</v>
      </c>
      <c r="G1163" s="2">
        <f t="shared" si="22"/>
        <v>50929.65</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122970</v>
      </c>
      <c r="D1165" s="1">
        <f>BILANCA!E188</f>
        <v>135351.76</v>
      </c>
      <c r="E1165" s="1">
        <v>0</v>
      </c>
      <c r="F1165" s="1">
        <v>0</v>
      </c>
      <c r="G1165" s="2">
        <f t="shared" si="22"/>
        <v>71648.58064</v>
      </c>
      <c r="H1165" s="2">
        <f t="shared" si="23"/>
        <v>0.23999999999068677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26909</v>
      </c>
      <c r="D1166" s="1">
        <f>BILANCA!E189</f>
        <v>29671.279999999999</v>
      </c>
      <c r="E1166" s="1">
        <v>0</v>
      </c>
      <c r="F1166" s="1">
        <v>0</v>
      </c>
      <c r="G1166" s="2">
        <f t="shared" si="22"/>
        <v>15784.035479999999</v>
      </c>
      <c r="H1166" s="2">
        <f t="shared" si="23"/>
        <v>0.27999999999883585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9763658</v>
      </c>
      <c r="D1214" s="1">
        <f>BILANCA!E237</f>
        <v>9315834.9400000013</v>
      </c>
      <c r="E1214" s="1">
        <v>0</v>
      </c>
      <c r="F1214" s="1">
        <v>0</v>
      </c>
      <c r="G1214" s="2">
        <f t="shared" si="22"/>
        <v>6559320.7402800005</v>
      </c>
      <c r="H1214" s="2">
        <f t="shared" si="23"/>
        <v>5.9999998658895493E-2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9718665</v>
      </c>
      <c r="D1215" s="1">
        <f>BILANCA!E238</f>
        <v>9411991.1300000008</v>
      </c>
      <c r="E1215" s="1">
        <v>0</v>
      </c>
      <c r="F1215" s="1">
        <v>0</v>
      </c>
      <c r="G1215" s="2">
        <f t="shared" si="22"/>
        <v>6621894.1643200004</v>
      </c>
      <c r="H1215" s="2">
        <f t="shared" si="23"/>
        <v>0.13000000081956387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9718665</v>
      </c>
      <c r="D1216" s="1">
        <f>BILANCA!E239</f>
        <v>9411991.1300000008</v>
      </c>
      <c r="E1216" s="1">
        <v>0</v>
      </c>
      <c r="F1216" s="1">
        <v>0</v>
      </c>
      <c r="G1216" s="2">
        <f t="shared" si="22"/>
        <v>6650436.8115800014</v>
      </c>
      <c r="H1216" s="2">
        <f t="shared" si="23"/>
        <v>0.13000000081956387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9700341</v>
      </c>
      <c r="D1217" s="1">
        <f>BILANCA!E240</f>
        <v>9393666.7300000004</v>
      </c>
      <c r="E1217" s="1">
        <v>0</v>
      </c>
      <c r="F1217" s="1">
        <v>0</v>
      </c>
      <c r="G1217" s="2">
        <f t="shared" si="22"/>
        <v>6666115.8236400001</v>
      </c>
      <c r="H1217" s="2">
        <f t="shared" si="23"/>
        <v>0.26999999955296516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18324</v>
      </c>
      <c r="D1218" s="1">
        <f>BILANCA!E241</f>
        <v>18324.400000000001</v>
      </c>
      <c r="E1218" s="1">
        <v>0</v>
      </c>
      <c r="F1218" s="1">
        <v>0</v>
      </c>
      <c r="G1218" s="2">
        <f t="shared" si="22"/>
        <v>12918.608</v>
      </c>
      <c r="H1218" s="2">
        <f t="shared" si="23"/>
        <v>0.40000000000145519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44993</v>
      </c>
      <c r="D1222" s="1">
        <f>BILANCA!E245</f>
        <v>-96156.19</v>
      </c>
      <c r="E1222" s="1">
        <v>0</v>
      </c>
      <c r="F1222" s="1">
        <v>0</v>
      </c>
      <c r="G1222" s="2">
        <f t="shared" si="22"/>
        <v>-35209.331819999999</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491098</v>
      </c>
      <c r="D1223" s="1">
        <f>BILANCA!E246</f>
        <v>3297.12</v>
      </c>
      <c r="E1223" s="1">
        <v>0</v>
      </c>
      <c r="F1223" s="1">
        <v>0</v>
      </c>
      <c r="G1223" s="2">
        <f t="shared" si="22"/>
        <v>119446.13759999999</v>
      </c>
      <c r="H1223" s="2">
        <f t="shared" si="23"/>
        <v>0.11999999999989086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491098</v>
      </c>
      <c r="D1224" s="1">
        <f>BILANCA!E247</f>
        <v>3297.12</v>
      </c>
      <c r="E1224" s="1">
        <v>0</v>
      </c>
      <c r="F1224" s="1">
        <v>0</v>
      </c>
      <c r="G1224" s="2">
        <f t="shared" si="22"/>
        <v>119943.82984000001</v>
      </c>
      <c r="H1224" s="2">
        <f t="shared" si="23"/>
        <v>0.11999999999989086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446105</v>
      </c>
      <c r="D1227" s="1">
        <f>BILANCA!E250</f>
        <v>99453.31</v>
      </c>
      <c r="E1227" s="1">
        <v>0</v>
      </c>
      <c r="F1227" s="1">
        <v>0</v>
      </c>
      <c r="G1227" s="2">
        <f t="shared" si="22"/>
        <v>157382.83528</v>
      </c>
      <c r="H1227" s="2">
        <f t="shared" si="23"/>
        <v>0.30999999999767169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446105</v>
      </c>
      <c r="D1229" s="1">
        <f>BILANCA!E252</f>
        <v>99453.31</v>
      </c>
      <c r="E1229" s="1">
        <v>0</v>
      </c>
      <c r="F1229" s="1">
        <v>0</v>
      </c>
      <c r="G1229" s="2">
        <f t="shared" si="22"/>
        <v>158672.85852000001</v>
      </c>
      <c r="H1229" s="2">
        <f t="shared" si="23"/>
        <v>0.30999999999767169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395682</v>
      </c>
      <c r="D1236" s="1">
        <f>BILANCA!E259</f>
        <v>673887.78</v>
      </c>
      <c r="E1236" s="1">
        <v>0</v>
      </c>
      <c r="F1236" s="1">
        <v>0</v>
      </c>
      <c r="G1236" s="2">
        <f t="shared" si="22"/>
        <v>441094.76268000004</v>
      </c>
      <c r="H1236" s="2">
        <f t="shared" si="23"/>
        <v>0.21999999997206032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395682</v>
      </c>
      <c r="D1237" s="1">
        <f>BILANCA!E260</f>
        <v>673887.78</v>
      </c>
      <c r="E1237" s="1">
        <v>0</v>
      </c>
      <c r="F1237" s="1">
        <v>0</v>
      </c>
      <c r="G1237" s="2">
        <f t="shared" si="22"/>
        <v>442838.22024</v>
      </c>
      <c r="H1237" s="2">
        <f t="shared" si="23"/>
        <v>0.21999999997206032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107580</v>
      </c>
      <c r="D1244" s="1">
        <f>BILANCA!E268</f>
        <v>121017.9</v>
      </c>
      <c r="E1244" s="1">
        <v>0</v>
      </c>
      <c r="F1244" s="1">
        <v>0</v>
      </c>
      <c r="G1244" s="2">
        <f t="shared" si="24"/>
        <v>91249.723800000007</v>
      </c>
      <c r="H1244" s="2">
        <f t="shared" si="23"/>
        <v>0.10000000000582077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3838</v>
      </c>
      <c r="D1247" s="1">
        <f>BILANCA!E271</f>
        <v>3837.5</v>
      </c>
      <c r="E1247" s="1">
        <v>0</v>
      </c>
      <c r="F1247" s="1">
        <v>0</v>
      </c>
      <c r="G1247" s="2">
        <f t="shared" si="24"/>
        <v>3039.4320000000002</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366843</v>
      </c>
      <c r="D1263" s="1">
        <f>BILANCA!E287</f>
        <v>367851.58</v>
      </c>
      <c r="E1263" s="1">
        <v>0</v>
      </c>
      <c r="F1263" s="1">
        <v>0</v>
      </c>
      <c r="G1263" s="2">
        <f t="shared" si="24"/>
        <v>308712.92480000004</v>
      </c>
      <c r="H1263" s="2">
        <f t="shared" si="23"/>
        <v>0.41999999998370185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26909</v>
      </c>
      <c r="D1265" s="1">
        <f>BILANCA!E289</f>
        <v>29671.279999999999</v>
      </c>
      <c r="E1265" s="1">
        <v>0</v>
      </c>
      <c r="F1265" s="1">
        <v>0</v>
      </c>
      <c r="G1265" s="2">
        <f t="shared" si="24"/>
        <v>24322.939919999997</v>
      </c>
      <c r="H1265" s="2">
        <f t="shared" si="23"/>
        <v>0.27999999999883585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122970</v>
      </c>
      <c r="D1274" s="1">
        <f>BILANCA!E298</f>
        <v>135351.76</v>
      </c>
      <c r="E1274" s="1">
        <v>0</v>
      </c>
      <c r="F1274" s="1">
        <v>0</v>
      </c>
      <c r="G1274" s="2">
        <f t="shared" si="24"/>
        <v>114558.99432</v>
      </c>
      <c r="H1274" s="2">
        <f t="shared" si="23"/>
        <v>0.23999999999068677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7219079</v>
      </c>
      <c r="D1408" s="1">
        <f>'RAS-funkcijski'!E114</f>
        <v>8600423.4900000002</v>
      </c>
      <c r="E1408" s="1">
        <v>0</v>
      </c>
      <c r="F1408" s="1">
        <v>0</v>
      </c>
      <c r="G1408" s="2">
        <f t="shared" si="24"/>
        <v>2686191.8578000003</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7219079</v>
      </c>
      <c r="D1409" s="1">
        <f>'RAS-funkcijski'!E115</f>
        <v>8600423.4900000002</v>
      </c>
      <c r="E1409" s="1">
        <v>0</v>
      </c>
      <c r="F1409" s="1">
        <v>0</v>
      </c>
      <c r="G1409" s="2">
        <f t="shared" si="24"/>
        <v>2710611.7837800002</v>
      </c>
      <c r="H1409" s="2">
        <f t="shared" si="27"/>
        <v>0.49000000022351742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7219079</v>
      </c>
      <c r="D1411" s="1">
        <f>'RAS-funkcijski'!E117</f>
        <v>8600423.4900000002</v>
      </c>
      <c r="E1411" s="1">
        <v>0</v>
      </c>
      <c r="F1411" s="1">
        <v>0</v>
      </c>
      <c r="G1411" s="2">
        <f t="shared" si="24"/>
        <v>2759451.6357400003</v>
      </c>
      <c r="H1411" s="2">
        <f t="shared" si="27"/>
        <v>0.49000000022351742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7219079</v>
      </c>
      <c r="D1435" s="13">
        <f>'RAS-funkcijski'!E141</f>
        <v>8600423.4900000002</v>
      </c>
      <c r="E1435" s="13">
        <v>0</v>
      </c>
      <c r="F1435" s="13">
        <v>0</v>
      </c>
      <c r="G1435" s="14">
        <f t="shared" si="24"/>
        <v>3345529.8592600003</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99453.31</v>
      </c>
      <c r="D1436" s="6">
        <f>'P-VRIO'!E5</f>
        <v>0</v>
      </c>
      <c r="E1436" s="6">
        <v>0</v>
      </c>
      <c r="F1436" s="6">
        <v>0</v>
      </c>
      <c r="G1436" s="7">
        <f t="shared" si="24"/>
        <v>99.453310000000002</v>
      </c>
      <c r="H1436" s="7">
        <f t="shared" si="27"/>
        <v>0.30999999999767169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99453.31</v>
      </c>
      <c r="D1453" s="1">
        <f>'P-VRIO'!E22</f>
        <v>0</v>
      </c>
      <c r="E1453" s="1">
        <v>0</v>
      </c>
      <c r="F1453" s="1">
        <v>0</v>
      </c>
      <c r="G1453" s="2">
        <f t="shared" si="24"/>
        <v>1790.1595799999998</v>
      </c>
      <c r="H1453" s="2">
        <f t="shared" si="27"/>
        <v>0.30999999999767169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99453.31</v>
      </c>
      <c r="D1454" s="1">
        <f>'P-VRIO'!E23</f>
        <v>0</v>
      </c>
      <c r="E1454" s="1">
        <v>0</v>
      </c>
      <c r="F1454" s="1">
        <v>0</v>
      </c>
      <c r="G1454" s="2">
        <f t="shared" si="24"/>
        <v>1889.6128899999999</v>
      </c>
      <c r="H1454" s="2">
        <f t="shared" si="27"/>
        <v>0.30999999999767169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99453.31</v>
      </c>
      <c r="D1456" s="1">
        <f>'P-VRIO'!E25</f>
        <v>0</v>
      </c>
      <c r="E1456" s="1">
        <v>0</v>
      </c>
      <c r="F1456" s="1">
        <v>0</v>
      </c>
      <c r="G1456" s="2">
        <f t="shared" si="24"/>
        <v>2088.5195100000001</v>
      </c>
      <c r="H1456" s="2">
        <f t="shared" si="27"/>
        <v>0.30999999999767169</v>
      </c>
      <c r="I1456" s="10">
        <f t="shared" si="30"/>
        <v>647.44104809513726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393751.97</v>
      </c>
      <c r="D1480" s="6"/>
      <c r="E1480" s="6">
        <v>0</v>
      </c>
      <c r="F1480" s="6">
        <v>0</v>
      </c>
      <c r="G1480" s="7">
        <f t="shared" ref="G1480:G1580" si="34">B1480/1000*C1480</f>
        <v>393.75196999999997</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8655185.0399999991</v>
      </c>
      <c r="D1481" s="1">
        <v>0</v>
      </c>
      <c r="E1481" s="1">
        <v>0</v>
      </c>
      <c r="F1481" s="1">
        <v>0</v>
      </c>
      <c r="G1481" s="2">
        <f t="shared" si="34"/>
        <v>17310.370079999997</v>
      </c>
      <c r="H1481" s="2">
        <f t="shared" si="35"/>
        <v>3.9999999105930328E-2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8555731.7299999986</v>
      </c>
      <c r="D1483" s="1">
        <v>0</v>
      </c>
      <c r="E1483" s="1">
        <v>0</v>
      </c>
      <c r="F1483" s="1">
        <v>0</v>
      </c>
      <c r="G1483" s="2">
        <f t="shared" si="34"/>
        <v>34222.926919999998</v>
      </c>
      <c r="H1483" s="2">
        <f t="shared" si="35"/>
        <v>0.27000000141561031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6412474.5199999996</v>
      </c>
      <c r="D1484" s="1">
        <v>0</v>
      </c>
      <c r="E1484" s="1">
        <v>0</v>
      </c>
      <c r="F1484" s="1">
        <v>0</v>
      </c>
      <c r="G1484" s="2">
        <f t="shared" si="34"/>
        <v>32062.372599999999</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1359902.39</v>
      </c>
      <c r="D1485" s="1">
        <v>0</v>
      </c>
      <c r="E1485" s="1">
        <v>0</v>
      </c>
      <c r="F1485" s="1">
        <v>0</v>
      </c>
      <c r="G1485" s="2">
        <f t="shared" si="34"/>
        <v>8159.4143399999994</v>
      </c>
      <c r="H1485" s="2">
        <f t="shared" si="35"/>
        <v>0.38999999989755452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82286.179999999993</v>
      </c>
      <c r="D1486" s="1">
        <v>0</v>
      </c>
      <c r="E1486" s="1">
        <v>0</v>
      </c>
      <c r="F1486" s="1">
        <v>0</v>
      </c>
      <c r="G1486" s="2">
        <f t="shared" si="34"/>
        <v>576.00325999999995</v>
      </c>
      <c r="H1486" s="2">
        <f t="shared" si="35"/>
        <v>0.17999999999301508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660979.06999999995</v>
      </c>
      <c r="D1489" s="1">
        <v>0</v>
      </c>
      <c r="E1489" s="1">
        <v>0</v>
      </c>
      <c r="F1489" s="1">
        <v>0</v>
      </c>
      <c r="G1489" s="2">
        <f t="shared" si="34"/>
        <v>6609.7906999999996</v>
      </c>
      <c r="H1489" s="2">
        <f t="shared" si="35"/>
        <v>6.9999999948777258E-2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40089.57</v>
      </c>
      <c r="D1491" s="1">
        <v>0</v>
      </c>
      <c r="E1491" s="1">
        <v>0</v>
      </c>
      <c r="F1491" s="1">
        <v>0</v>
      </c>
      <c r="G1491" s="2">
        <f t="shared" si="34"/>
        <v>481.07483999999999</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99453.31</v>
      </c>
      <c r="D1492" s="1">
        <v>0</v>
      </c>
      <c r="E1492" s="1">
        <v>0</v>
      </c>
      <c r="F1492" s="1">
        <v>0</v>
      </c>
      <c r="G1492" s="2">
        <f t="shared" si="34"/>
        <v>1292.89303</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8651414.1499999966</v>
      </c>
      <c r="D1499" s="1">
        <v>0</v>
      </c>
      <c r="E1499" s="1">
        <v>0</v>
      </c>
      <c r="F1499" s="1">
        <v>0</v>
      </c>
      <c r="G1499" s="2">
        <f t="shared" si="34"/>
        <v>173028.28299999994</v>
      </c>
      <c r="H1499" s="2">
        <f t="shared" si="35"/>
        <v>0.14999999664723873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8554732.1199999973</v>
      </c>
      <c r="D1501" s="1">
        <v>0</v>
      </c>
      <c r="E1501" s="1">
        <v>0</v>
      </c>
      <c r="F1501" s="1">
        <v>0</v>
      </c>
      <c r="G1501" s="2">
        <f t="shared" si="34"/>
        <v>188204.10663999993</v>
      </c>
      <c r="H1501" s="2">
        <f t="shared" si="35"/>
        <v>0.11999999731779099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6412474.5199999996</v>
      </c>
      <c r="D1502" s="1">
        <v>0</v>
      </c>
      <c r="E1502" s="1">
        <v>0</v>
      </c>
      <c r="F1502" s="1">
        <v>0</v>
      </c>
      <c r="G1502" s="2">
        <f t="shared" si="34"/>
        <v>147486.91395999998</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1463470.27</v>
      </c>
      <c r="D1503" s="1">
        <v>0</v>
      </c>
      <c r="E1503" s="1">
        <v>0</v>
      </c>
      <c r="F1503" s="1">
        <v>0</v>
      </c>
      <c r="G1503" s="2">
        <f t="shared" si="34"/>
        <v>35123.286480000002</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82286.179999999993</v>
      </c>
      <c r="D1504" s="1">
        <v>0</v>
      </c>
      <c r="E1504" s="1">
        <v>0</v>
      </c>
      <c r="F1504" s="1">
        <v>0</v>
      </c>
      <c r="G1504" s="2">
        <f t="shared" si="34"/>
        <v>2057.1545000000001</v>
      </c>
      <c r="H1504" s="2">
        <f t="shared" si="35"/>
        <v>0.17999999999301508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568793.29</v>
      </c>
      <c r="D1507" s="1">
        <v>0</v>
      </c>
      <c r="E1507" s="1">
        <v>0</v>
      </c>
      <c r="F1507" s="1">
        <v>0</v>
      </c>
      <c r="G1507" s="2">
        <f t="shared" si="34"/>
        <v>15926.212120000002</v>
      </c>
      <c r="H1507" s="2">
        <f t="shared" si="35"/>
        <v>0.2900000000372529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27707.86</v>
      </c>
      <c r="D1509" s="1">
        <v>0</v>
      </c>
      <c r="E1509" s="1">
        <v>0</v>
      </c>
      <c r="F1509" s="1">
        <v>0</v>
      </c>
      <c r="G1509" s="2">
        <f t="shared" si="34"/>
        <v>831.23580000000004</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96682.03</v>
      </c>
      <c r="D1510" s="1">
        <v>0</v>
      </c>
      <c r="E1510" s="1">
        <v>0</v>
      </c>
      <c r="F1510" s="1">
        <v>0</v>
      </c>
      <c r="G1510" s="2">
        <f t="shared" si="34"/>
        <v>2997.14293</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397522.86000000313</v>
      </c>
      <c r="D1517" s="1">
        <v>0</v>
      </c>
      <c r="E1517" s="1">
        <v>0</v>
      </c>
      <c r="F1517" s="1">
        <v>0</v>
      </c>
      <c r="G1517" s="2">
        <f t="shared" si="34"/>
        <v>15105.868680000118</v>
      </c>
      <c r="H1517" s="2">
        <f t="shared" si="35"/>
        <v>0.13999999687075615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397522.86</v>
      </c>
      <c r="D1518" s="1">
        <v>0</v>
      </c>
      <c r="E1518" s="1">
        <v>0</v>
      </c>
      <c r="F1518" s="1">
        <v>0</v>
      </c>
      <c r="G1518" s="2">
        <f t="shared" si="34"/>
        <v>15503.391539999999</v>
      </c>
      <c r="H1518" s="2">
        <f t="shared" si="35"/>
        <v>0.14000000001396984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367851.58</v>
      </c>
      <c r="D1524" s="1">
        <v>0</v>
      </c>
      <c r="E1524" s="1">
        <v>0</v>
      </c>
      <c r="F1524" s="1">
        <v>0</v>
      </c>
      <c r="G1524" s="2">
        <f t="shared" si="34"/>
        <v>16553.321100000001</v>
      </c>
      <c r="H1524" s="2">
        <f t="shared" si="35"/>
        <v>0.41999999998370185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107457.07</v>
      </c>
      <c r="D1530" s="1">
        <v>0</v>
      </c>
      <c r="E1530" s="1">
        <v>0</v>
      </c>
      <c r="F1530" s="1">
        <v>0</v>
      </c>
      <c r="G1530" s="2">
        <f t="shared" si="34"/>
        <v>5480.3105699999996</v>
      </c>
      <c r="H1530" s="2">
        <f t="shared" si="35"/>
        <v>7.0000000006984919E-2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107457.07</v>
      </c>
      <c r="D1531" s="1">
        <v>0</v>
      </c>
      <c r="E1531" s="1">
        <v>0</v>
      </c>
      <c r="F1531" s="1">
        <v>0</v>
      </c>
      <c r="G1531" s="2">
        <f t="shared" si="34"/>
        <v>5587.76764</v>
      </c>
      <c r="H1531" s="2">
        <f t="shared" si="35"/>
        <v>7.0000000006984919E-2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125042.75</v>
      </c>
      <c r="D1550" s="1">
        <v>0</v>
      </c>
      <c r="E1550" s="1">
        <v>0</v>
      </c>
      <c r="F1550" s="1">
        <v>0</v>
      </c>
      <c r="G1550" s="2">
        <f t="shared" si="34"/>
        <v>8878.035249999999</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125042.75</v>
      </c>
      <c r="D1551" s="1">
        <v>0</v>
      </c>
      <c r="E1551" s="1">
        <v>0</v>
      </c>
      <c r="F1551" s="1">
        <v>0</v>
      </c>
      <c r="G1551" s="2">
        <f t="shared" si="34"/>
        <v>9003.0779999999995</v>
      </c>
      <c r="H1551" s="2">
        <f t="shared" si="35"/>
        <v>0.25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135351.76</v>
      </c>
      <c r="D1560" s="1">
        <v>0</v>
      </c>
      <c r="E1560" s="1">
        <v>0</v>
      </c>
      <c r="F1560" s="1">
        <v>0</v>
      </c>
      <c r="G1560" s="2">
        <f t="shared" si="34"/>
        <v>10963.492560000001</v>
      </c>
      <c r="H1560" s="2">
        <f t="shared" si="35"/>
        <v>0.23999999999068677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135351.76</v>
      </c>
      <c r="D1562" s="1">
        <v>0</v>
      </c>
      <c r="E1562" s="1">
        <v>0</v>
      </c>
      <c r="F1562" s="1">
        <v>0</v>
      </c>
      <c r="G1562" s="2">
        <f t="shared" si="34"/>
        <v>11234.196080000002</v>
      </c>
      <c r="H1562" s="2">
        <f t="shared" si="35"/>
        <v>0.23999999999068677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29671.279999999999</v>
      </c>
      <c r="D1565" s="1">
        <v>0</v>
      </c>
      <c r="E1565" s="1">
        <v>0</v>
      </c>
      <c r="F1565" s="1">
        <v>0</v>
      </c>
      <c r="G1565" s="2">
        <f t="shared" si="34"/>
        <v>2551.7300799999998</v>
      </c>
      <c r="H1565" s="2">
        <f t="shared" si="35"/>
        <v>0.27999999999883585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2771.28</v>
      </c>
      <c r="D1566" s="1">
        <v>0</v>
      </c>
      <c r="E1566" s="1">
        <v>0</v>
      </c>
      <c r="F1566" s="1">
        <v>0</v>
      </c>
      <c r="G1566" s="2">
        <f t="shared" si="34"/>
        <v>241.10136</v>
      </c>
      <c r="H1566" s="2">
        <f t="shared" si="35"/>
        <v>0.28000000000020009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26900</v>
      </c>
      <c r="D1569" s="1">
        <v>0</v>
      </c>
      <c r="E1569" s="1">
        <v>0</v>
      </c>
      <c r="F1569" s="1">
        <v>0</v>
      </c>
      <c r="G1569" s="2">
        <f t="shared" si="34"/>
        <v>2421</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12165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6" t="s">
        <v>40</v>
      </c>
      <c r="C15" s="327"/>
      <c r="D15" s="327"/>
      <c r="E15" s="327"/>
      <c r="F15" s="328"/>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7667022</v>
      </c>
      <c r="I16" s="172">
        <f>'PR-RAS'!E6</f>
        <v>8459274.040000001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7175924</v>
      </c>
      <c r="I17" s="172">
        <f>'PR-RAS'!E151</f>
        <v>8500970.1799999997</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44993</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96156.189999999246</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9718665</v>
      </c>
      <c r="I20" s="175">
        <f>BILANCA!E7</f>
        <v>9411991.129999999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438745</v>
      </c>
      <c r="I21" s="177">
        <f>BILANCA!E68</f>
        <v>301366.67</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393752</v>
      </c>
      <c r="I22" s="177">
        <f>BILANCA!E176</f>
        <v>397522.86</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9763658</v>
      </c>
      <c r="I23" s="179">
        <f>BILANCA!E237</f>
        <v>9315834.9400000013</v>
      </c>
      <c r="J23" s="4"/>
      <c r="K23" s="4"/>
      <c r="L23" s="4"/>
      <c r="M23" s="4"/>
      <c r="N23" s="4"/>
      <c r="O23" s="4"/>
      <c r="P23" s="4"/>
      <c r="Q23" s="4"/>
      <c r="R23" s="4"/>
      <c r="S23" s="4"/>
      <c r="T23" s="4"/>
      <c r="U23" s="4"/>
      <c r="V23" s="4"/>
      <c r="W23" s="4"/>
      <c r="X23" s="4"/>
    </row>
    <row r="24" spans="1:24" ht="12.75" customHeight="1" x14ac:dyDescent="0.2">
      <c r="A24" s="329" t="s">
        <v>44</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7219079</v>
      </c>
      <c r="I27" s="177">
        <f>'RAS-funkcijski'!E114</f>
        <v>8600423.4900000002</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7219079</v>
      </c>
      <c r="I28" s="181">
        <f>'RAS-funkcijski'!E141</f>
        <v>8600423.4900000002</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99453.31</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99453.31</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45</v>
      </c>
      <c r="I33" s="183">
        <f>OBVEZE!D5</f>
        <v>393751.97</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45</v>
      </c>
      <c r="I34" s="177">
        <f>OBVEZE!D42</f>
        <v>397522.86000000313</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45</v>
      </c>
      <c r="I35" s="177">
        <f>OBVEZE!D43</f>
        <v>397522.86</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45</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46</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D13" sqref="D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47</v>
      </c>
      <c r="B2" s="352"/>
      <c r="C2" s="352"/>
      <c r="D2" s="352"/>
      <c r="E2" s="352"/>
      <c r="F2" s="352"/>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7667022</v>
      </c>
      <c r="E6" s="53">
        <f>E7+E44+E50+E82+E106+E124+E133+E139</f>
        <v>8459274.040000001</v>
      </c>
      <c r="F6" s="54">
        <f t="shared" ref="F6:F131" si="0">IF(D6&lt;&gt;0,IF(E6/D6&gt;=100,"&gt;&gt;100",E6/D6*100),"-")</f>
        <v>110.33324333750446</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6442611</v>
      </c>
      <c r="E50" s="53">
        <f>E51+E54+E59+E62+E65+E68+E71+E74+E77</f>
        <v>6986640.7300000004</v>
      </c>
      <c r="F50" s="54">
        <f t="shared" si="0"/>
        <v>108.44424302507167</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122135</v>
      </c>
      <c r="E62" s="53">
        <f t="shared" si="13"/>
        <v>0</v>
      </c>
      <c r="F62" s="54">
        <f t="shared" si="0"/>
        <v>0</v>
      </c>
    </row>
    <row r="63" spans="1:6" ht="12.75" customHeight="1" x14ac:dyDescent="0.2">
      <c r="A63" s="55">
        <v>6341</v>
      </c>
      <c r="B63" s="87" t="s">
        <v>168</v>
      </c>
      <c r="C63" s="52" t="s">
        <v>169</v>
      </c>
      <c r="D63" s="244">
        <v>122135</v>
      </c>
      <c r="E63" s="244"/>
      <c r="F63" s="54">
        <f t="shared" si="0"/>
        <v>0</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6303316</v>
      </c>
      <c r="E68" s="53">
        <f t="shared" si="15"/>
        <v>6840895.7600000007</v>
      </c>
      <c r="F68" s="54">
        <f t="shared" si="0"/>
        <v>108.52852308213645</v>
      </c>
    </row>
    <row r="69" spans="1:6" ht="12.75" customHeight="1" x14ac:dyDescent="0.2">
      <c r="A69" s="55" t="s">
        <v>180</v>
      </c>
      <c r="B69" s="87" t="s">
        <v>181</v>
      </c>
      <c r="C69" s="52" t="s">
        <v>180</v>
      </c>
      <c r="D69" s="244">
        <v>6283541</v>
      </c>
      <c r="E69" s="244">
        <v>6744212.8200000003</v>
      </c>
      <c r="F69" s="54">
        <f t="shared" si="0"/>
        <v>107.33140469681028</v>
      </c>
    </row>
    <row r="70" spans="1:6" ht="24" x14ac:dyDescent="0.2">
      <c r="A70" s="55" t="s">
        <v>182</v>
      </c>
      <c r="B70" s="87" t="s">
        <v>183</v>
      </c>
      <c r="C70" s="52" t="s">
        <v>182</v>
      </c>
      <c r="D70" s="244">
        <v>19775</v>
      </c>
      <c r="E70" s="244">
        <v>96682.94</v>
      </c>
      <c r="F70" s="54">
        <f t="shared" si="0"/>
        <v>488.91499367888747</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120552</v>
      </c>
      <c r="F74" s="54" t="str">
        <f t="shared" si="0"/>
        <v>-</v>
      </c>
    </row>
    <row r="75" spans="1:6" ht="12.75" customHeight="1" x14ac:dyDescent="0.2">
      <c r="A75" s="55" t="s">
        <v>192</v>
      </c>
      <c r="B75" s="87" t="s">
        <v>193</v>
      </c>
      <c r="C75" s="52" t="s">
        <v>192</v>
      </c>
      <c r="D75" s="244"/>
      <c r="E75" s="244">
        <v>120552</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17160</v>
      </c>
      <c r="E77" s="53">
        <f t="shared" si="18"/>
        <v>25192.97</v>
      </c>
      <c r="F77" s="54">
        <f t="shared" si="0"/>
        <v>146.81217948717949</v>
      </c>
    </row>
    <row r="78" spans="1:6" ht="12.75" customHeight="1" x14ac:dyDescent="0.2">
      <c r="A78" s="55">
        <v>6391</v>
      </c>
      <c r="B78" s="87" t="s">
        <v>198</v>
      </c>
      <c r="C78" s="52" t="s">
        <v>199</v>
      </c>
      <c r="D78" s="244"/>
      <c r="E78" s="244">
        <v>3778.95</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17160</v>
      </c>
      <c r="E80" s="244">
        <v>21414.02</v>
      </c>
      <c r="F80" s="54">
        <f t="shared" si="0"/>
        <v>124.79032634032635</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9</v>
      </c>
      <c r="E82" s="53">
        <f t="shared" si="19"/>
        <v>9.16</v>
      </c>
      <c r="F82" s="54">
        <f t="shared" si="0"/>
        <v>101.77777777777779</v>
      </c>
    </row>
    <row r="83" spans="1:6" ht="12.75" customHeight="1" x14ac:dyDescent="0.2">
      <c r="A83" s="55">
        <v>641</v>
      </c>
      <c r="B83" s="87" t="s">
        <v>208</v>
      </c>
      <c r="C83" s="52" t="s">
        <v>209</v>
      </c>
      <c r="D83" s="53">
        <f t="shared" ref="D83:E83" si="20">SUM(D84:D90)</f>
        <v>9</v>
      </c>
      <c r="E83" s="53">
        <f t="shared" si="20"/>
        <v>9.16</v>
      </c>
      <c r="F83" s="54">
        <f t="shared" si="0"/>
        <v>101.77777777777779</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9</v>
      </c>
      <c r="E85" s="244">
        <v>9.16</v>
      </c>
      <c r="F85" s="54">
        <f t="shared" si="0"/>
        <v>101.77777777777779</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3219</v>
      </c>
      <c r="E106" s="53">
        <f t="shared" si="23"/>
        <v>1000</v>
      </c>
      <c r="F106" s="54">
        <f t="shared" si="0"/>
        <v>31.065548306927614</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3219</v>
      </c>
      <c r="E112" s="53">
        <f t="shared" si="25"/>
        <v>1000</v>
      </c>
      <c r="F112" s="54">
        <f t="shared" si="0"/>
        <v>31.065548306927614</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3219</v>
      </c>
      <c r="E117" s="244">
        <v>1000</v>
      </c>
      <c r="F117" s="54">
        <f t="shared" si="0"/>
        <v>31.065548306927614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17880</v>
      </c>
      <c r="F124" s="54" t="str">
        <f t="shared" si="0"/>
        <v>-</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17880</v>
      </c>
      <c r="F128" s="54" t="str">
        <f t="shared" si="0"/>
        <v>-</v>
      </c>
    </row>
    <row r="129" spans="1:6" ht="12.75" customHeight="1" x14ac:dyDescent="0.2">
      <c r="A129" s="55">
        <v>6631</v>
      </c>
      <c r="B129" s="88" t="s">
        <v>300</v>
      </c>
      <c r="C129" s="52" t="s">
        <v>301</v>
      </c>
      <c r="D129" s="244"/>
      <c r="E129" s="244">
        <v>17880</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1221183</v>
      </c>
      <c r="E133" s="53">
        <f t="shared" si="30"/>
        <v>1453744.15</v>
      </c>
      <c r="F133" s="54">
        <f t="shared" ref="F133:F223" si="31">IF(D133&lt;&gt;0,IF(E133/D133&gt;=100,"&gt;&gt;100",E133/D133*100),"-")</f>
        <v>119.04392298287807</v>
      </c>
    </row>
    <row r="134" spans="1:6" ht="24" x14ac:dyDescent="0.2">
      <c r="A134" s="55">
        <v>671</v>
      </c>
      <c r="B134" s="234" t="s">
        <v>310</v>
      </c>
      <c r="C134" s="52" t="s">
        <v>311</v>
      </c>
      <c r="D134" s="53">
        <f t="shared" ref="D134:E134" si="32">SUM(D135:D137)</f>
        <v>1221183</v>
      </c>
      <c r="E134" s="53">
        <f t="shared" si="32"/>
        <v>1453744.15</v>
      </c>
      <c r="F134" s="54">
        <f t="shared" si="31"/>
        <v>119.04392298287807</v>
      </c>
    </row>
    <row r="135" spans="1:6" ht="12.75" customHeight="1" x14ac:dyDescent="0.2">
      <c r="A135" s="55">
        <v>6711</v>
      </c>
      <c r="B135" s="87" t="s">
        <v>312</v>
      </c>
      <c r="C135" s="52" t="s">
        <v>313</v>
      </c>
      <c r="D135" s="244">
        <v>1221183</v>
      </c>
      <c r="E135" s="244">
        <v>1453744.15</v>
      </c>
      <c r="F135" s="54">
        <f t="shared" si="31"/>
        <v>119.04392298287807</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7175924</v>
      </c>
      <c r="E151" s="53">
        <f t="shared" si="35"/>
        <v>8500970.1799999997</v>
      </c>
      <c r="F151" s="54">
        <f t="shared" si="31"/>
        <v>118.46516462548935</v>
      </c>
    </row>
    <row r="152" spans="1:6" ht="12.75" customHeight="1" x14ac:dyDescent="0.2">
      <c r="A152" s="55">
        <v>31</v>
      </c>
      <c r="B152" s="87" t="s">
        <v>345</v>
      </c>
      <c r="C152" s="52" t="s">
        <v>35</v>
      </c>
      <c r="D152" s="53">
        <f t="shared" ref="D152:E152" si="36">D153+D158+D159</f>
        <v>5970961</v>
      </c>
      <c r="E152" s="53">
        <f t="shared" si="36"/>
        <v>6372384.9499999993</v>
      </c>
      <c r="F152" s="54">
        <f t="shared" si="31"/>
        <v>106.72293706155507</v>
      </c>
    </row>
    <row r="153" spans="1:6" ht="12.75" customHeight="1" x14ac:dyDescent="0.2">
      <c r="A153" s="55">
        <v>311</v>
      </c>
      <c r="B153" s="87" t="s">
        <v>346</v>
      </c>
      <c r="C153" s="52" t="s">
        <v>347</v>
      </c>
      <c r="D153" s="53">
        <f t="shared" ref="D153:E153" si="37">SUM(D154:D157)</f>
        <v>4909258</v>
      </c>
      <c r="E153" s="53">
        <f t="shared" si="37"/>
        <v>5257224.8899999997</v>
      </c>
      <c r="F153" s="54">
        <f t="shared" si="31"/>
        <v>107.08797317232053</v>
      </c>
    </row>
    <row r="154" spans="1:6" ht="12.75" customHeight="1" x14ac:dyDescent="0.2">
      <c r="A154" s="55">
        <v>3111</v>
      </c>
      <c r="B154" s="87" t="s">
        <v>348</v>
      </c>
      <c r="C154" s="52" t="s">
        <v>349</v>
      </c>
      <c r="D154" s="244">
        <v>4909258</v>
      </c>
      <c r="E154" s="244">
        <v>5257224.8899999997</v>
      </c>
      <c r="F154" s="54">
        <f t="shared" si="31"/>
        <v>107.08797317232053</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c r="E156" s="244"/>
      <c r="F156" s="54" t="str">
        <f t="shared" si="31"/>
        <v>-</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v>246989</v>
      </c>
      <c r="E158" s="244">
        <v>242488.47</v>
      </c>
      <c r="F158" s="54">
        <f t="shared" si="31"/>
        <v>98.177841928183042</v>
      </c>
    </row>
    <row r="159" spans="1:6" ht="12.75" customHeight="1" x14ac:dyDescent="0.2">
      <c r="A159" s="55">
        <v>313</v>
      </c>
      <c r="B159" s="87" t="s">
        <v>358</v>
      </c>
      <c r="C159" s="52" t="s">
        <v>359</v>
      </c>
      <c r="D159" s="53">
        <f t="shared" ref="D159:E159" si="38">SUM(D160:D162)</f>
        <v>814714</v>
      </c>
      <c r="E159" s="53">
        <f t="shared" si="38"/>
        <v>872671.59</v>
      </c>
      <c r="F159" s="54">
        <f t="shared" si="31"/>
        <v>107.11385713268704</v>
      </c>
    </row>
    <row r="160" spans="1:6" ht="12.75" customHeight="1" x14ac:dyDescent="0.2">
      <c r="A160" s="55">
        <v>3131</v>
      </c>
      <c r="B160" s="87" t="s">
        <v>138</v>
      </c>
      <c r="C160" s="52" t="s">
        <v>360</v>
      </c>
      <c r="D160" s="244"/>
      <c r="E160" s="244"/>
      <c r="F160" s="54" t="str">
        <f t="shared" si="31"/>
        <v>-</v>
      </c>
    </row>
    <row r="161" spans="1:6" ht="12.75" customHeight="1" x14ac:dyDescent="0.2">
      <c r="A161" s="55">
        <v>3132</v>
      </c>
      <c r="B161" s="87" t="s">
        <v>361</v>
      </c>
      <c r="C161" s="52" t="s">
        <v>362</v>
      </c>
      <c r="D161" s="244">
        <v>814714</v>
      </c>
      <c r="E161" s="244">
        <v>869492.83</v>
      </c>
      <c r="F161" s="54">
        <f t="shared" si="31"/>
        <v>106.7236883127085</v>
      </c>
    </row>
    <row r="162" spans="1:6" ht="12.75" customHeight="1" x14ac:dyDescent="0.2">
      <c r="A162" s="55">
        <v>3133</v>
      </c>
      <c r="B162" s="87" t="s">
        <v>363</v>
      </c>
      <c r="C162" s="52" t="s">
        <v>364</v>
      </c>
      <c r="D162" s="244"/>
      <c r="E162" s="244">
        <v>3178.76</v>
      </c>
      <c r="F162" s="54" t="str">
        <f t="shared" si="31"/>
        <v>-</v>
      </c>
    </row>
    <row r="163" spans="1:6" ht="12.75" customHeight="1" x14ac:dyDescent="0.2">
      <c r="A163" s="55">
        <v>32</v>
      </c>
      <c r="B163" s="87" t="s">
        <v>365</v>
      </c>
      <c r="C163" s="52" t="s">
        <v>366</v>
      </c>
      <c r="D163" s="53">
        <f t="shared" ref="D163:E163" si="39">D164+D169+D177+D187+D188</f>
        <v>1014208</v>
      </c>
      <c r="E163" s="53">
        <f t="shared" si="39"/>
        <v>1385310.82</v>
      </c>
      <c r="F163" s="54">
        <f t="shared" si="31"/>
        <v>136.59040551839465</v>
      </c>
    </row>
    <row r="164" spans="1:6" ht="12.75" customHeight="1" x14ac:dyDescent="0.2">
      <c r="A164" s="55">
        <v>321</v>
      </c>
      <c r="B164" s="87" t="s">
        <v>367</v>
      </c>
      <c r="C164" s="52" t="s">
        <v>368</v>
      </c>
      <c r="D164" s="53">
        <f t="shared" ref="D164:E164" si="40">SUM(D165:D168)</f>
        <v>188852</v>
      </c>
      <c r="E164" s="53">
        <f t="shared" si="40"/>
        <v>262675.11</v>
      </c>
      <c r="F164" s="54">
        <f t="shared" si="31"/>
        <v>139.09045707749982</v>
      </c>
    </row>
    <row r="165" spans="1:6" ht="12.75" customHeight="1" x14ac:dyDescent="0.2">
      <c r="A165" s="55">
        <v>3211</v>
      </c>
      <c r="B165" s="87" t="s">
        <v>369</v>
      </c>
      <c r="C165" s="52" t="s">
        <v>370</v>
      </c>
      <c r="D165" s="244">
        <v>40502</v>
      </c>
      <c r="E165" s="244">
        <v>80759.45</v>
      </c>
      <c r="F165" s="54">
        <f t="shared" si="31"/>
        <v>199.39620265665891</v>
      </c>
    </row>
    <row r="166" spans="1:6" ht="12.75" customHeight="1" x14ac:dyDescent="0.2">
      <c r="A166" s="55">
        <v>3212</v>
      </c>
      <c r="B166" s="87" t="s">
        <v>371</v>
      </c>
      <c r="C166" s="52" t="s">
        <v>372</v>
      </c>
      <c r="D166" s="244">
        <v>144164</v>
      </c>
      <c r="E166" s="244">
        <v>176004.66</v>
      </c>
      <c r="F166" s="54">
        <f t="shared" si="31"/>
        <v>122.08641547126884</v>
      </c>
    </row>
    <row r="167" spans="1:6" ht="12.75" customHeight="1" x14ac:dyDescent="0.2">
      <c r="A167" s="55">
        <v>3213</v>
      </c>
      <c r="B167" s="87" t="s">
        <v>373</v>
      </c>
      <c r="C167" s="52" t="s">
        <v>374</v>
      </c>
      <c r="D167" s="244">
        <v>2338</v>
      </c>
      <c r="E167" s="244">
        <v>4275</v>
      </c>
      <c r="F167" s="54">
        <f t="shared" si="31"/>
        <v>182.8485885372113</v>
      </c>
    </row>
    <row r="168" spans="1:6" ht="12.75" customHeight="1" x14ac:dyDescent="0.2">
      <c r="A168" s="55">
        <v>3214</v>
      </c>
      <c r="B168" s="87" t="s">
        <v>375</v>
      </c>
      <c r="C168" s="52" t="s">
        <v>376</v>
      </c>
      <c r="D168" s="244">
        <v>1848</v>
      </c>
      <c r="E168" s="244">
        <v>1636</v>
      </c>
      <c r="F168" s="54">
        <f t="shared" si="31"/>
        <v>88.528138528138527</v>
      </c>
    </row>
    <row r="169" spans="1:6" ht="12.75" customHeight="1" x14ac:dyDescent="0.2">
      <c r="A169" s="55">
        <v>322</v>
      </c>
      <c r="B169" s="87" t="s">
        <v>377</v>
      </c>
      <c r="C169" s="52" t="s">
        <v>378</v>
      </c>
      <c r="D169" s="53">
        <f t="shared" ref="D169:E169" si="41">SUM(D170:D176)</f>
        <v>303255</v>
      </c>
      <c r="E169" s="53">
        <f t="shared" si="41"/>
        <v>383704.46</v>
      </c>
      <c r="F169" s="54">
        <f t="shared" si="31"/>
        <v>126.52865080542779</v>
      </c>
    </row>
    <row r="170" spans="1:6" ht="12.75" customHeight="1" x14ac:dyDescent="0.2">
      <c r="A170" s="55">
        <v>3221</v>
      </c>
      <c r="B170" s="87" t="s">
        <v>379</v>
      </c>
      <c r="C170" s="52" t="s">
        <v>380</v>
      </c>
      <c r="D170" s="244">
        <v>53135</v>
      </c>
      <c r="E170" s="244">
        <v>52858.97</v>
      </c>
      <c r="F170" s="54">
        <f t="shared" si="31"/>
        <v>99.48051190364167</v>
      </c>
    </row>
    <row r="171" spans="1:6" ht="12.75" customHeight="1" x14ac:dyDescent="0.2">
      <c r="A171" s="55">
        <v>3222</v>
      </c>
      <c r="B171" s="87" t="s">
        <v>381</v>
      </c>
      <c r="C171" s="52" t="s">
        <v>382</v>
      </c>
      <c r="D171" s="244">
        <v>594</v>
      </c>
      <c r="E171" s="244">
        <v>648</v>
      </c>
      <c r="F171" s="54">
        <f t="shared" si="31"/>
        <v>109.09090909090908</v>
      </c>
    </row>
    <row r="172" spans="1:6" ht="12.75" customHeight="1" x14ac:dyDescent="0.2">
      <c r="A172" s="55">
        <v>3223</v>
      </c>
      <c r="B172" s="87" t="s">
        <v>383</v>
      </c>
      <c r="C172" s="52" t="s">
        <v>384</v>
      </c>
      <c r="D172" s="244">
        <v>208756</v>
      </c>
      <c r="E172" s="244">
        <v>308513.42</v>
      </c>
      <c r="F172" s="54">
        <f t="shared" si="31"/>
        <v>147.78661212132823</v>
      </c>
    </row>
    <row r="173" spans="1:6" ht="12.75" customHeight="1" x14ac:dyDescent="0.2">
      <c r="A173" s="55">
        <v>3224</v>
      </c>
      <c r="B173" s="87" t="s">
        <v>385</v>
      </c>
      <c r="C173" s="52" t="s">
        <v>386</v>
      </c>
      <c r="D173" s="244">
        <v>37284</v>
      </c>
      <c r="E173" s="244">
        <v>20934.330000000002</v>
      </c>
      <c r="F173" s="54">
        <f t="shared" si="31"/>
        <v>56.1482941744448</v>
      </c>
    </row>
    <row r="174" spans="1:6" ht="12.75" customHeight="1" x14ac:dyDescent="0.2">
      <c r="A174" s="55">
        <v>3225</v>
      </c>
      <c r="B174" s="87" t="s">
        <v>387</v>
      </c>
      <c r="C174" s="52" t="s">
        <v>388</v>
      </c>
      <c r="D174" s="244">
        <v>2240</v>
      </c>
      <c r="E174" s="244"/>
      <c r="F174" s="54">
        <f t="shared" si="31"/>
        <v>0</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v>1246</v>
      </c>
      <c r="E176" s="244">
        <v>749.74</v>
      </c>
      <c r="F176" s="54">
        <f t="shared" si="31"/>
        <v>60.171749598715898</v>
      </c>
    </row>
    <row r="177" spans="1:6" ht="12.75" customHeight="1" x14ac:dyDescent="0.2">
      <c r="A177" s="55">
        <v>323</v>
      </c>
      <c r="B177" s="87" t="s">
        <v>393</v>
      </c>
      <c r="C177" s="52" t="s">
        <v>394</v>
      </c>
      <c r="D177" s="53">
        <f t="shared" ref="D177:E177" si="42">SUM(D178:D186)</f>
        <v>486107</v>
      </c>
      <c r="E177" s="53">
        <f t="shared" si="42"/>
        <v>575124.55000000005</v>
      </c>
      <c r="F177" s="54">
        <f t="shared" si="31"/>
        <v>118.31233658433227</v>
      </c>
    </row>
    <row r="178" spans="1:6" ht="12.75" customHeight="1" x14ac:dyDescent="0.2">
      <c r="A178" s="55">
        <v>3231</v>
      </c>
      <c r="B178" s="87" t="s">
        <v>395</v>
      </c>
      <c r="C178" s="52" t="s">
        <v>396</v>
      </c>
      <c r="D178" s="244">
        <v>226374</v>
      </c>
      <c r="E178" s="244">
        <v>311555.09999999998</v>
      </c>
      <c r="F178" s="54">
        <f t="shared" si="31"/>
        <v>137.62848206949562</v>
      </c>
    </row>
    <row r="179" spans="1:6" ht="12.75" customHeight="1" x14ac:dyDescent="0.2">
      <c r="A179" s="55">
        <v>3232</v>
      </c>
      <c r="B179" s="87" t="s">
        <v>397</v>
      </c>
      <c r="C179" s="52" t="s">
        <v>398</v>
      </c>
      <c r="D179" s="244">
        <v>16051</v>
      </c>
      <c r="E179" s="244">
        <v>17221.580000000002</v>
      </c>
      <c r="F179" s="54">
        <f t="shared" si="31"/>
        <v>107.29287894835213</v>
      </c>
    </row>
    <row r="180" spans="1:6" ht="12.75" customHeight="1" x14ac:dyDescent="0.2">
      <c r="A180" s="55">
        <v>3233</v>
      </c>
      <c r="B180" s="87" t="s">
        <v>399</v>
      </c>
      <c r="C180" s="52" t="s">
        <v>400</v>
      </c>
      <c r="D180" s="244">
        <v>3312</v>
      </c>
      <c r="E180" s="244"/>
      <c r="F180" s="54">
        <f t="shared" si="31"/>
        <v>0</v>
      </c>
    </row>
    <row r="181" spans="1:6" ht="12.75" customHeight="1" x14ac:dyDescent="0.2">
      <c r="A181" s="55">
        <v>3234</v>
      </c>
      <c r="B181" s="87" t="s">
        <v>401</v>
      </c>
      <c r="C181" s="52" t="s">
        <v>402</v>
      </c>
      <c r="D181" s="244">
        <v>79768</v>
      </c>
      <c r="E181" s="244">
        <v>77032.990000000005</v>
      </c>
      <c r="F181" s="54">
        <f t="shared" si="31"/>
        <v>96.571294253334671</v>
      </c>
    </row>
    <row r="182" spans="1:6" ht="12.75" customHeight="1" x14ac:dyDescent="0.2">
      <c r="A182" s="55">
        <v>3235</v>
      </c>
      <c r="B182" s="87" t="s">
        <v>403</v>
      </c>
      <c r="C182" s="52" t="s">
        <v>404</v>
      </c>
      <c r="D182" s="244">
        <v>92277</v>
      </c>
      <c r="E182" s="244">
        <v>120871.55</v>
      </c>
      <c r="F182" s="54">
        <f t="shared" si="31"/>
        <v>130.98773258775211</v>
      </c>
    </row>
    <row r="183" spans="1:6" ht="12.75" customHeight="1" x14ac:dyDescent="0.2">
      <c r="A183" s="55">
        <v>3236</v>
      </c>
      <c r="B183" s="87" t="s">
        <v>405</v>
      </c>
      <c r="C183" s="52" t="s">
        <v>406</v>
      </c>
      <c r="D183" s="244">
        <v>13200</v>
      </c>
      <c r="E183" s="244">
        <v>5170</v>
      </c>
      <c r="F183" s="54">
        <f t="shared" si="31"/>
        <v>39.166666666666664</v>
      </c>
    </row>
    <row r="184" spans="1:6" ht="12.75" customHeight="1" x14ac:dyDescent="0.2">
      <c r="A184" s="55">
        <v>3237</v>
      </c>
      <c r="B184" s="87" t="s">
        <v>407</v>
      </c>
      <c r="C184" s="52" t="s">
        <v>408</v>
      </c>
      <c r="D184" s="244">
        <v>30302</v>
      </c>
      <c r="E184" s="244">
        <v>20623.810000000001</v>
      </c>
      <c r="F184" s="54">
        <f t="shared" si="31"/>
        <v>68.060887070160391</v>
      </c>
    </row>
    <row r="185" spans="1:6" ht="12.75" customHeight="1" x14ac:dyDescent="0.2">
      <c r="A185" s="55">
        <v>3238</v>
      </c>
      <c r="B185" s="87" t="s">
        <v>409</v>
      </c>
      <c r="C185" s="52" t="s">
        <v>410</v>
      </c>
      <c r="D185" s="244">
        <v>20275</v>
      </c>
      <c r="E185" s="244">
        <v>20025</v>
      </c>
      <c r="F185" s="54">
        <f t="shared" si="31"/>
        <v>98.766954377311961</v>
      </c>
    </row>
    <row r="186" spans="1:6" ht="12.75" customHeight="1" x14ac:dyDescent="0.2">
      <c r="A186" s="55">
        <v>3239</v>
      </c>
      <c r="B186" s="87" t="s">
        <v>411</v>
      </c>
      <c r="C186" s="52" t="s">
        <v>412</v>
      </c>
      <c r="D186" s="244">
        <v>4548</v>
      </c>
      <c r="E186" s="244">
        <v>2624.52</v>
      </c>
      <c r="F186" s="54">
        <f t="shared" si="31"/>
        <v>57.707124010554089</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35994</v>
      </c>
      <c r="E188" s="53">
        <f t="shared" si="43"/>
        <v>163806.69999999998</v>
      </c>
      <c r="F188" s="54">
        <f t="shared" si="31"/>
        <v>455.09446018780898</v>
      </c>
    </row>
    <row r="189" spans="1:6" ht="12.75" customHeight="1" x14ac:dyDescent="0.2">
      <c r="A189" s="55">
        <v>3291</v>
      </c>
      <c r="B189" s="234" t="s">
        <v>417</v>
      </c>
      <c r="C189" s="52" t="s">
        <v>418</v>
      </c>
      <c r="D189" s="244">
        <v>340</v>
      </c>
      <c r="E189" s="244"/>
      <c r="F189" s="54">
        <f t="shared" si="31"/>
        <v>0</v>
      </c>
    </row>
    <row r="190" spans="1:6" ht="12.75" customHeight="1" x14ac:dyDescent="0.2">
      <c r="A190" s="55">
        <v>3292</v>
      </c>
      <c r="B190" s="87" t="s">
        <v>419</v>
      </c>
      <c r="C190" s="52" t="s">
        <v>420</v>
      </c>
      <c r="D190" s="244">
        <v>1629</v>
      </c>
      <c r="E190" s="244">
        <v>1688.76</v>
      </c>
      <c r="F190" s="54">
        <f t="shared" si="31"/>
        <v>103.66850828729281</v>
      </c>
    </row>
    <row r="191" spans="1:6" ht="12.75" customHeight="1" x14ac:dyDescent="0.2">
      <c r="A191" s="55">
        <v>3293</v>
      </c>
      <c r="B191" s="87" t="s">
        <v>421</v>
      </c>
      <c r="C191" s="52" t="s">
        <v>422</v>
      </c>
      <c r="D191" s="244">
        <v>10787</v>
      </c>
      <c r="E191" s="244">
        <v>21067.919999999998</v>
      </c>
      <c r="F191" s="54">
        <f t="shared" si="31"/>
        <v>195.30842681004913</v>
      </c>
    </row>
    <row r="192" spans="1:6" ht="12.75" customHeight="1" x14ac:dyDescent="0.2">
      <c r="A192" s="55">
        <v>3294</v>
      </c>
      <c r="B192" s="87" t="s">
        <v>423</v>
      </c>
      <c r="C192" s="52" t="s">
        <v>424</v>
      </c>
      <c r="D192" s="244">
        <v>600</v>
      </c>
      <c r="E192" s="244">
        <v>700</v>
      </c>
      <c r="F192" s="54">
        <f t="shared" si="31"/>
        <v>116.66666666666667</v>
      </c>
    </row>
    <row r="193" spans="1:6" ht="12.75" customHeight="1" x14ac:dyDescent="0.2">
      <c r="A193" s="55">
        <v>3295</v>
      </c>
      <c r="B193" s="87" t="s">
        <v>425</v>
      </c>
      <c r="C193" s="52" t="s">
        <v>426</v>
      </c>
      <c r="D193" s="244">
        <v>21945</v>
      </c>
      <c r="E193" s="244">
        <v>27967.5</v>
      </c>
      <c r="F193" s="54">
        <f t="shared" si="31"/>
        <v>127.44360902255639</v>
      </c>
    </row>
    <row r="194" spans="1:6" ht="12.75" customHeight="1" x14ac:dyDescent="0.2">
      <c r="A194" s="55" t="s">
        <v>427</v>
      </c>
      <c r="B194" s="87" t="s">
        <v>428</v>
      </c>
      <c r="C194" s="52" t="s">
        <v>427</v>
      </c>
      <c r="D194" s="244"/>
      <c r="E194" s="244">
        <v>107281.25</v>
      </c>
      <c r="F194" s="54" t="str">
        <f t="shared" si="31"/>
        <v>-</v>
      </c>
    </row>
    <row r="195" spans="1:6" ht="12.75" customHeight="1" x14ac:dyDescent="0.2">
      <c r="A195" s="55">
        <v>3299</v>
      </c>
      <c r="B195" s="87" t="s">
        <v>429</v>
      </c>
      <c r="C195" s="52" t="s">
        <v>430</v>
      </c>
      <c r="D195" s="244">
        <v>693</v>
      </c>
      <c r="E195" s="244">
        <v>5101.2700000000004</v>
      </c>
      <c r="F195" s="54">
        <f t="shared" si="31"/>
        <v>736.11399711399713</v>
      </c>
    </row>
    <row r="196" spans="1:6" ht="12.75" customHeight="1" x14ac:dyDescent="0.2">
      <c r="A196" s="55">
        <v>34</v>
      </c>
      <c r="B196" s="234" t="s">
        <v>431</v>
      </c>
      <c r="C196" s="52" t="s">
        <v>432</v>
      </c>
      <c r="D196" s="53">
        <f t="shared" ref="D196:E196" si="44">D197+D202+D210</f>
        <v>2062</v>
      </c>
      <c r="E196" s="53">
        <f t="shared" si="44"/>
        <v>82295.34</v>
      </c>
      <c r="F196" s="54">
        <f t="shared" si="31"/>
        <v>3991.0446168768181</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2062</v>
      </c>
      <c r="E210" s="53">
        <f t="shared" si="47"/>
        <v>82295.34</v>
      </c>
      <c r="F210" s="54">
        <f t="shared" si="31"/>
        <v>3991.0446168768181</v>
      </c>
    </row>
    <row r="211" spans="1:6" ht="12.75" customHeight="1" x14ac:dyDescent="0.2">
      <c r="A211" s="55">
        <v>3431</v>
      </c>
      <c r="B211" s="234" t="s">
        <v>461</v>
      </c>
      <c r="C211" s="52" t="s">
        <v>462</v>
      </c>
      <c r="D211" s="244">
        <v>2062</v>
      </c>
      <c r="E211" s="244">
        <v>3035.34</v>
      </c>
      <c r="F211" s="54">
        <f t="shared" si="31"/>
        <v>147.20368574199807</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c r="E213" s="244">
        <v>79250.84</v>
      </c>
      <c r="F213" s="54" t="str">
        <f t="shared" si="31"/>
        <v>-</v>
      </c>
    </row>
    <row r="214" spans="1:6" ht="12.75" customHeight="1" x14ac:dyDescent="0.2">
      <c r="A214" s="55">
        <v>3434</v>
      </c>
      <c r="B214" s="87" t="s">
        <v>467</v>
      </c>
      <c r="C214" s="52" t="s">
        <v>468</v>
      </c>
      <c r="D214" s="244"/>
      <c r="E214" s="244">
        <v>9.16</v>
      </c>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c r="E251" s="244"/>
      <c r="F251" s="54" t="str">
        <f t="shared" si="61"/>
        <v>-</v>
      </c>
    </row>
    <row r="252" spans="1:6" ht="24" x14ac:dyDescent="0.2">
      <c r="A252" s="55">
        <v>37</v>
      </c>
      <c r="B252" s="87" t="s">
        <v>539</v>
      </c>
      <c r="C252" s="52" t="s">
        <v>540</v>
      </c>
      <c r="D252" s="53">
        <f t="shared" ref="D252:E252" si="63">D253+D259</f>
        <v>188693</v>
      </c>
      <c r="E252" s="53">
        <f t="shared" si="63"/>
        <v>660979.06999999995</v>
      </c>
      <c r="F252" s="54">
        <f t="shared" ref="F252:F258" si="64">IF(D252&lt;&gt;0,IF(E252/D252&gt;=100,"&gt;&gt;100",E252/D252*100),"-")</f>
        <v>350.29337071327495</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188693</v>
      </c>
      <c r="E259" s="53">
        <f t="shared" si="66"/>
        <v>660979.06999999995</v>
      </c>
      <c r="F259" s="54">
        <f t="shared" ref="F259:F262" si="67">IF(D259&lt;&gt;0,IF(E259/D259&gt;=100,"&gt;&gt;100",E259/D259*100),"-")</f>
        <v>350.29337071327495</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v>188693</v>
      </c>
      <c r="E261" s="244">
        <v>660979.06999999995</v>
      </c>
      <c r="F261" s="54">
        <f t="shared" si="67"/>
        <v>350.29337071327495</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7175924</v>
      </c>
      <c r="E289" s="53">
        <f t="shared" si="79"/>
        <v>8500970.1799999997</v>
      </c>
      <c r="F289" s="54">
        <f t="shared" si="76"/>
        <v>118.46516462548935</v>
      </c>
    </row>
    <row r="290" spans="1:6" ht="12.75" customHeight="1" x14ac:dyDescent="0.2">
      <c r="A290" s="55" t="s">
        <v>604</v>
      </c>
      <c r="B290" s="87" t="s">
        <v>615</v>
      </c>
      <c r="C290" s="52" t="s">
        <v>616</v>
      </c>
      <c r="D290" s="53">
        <f>IF(D6&gt;=D289,D6-D289,0)</f>
        <v>491098</v>
      </c>
      <c r="E290" s="53">
        <f>IF(E6&gt;=E289,E6-E289,0)</f>
        <v>0</v>
      </c>
      <c r="F290" s="54">
        <f t="shared" si="76"/>
        <v>0</v>
      </c>
    </row>
    <row r="291" spans="1:6" ht="12.75" customHeight="1" x14ac:dyDescent="0.2">
      <c r="A291" s="55" t="s">
        <v>604</v>
      </c>
      <c r="B291" s="87" t="s">
        <v>617</v>
      </c>
      <c r="C291" s="52" t="s">
        <v>618</v>
      </c>
      <c r="D291" s="53">
        <f>IF(D289&gt;=D6,D289-D6,0)</f>
        <v>0</v>
      </c>
      <c r="E291" s="53">
        <f>IF(E289&gt;=E6,E289-E6,0)</f>
        <v>41696.139999998733</v>
      </c>
      <c r="F291" s="54" t="str">
        <f t="shared" si="76"/>
        <v>-</v>
      </c>
    </row>
    <row r="292" spans="1:6" ht="12.75" customHeight="1" x14ac:dyDescent="0.2">
      <c r="A292" s="55">
        <v>92211</v>
      </c>
      <c r="B292" s="87" t="s">
        <v>619</v>
      </c>
      <c r="C292" s="52" t="s">
        <v>620</v>
      </c>
      <c r="D292" s="244"/>
      <c r="E292" s="244">
        <v>44993.26</v>
      </c>
      <c r="F292" s="54" t="str">
        <f t="shared" si="76"/>
        <v>-</v>
      </c>
    </row>
    <row r="293" spans="1:6" ht="12.75" customHeight="1" x14ac:dyDescent="0.2">
      <c r="A293" s="55">
        <v>92221</v>
      </c>
      <c r="B293" s="87" t="s">
        <v>621</v>
      </c>
      <c r="C293" s="52" t="s">
        <v>622</v>
      </c>
      <c r="D293" s="244"/>
      <c r="E293" s="244"/>
      <c r="F293" s="54" t="str">
        <f t="shared" si="76"/>
        <v>-</v>
      </c>
    </row>
    <row r="294" spans="1:6" ht="12.75" customHeight="1" x14ac:dyDescent="0.2">
      <c r="A294" s="55">
        <v>96</v>
      </c>
      <c r="B294" s="87" t="s">
        <v>623</v>
      </c>
      <c r="C294" s="52" t="s">
        <v>624</v>
      </c>
      <c r="D294" s="244"/>
      <c r="E294" s="244"/>
      <c r="F294" s="54" t="str">
        <f t="shared" si="76"/>
        <v>-</v>
      </c>
    </row>
    <row r="295" spans="1:6" ht="24" x14ac:dyDescent="0.2">
      <c r="A295" s="55">
        <v>9661</v>
      </c>
      <c r="B295" s="87" t="s">
        <v>625</v>
      </c>
      <c r="C295" s="52" t="s">
        <v>626</v>
      </c>
      <c r="D295" s="244"/>
      <c r="E295" s="244"/>
      <c r="F295" s="54" t="str">
        <f t="shared" si="76"/>
        <v>-</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43155</v>
      </c>
      <c r="E350" s="53">
        <f t="shared" si="95"/>
        <v>99453.31</v>
      </c>
      <c r="F350" s="54">
        <f t="shared" si="81"/>
        <v>230.45605375970339</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43155</v>
      </c>
      <c r="E363" s="53">
        <f t="shared" si="99"/>
        <v>99453.31</v>
      </c>
      <c r="F363" s="54">
        <f t="shared" si="81"/>
        <v>230.45605375970339</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20618</v>
      </c>
      <c r="E369" s="53">
        <f t="shared" si="101"/>
        <v>750</v>
      </c>
      <c r="F369" s="54">
        <f t="shared" si="81"/>
        <v>3.6375982151518089</v>
      </c>
    </row>
    <row r="370" spans="1:6" ht="12.75" customHeight="1" x14ac:dyDescent="0.2">
      <c r="A370" s="55">
        <v>4221</v>
      </c>
      <c r="B370" s="87" t="s">
        <v>670</v>
      </c>
      <c r="C370" s="52" t="s">
        <v>762</v>
      </c>
      <c r="D370" s="244">
        <v>1222</v>
      </c>
      <c r="E370" s="244">
        <v>750</v>
      </c>
      <c r="F370" s="54">
        <f t="shared" si="81"/>
        <v>61.374795417348608</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v>9200</v>
      </c>
      <c r="E372" s="244"/>
      <c r="F372" s="54">
        <f t="shared" si="81"/>
        <v>0</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v>10196</v>
      </c>
      <c r="E376" s="244"/>
      <c r="F376" s="54">
        <f t="shared" si="81"/>
        <v>0</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22537</v>
      </c>
      <c r="E383" s="53">
        <f t="shared" si="103"/>
        <v>98703.31</v>
      </c>
      <c r="F383" s="54">
        <f t="shared" si="81"/>
        <v>437.96117495673775</v>
      </c>
    </row>
    <row r="384" spans="1:6" ht="12.75" customHeight="1" x14ac:dyDescent="0.2">
      <c r="A384" s="55">
        <v>4241</v>
      </c>
      <c r="B384" s="87" t="s">
        <v>779</v>
      </c>
      <c r="C384" s="52" t="s">
        <v>780</v>
      </c>
      <c r="D384" s="244">
        <v>22537</v>
      </c>
      <c r="E384" s="244">
        <v>98703.31</v>
      </c>
      <c r="F384" s="54">
        <f t="shared" si="81"/>
        <v>437.96117495673775</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43155</v>
      </c>
      <c r="E408" s="53">
        <f t="shared" si="111"/>
        <v>99453.31</v>
      </c>
      <c r="F408" s="54">
        <f t="shared" si="81"/>
        <v>230.45605375970339</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v>402950</v>
      </c>
      <c r="E410" s="244"/>
      <c r="F410" s="54">
        <f t="shared" si="81"/>
        <v>0</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7667022</v>
      </c>
      <c r="E412" s="53">
        <f>E6+E298</f>
        <v>8459274.040000001</v>
      </c>
      <c r="F412" s="54">
        <f t="shared" si="81"/>
        <v>110.33324333750446</v>
      </c>
    </row>
    <row r="413" spans="1:6" ht="12.75" customHeight="1" x14ac:dyDescent="0.2">
      <c r="A413" s="55" t="s">
        <v>604</v>
      </c>
      <c r="B413" s="87" t="s">
        <v>827</v>
      </c>
      <c r="C413" s="52" t="s">
        <v>828</v>
      </c>
      <c r="D413" s="53">
        <f t="shared" ref="D413:E413" si="112">D289+D350</f>
        <v>7219079</v>
      </c>
      <c r="E413" s="53">
        <f t="shared" si="112"/>
        <v>8600423.4900000002</v>
      </c>
      <c r="F413" s="54">
        <f t="shared" si="81"/>
        <v>119.13463601104795</v>
      </c>
    </row>
    <row r="414" spans="1:6" ht="12.75" customHeight="1" x14ac:dyDescent="0.2">
      <c r="A414" s="55" t="s">
        <v>604</v>
      </c>
      <c r="B414" s="87" t="s">
        <v>829</v>
      </c>
      <c r="C414" s="52" t="s">
        <v>830</v>
      </c>
      <c r="D414" s="53">
        <f t="shared" ref="D414:E414" si="113">IF(D412&gt;=D413,D412-D413,0)</f>
        <v>447943</v>
      </c>
      <c r="E414" s="53">
        <f t="shared" si="113"/>
        <v>0</v>
      </c>
      <c r="F414" s="54">
        <f t="shared" si="81"/>
        <v>0</v>
      </c>
    </row>
    <row r="415" spans="1:6" ht="12.75" customHeight="1" x14ac:dyDescent="0.2">
      <c r="A415" s="55" t="s">
        <v>604</v>
      </c>
      <c r="B415" s="87" t="s">
        <v>831</v>
      </c>
      <c r="C415" s="52" t="s">
        <v>832</v>
      </c>
      <c r="D415" s="53">
        <f t="shared" ref="D415:E415" si="114">IF(D413&gt;=D412,D413-D412,0)</f>
        <v>0</v>
      </c>
      <c r="E415" s="53">
        <f t="shared" si="114"/>
        <v>141149.44999999925</v>
      </c>
      <c r="F415" s="54" t="str">
        <f t="shared" si="81"/>
        <v>-</v>
      </c>
    </row>
    <row r="416" spans="1:6" ht="12.75" customHeight="1" x14ac:dyDescent="0.2">
      <c r="A416" s="62" t="s">
        <v>833</v>
      </c>
      <c r="B416" s="234" t="s">
        <v>834</v>
      </c>
      <c r="C416" s="63" t="s">
        <v>835</v>
      </c>
      <c r="D416" s="53">
        <f t="shared" ref="D416:E416" si="115">IF(D292-D293+D409-D410&gt;=0,D292-D293+D409-D410,0)</f>
        <v>0</v>
      </c>
      <c r="E416" s="53">
        <f t="shared" si="115"/>
        <v>44993.26</v>
      </c>
      <c r="F416" s="54" t="str">
        <f t="shared" si="81"/>
        <v>-</v>
      </c>
    </row>
    <row r="417" spans="1:6" ht="12.75" customHeight="1" x14ac:dyDescent="0.2">
      <c r="A417" s="62" t="s">
        <v>833</v>
      </c>
      <c r="B417" s="87" t="s">
        <v>836</v>
      </c>
      <c r="C417" s="63" t="s">
        <v>837</v>
      </c>
      <c r="D417" s="53">
        <f t="shared" ref="D417:E417" si="116">IF(D293-D292+D410-D409&gt;=0,D293-D292+D410-D409,0)</f>
        <v>402950</v>
      </c>
      <c r="E417" s="53">
        <f t="shared" si="116"/>
        <v>0</v>
      </c>
      <c r="F417" s="54">
        <f t="shared" si="81"/>
        <v>0</v>
      </c>
    </row>
    <row r="418" spans="1:6" ht="12.75" customHeight="1" x14ac:dyDescent="0.2">
      <c r="A418" s="57" t="s">
        <v>838</v>
      </c>
      <c r="B418" s="235" t="s">
        <v>839</v>
      </c>
      <c r="C418" s="58" t="s">
        <v>840</v>
      </c>
      <c r="D418" s="64">
        <f t="shared" ref="D418:E418" si="117">D294+D411</f>
        <v>0</v>
      </c>
      <c r="E418" s="64">
        <f t="shared" si="117"/>
        <v>0</v>
      </c>
      <c r="F418" s="59" t="str">
        <f t="shared" si="81"/>
        <v>-</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7667022</v>
      </c>
      <c r="E639" s="53">
        <f t="shared" si="180"/>
        <v>8459274.040000001</v>
      </c>
      <c r="F639" s="54">
        <f t="shared" si="119"/>
        <v>110.33324333750446</v>
      </c>
    </row>
    <row r="640" spans="1:6" ht="12.75" customHeight="1" x14ac:dyDescent="0.2">
      <c r="A640" s="55" t="s">
        <v>604</v>
      </c>
      <c r="B640" s="87" t="s">
        <v>1273</v>
      </c>
      <c r="C640" s="52" t="s">
        <v>1274</v>
      </c>
      <c r="D640" s="53">
        <f t="shared" ref="D640:E640" si="181">D413+D528</f>
        <v>7219079</v>
      </c>
      <c r="E640" s="53">
        <f t="shared" si="181"/>
        <v>8600423.4900000002</v>
      </c>
      <c r="F640" s="54">
        <f t="shared" si="119"/>
        <v>119.13463601104795</v>
      </c>
    </row>
    <row r="641" spans="1:6" ht="12.75" customHeight="1" x14ac:dyDescent="0.2">
      <c r="A641" s="55" t="s">
        <v>604</v>
      </c>
      <c r="B641" s="87" t="s">
        <v>1275</v>
      </c>
      <c r="C641" s="52" t="s">
        <v>1276</v>
      </c>
      <c r="D641" s="53">
        <f t="shared" ref="D641:E641" si="182">IF(D639&gt;=D640,D639-D640,0)</f>
        <v>447943</v>
      </c>
      <c r="E641" s="53">
        <f t="shared" si="182"/>
        <v>0</v>
      </c>
      <c r="F641" s="54">
        <f t="shared" si="119"/>
        <v>0</v>
      </c>
    </row>
    <row r="642" spans="1:6" ht="12.75" customHeight="1" x14ac:dyDescent="0.2">
      <c r="A642" s="55" t="s">
        <v>604</v>
      </c>
      <c r="B642" s="87" t="s">
        <v>1277</v>
      </c>
      <c r="C642" s="52" t="s">
        <v>1278</v>
      </c>
      <c r="D642" s="53">
        <f t="shared" ref="D642:E642" si="183">IF(D640&gt;=D639,D640-D639,0)</f>
        <v>0</v>
      </c>
      <c r="E642" s="53">
        <f t="shared" si="183"/>
        <v>141149.44999999925</v>
      </c>
      <c r="F642" s="54" t="str">
        <f t="shared" si="119"/>
        <v>-</v>
      </c>
    </row>
    <row r="643" spans="1:6" ht="24" x14ac:dyDescent="0.2">
      <c r="A643" s="62" t="s">
        <v>1279</v>
      </c>
      <c r="B643" s="87" t="s">
        <v>1280</v>
      </c>
      <c r="C643" s="63" t="s">
        <v>1279</v>
      </c>
      <c r="D643" s="53">
        <f t="shared" ref="D643:E643" si="184">IF(D416-D417+D637-D638&gt;=0,D416-D417+D637-D638,0)</f>
        <v>0</v>
      </c>
      <c r="E643" s="53">
        <f t="shared" si="184"/>
        <v>44993.26</v>
      </c>
      <c r="F643" s="54" t="str">
        <f t="shared" si="119"/>
        <v>-</v>
      </c>
    </row>
    <row r="644" spans="1:6" ht="24" x14ac:dyDescent="0.2">
      <c r="A644" s="62" t="s">
        <v>1281</v>
      </c>
      <c r="B644" s="87" t="s">
        <v>1282</v>
      </c>
      <c r="C644" s="63" t="s">
        <v>1281</v>
      </c>
      <c r="D644" s="53">
        <f t="shared" ref="D644:E644" si="185">IF(D417-D416+D638-D637&gt;=0,D417-D416+D638-D637,0)</f>
        <v>402950</v>
      </c>
      <c r="E644" s="53">
        <f t="shared" si="185"/>
        <v>0</v>
      </c>
      <c r="F644" s="54">
        <f t="shared" si="119"/>
        <v>0</v>
      </c>
    </row>
    <row r="645" spans="1:6" ht="24" x14ac:dyDescent="0.2">
      <c r="A645" s="55" t="s">
        <v>604</v>
      </c>
      <c r="B645" s="87" t="s">
        <v>1283</v>
      </c>
      <c r="C645" s="52" t="s">
        <v>1284</v>
      </c>
      <c r="D645" s="53">
        <f t="shared" ref="D645:E645" si="186">IF(D641+D643-D642-D644&gt;=0,D641+D643-D642-D644,0)</f>
        <v>44993</v>
      </c>
      <c r="E645" s="53">
        <f t="shared" si="186"/>
        <v>0</v>
      </c>
      <c r="F645" s="54">
        <f t="shared" si="119"/>
        <v>0</v>
      </c>
    </row>
    <row r="646" spans="1:6" ht="24" x14ac:dyDescent="0.2">
      <c r="A646" s="55" t="s">
        <v>604</v>
      </c>
      <c r="B646" s="87" t="s">
        <v>1285</v>
      </c>
      <c r="C646" s="52" t="s">
        <v>1286</v>
      </c>
      <c r="D646" s="53">
        <f t="shared" ref="D646:E646" si="187">IF(D642+D644-D641-D643&gt;=0,D642+D644-D641-D643,0)</f>
        <v>0</v>
      </c>
      <c r="E646" s="53">
        <f t="shared" si="187"/>
        <v>96156.189999999246</v>
      </c>
      <c r="F646" s="54" t="str">
        <f t="shared" si="119"/>
        <v>-</v>
      </c>
    </row>
    <row r="647" spans="1:6" ht="24" x14ac:dyDescent="0.2">
      <c r="A647" s="57" t="s">
        <v>1287</v>
      </c>
      <c r="B647" s="235" t="s">
        <v>1288</v>
      </c>
      <c r="C647" s="58" t="s">
        <v>1287</v>
      </c>
      <c r="D647" s="245"/>
      <c r="E647" s="245"/>
      <c r="F647" s="59" t="str">
        <f t="shared" si="119"/>
        <v>-</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202511</v>
      </c>
      <c r="E649" s="244">
        <v>327327.34999999998</v>
      </c>
      <c r="F649" s="54">
        <f t="shared" ref="F649:F724" si="188">IF(D649&lt;&gt;0,IF(E649/D649&gt;=100,"&gt;&gt;100",E649/D649*100),"-")</f>
        <v>161.63435566463056</v>
      </c>
    </row>
    <row r="650" spans="1:6" ht="12.75" customHeight="1" x14ac:dyDescent="0.2">
      <c r="A650" s="55" t="s">
        <v>1292</v>
      </c>
      <c r="B650" s="87" t="s">
        <v>1293</v>
      </c>
      <c r="C650" s="52" t="s">
        <v>1292</v>
      </c>
      <c r="D650" s="244">
        <v>7313890</v>
      </c>
      <c r="E650" s="244">
        <v>7765180.6399999997</v>
      </c>
      <c r="F650" s="54">
        <f t="shared" si="188"/>
        <v>106.17032304286775</v>
      </c>
    </row>
    <row r="651" spans="1:6" ht="12.75" customHeight="1" x14ac:dyDescent="0.2">
      <c r="A651" s="55" t="s">
        <v>1294</v>
      </c>
      <c r="B651" s="87" t="s">
        <v>1295</v>
      </c>
      <c r="C651" s="52" t="s">
        <v>1294</v>
      </c>
      <c r="D651" s="244">
        <v>7189074</v>
      </c>
      <c r="E651" s="244">
        <v>7915996.7199999997</v>
      </c>
      <c r="F651" s="54">
        <f t="shared" si="188"/>
        <v>110.11149307963723</v>
      </c>
    </row>
    <row r="652" spans="1:6" ht="24" x14ac:dyDescent="0.2">
      <c r="A652" s="55">
        <v>11</v>
      </c>
      <c r="B652" s="87" t="s">
        <v>1296</v>
      </c>
      <c r="C652" s="52" t="s">
        <v>1297</v>
      </c>
      <c r="D652" s="53">
        <f t="shared" ref="D652:E652" si="189">+D649+D650-D651</f>
        <v>327327</v>
      </c>
      <c r="E652" s="53">
        <f t="shared" si="189"/>
        <v>176511.26999999955</v>
      </c>
      <c r="F652" s="54">
        <f t="shared" si="188"/>
        <v>53.925056594781232</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v>57</v>
      </c>
      <c r="E654" s="266">
        <v>56</v>
      </c>
      <c r="F654" s="54">
        <f t="shared" si="188"/>
        <v>98.245614035087712</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52</v>
      </c>
      <c r="E656" s="266">
        <v>52</v>
      </c>
      <c r="F656" s="54">
        <f t="shared" si="188"/>
        <v>100</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v>122135</v>
      </c>
      <c r="E669" s="244"/>
      <c r="F669" s="54">
        <f t="shared" si="188"/>
        <v>0</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v>6175164</v>
      </c>
      <c r="E675" s="244">
        <v>6615022.5199999996</v>
      </c>
      <c r="F675" s="54">
        <f t="shared" si="188"/>
        <v>107.1230257204505</v>
      </c>
    </row>
    <row r="676" spans="1:6" ht="24" x14ac:dyDescent="0.2">
      <c r="A676" s="55">
        <v>63613</v>
      </c>
      <c r="B676" s="234" t="s">
        <v>1345</v>
      </c>
      <c r="C676" s="52" t="s">
        <v>1346</v>
      </c>
      <c r="D676" s="244">
        <v>108377</v>
      </c>
      <c r="E676" s="244">
        <v>129190.3</v>
      </c>
      <c r="F676" s="54">
        <f t="shared" si="188"/>
        <v>119.20453601778975</v>
      </c>
    </row>
    <row r="677" spans="1:6" ht="24" x14ac:dyDescent="0.2">
      <c r="A677" s="55">
        <v>63622</v>
      </c>
      <c r="B677" s="234" t="s">
        <v>1347</v>
      </c>
      <c r="C677" s="52" t="s">
        <v>1348</v>
      </c>
      <c r="D677" s="244">
        <v>19775</v>
      </c>
      <c r="E677" s="244">
        <v>96682.94</v>
      </c>
      <c r="F677" s="54">
        <f t="shared" si="188"/>
        <v>488.91499367888747</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v>120552</v>
      </c>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v>3219</v>
      </c>
      <c r="E710" s="244">
        <v>1000</v>
      </c>
      <c r="F710" s="54">
        <f t="shared" si="188"/>
        <v>31.065548306927614</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v>40589</v>
      </c>
      <c r="E716" s="244">
        <v>13227.11</v>
      </c>
      <c r="F716" s="54">
        <f t="shared" si="188"/>
        <v>32.587917908793024</v>
      </c>
    </row>
    <row r="717" spans="1:6" ht="12.75" customHeight="1" x14ac:dyDescent="0.2">
      <c r="A717" s="55">
        <v>31215</v>
      </c>
      <c r="B717" s="87" t="s">
        <v>1409</v>
      </c>
      <c r="C717" s="52" t="s">
        <v>1410</v>
      </c>
      <c r="D717" s="244">
        <v>21108</v>
      </c>
      <c r="E717" s="244">
        <v>18525.25</v>
      </c>
      <c r="F717" s="54">
        <f t="shared" si="188"/>
        <v>87.764117870001883</v>
      </c>
    </row>
    <row r="718" spans="1:6" ht="12.75" customHeight="1" x14ac:dyDescent="0.2">
      <c r="A718" s="55">
        <v>32121</v>
      </c>
      <c r="B718" s="87" t="s">
        <v>1411</v>
      </c>
      <c r="C718" s="52" t="s">
        <v>1412</v>
      </c>
      <c r="D718" s="244">
        <v>144164</v>
      </c>
      <c r="E718" s="244">
        <v>176004.66</v>
      </c>
      <c r="F718" s="54">
        <f t="shared" si="188"/>
        <v>122.08641547126884</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10000</v>
      </c>
      <c r="E720" s="244">
        <v>470</v>
      </c>
      <c r="F720" s="54">
        <f t="shared" si="188"/>
        <v>4.7</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v>2621</v>
      </c>
      <c r="E722" s="244">
        <v>606.30999999999995</v>
      </c>
      <c r="F722" s="54">
        <f t="shared" si="188"/>
        <v>23.132773750476915</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v>294</v>
      </c>
      <c r="E726" s="244">
        <v>306</v>
      </c>
      <c r="F726" s="54">
        <f t="shared" si="190"/>
        <v>104.08163265306123</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v>545937.75</v>
      </c>
      <c r="F827" s="54" t="str">
        <f t="shared" si="190"/>
        <v>-</v>
      </c>
    </row>
    <row r="828" spans="1:6" ht="12.75" customHeight="1" x14ac:dyDescent="0.2">
      <c r="A828" s="55" t="s">
        <v>1630</v>
      </c>
      <c r="B828" s="87" t="s">
        <v>1631</v>
      </c>
      <c r="C828" s="52" t="s">
        <v>1630</v>
      </c>
      <c r="D828" s="244">
        <v>188693</v>
      </c>
      <c r="E828" s="244">
        <v>115041.32</v>
      </c>
      <c r="F828" s="54">
        <f t="shared" si="190"/>
        <v>60.967455072525212</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49" t="s">
        <v>1940</v>
      </c>
      <c r="B983" s="350"/>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9" sqref="E29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1962</v>
      </c>
      <c r="E3" s="302" t="s">
        <v>1963</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10157410</v>
      </c>
      <c r="E6" s="231">
        <f t="shared" si="0"/>
        <v>9713357.7999999989</v>
      </c>
      <c r="F6" s="232">
        <f t="shared" ref="F6:F260" si="1">IF(D6&gt;0,IF(E6/D6&gt;=100,"&gt;&gt;100",E6/D6*100),"-")</f>
        <v>95.628293039268854</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9718665</v>
      </c>
      <c r="E7" s="106">
        <f t="shared" si="2"/>
        <v>9411991.129999999</v>
      </c>
      <c r="F7" s="95">
        <f t="shared" si="1"/>
        <v>96.844485636658945</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105309</v>
      </c>
      <c r="E8" s="106">
        <f>E9+E10-E11</f>
        <v>105309.39</v>
      </c>
      <c r="F8" s="95">
        <f t="shared" si="1"/>
        <v>100.00037033871749</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105309</v>
      </c>
      <c r="E9" s="249">
        <v>105309.39</v>
      </c>
      <c r="F9" s="95">
        <f t="shared" si="1"/>
        <v>100.00037033871749</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9613356</v>
      </c>
      <c r="E12" s="106">
        <f t="shared" si="3"/>
        <v>9306681.7399999984</v>
      </c>
      <c r="F12" s="95">
        <f t="shared" si="1"/>
        <v>96.809914664556246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9286152</v>
      </c>
      <c r="E13" s="106">
        <f t="shared" si="4"/>
        <v>9043194.6699999981</v>
      </c>
      <c r="F13" s="95">
        <f t="shared" si="1"/>
        <v>97.38365977640683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18435240</v>
      </c>
      <c r="E15" s="249">
        <v>18435240.289999999</v>
      </c>
      <c r="F15" s="95">
        <f t="shared" si="1"/>
        <v>100.00000157307419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44409</v>
      </c>
      <c r="E16" s="249">
        <v>44408.83</v>
      </c>
      <c r="F16" s="95">
        <f t="shared" si="1"/>
        <v>99.999617194712783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690347</v>
      </c>
      <c r="E17" s="249">
        <v>690347.46</v>
      </c>
      <c r="F17" s="95">
        <f t="shared" si="1"/>
        <v>100.00006663315695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9883844</v>
      </c>
      <c r="E18" s="249">
        <v>10126801.91</v>
      </c>
      <c r="F18" s="95">
        <f t="shared" si="1"/>
        <v>102.45813177545094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169233</v>
      </c>
      <c r="E19" s="106">
        <f t="shared" si="5"/>
        <v>110627.44000000018</v>
      </c>
      <c r="F19" s="95">
        <f t="shared" si="1"/>
        <v>65.369898305886082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1138233</v>
      </c>
      <c r="E20" s="249">
        <v>1080305.52</v>
      </c>
      <c r="F20" s="95">
        <f t="shared" si="1"/>
        <v>94.910753773612257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137719</v>
      </c>
      <c r="E22" s="249">
        <v>137718.75</v>
      </c>
      <c r="F22" s="95">
        <f t="shared" si="1"/>
        <v>99.999818470944462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15435</v>
      </c>
      <c r="E24" s="249">
        <v>15435.32</v>
      </c>
      <c r="F24" s="95">
        <f t="shared" si="1"/>
        <v>100.00207321023646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13578</v>
      </c>
      <c r="E25" s="249">
        <v>13578.29</v>
      </c>
      <c r="F25" s="95">
        <f t="shared" si="1"/>
        <v>100.00213580792459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15773</v>
      </c>
      <c r="E26" s="249">
        <v>15773</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1151505</v>
      </c>
      <c r="E28" s="249">
        <v>1152183.44</v>
      </c>
      <c r="F28" s="95">
        <f t="shared" si="1"/>
        <v>100.05891767730057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157971</v>
      </c>
      <c r="E35" s="106">
        <f t="shared" si="7"/>
        <v>152859.63</v>
      </c>
      <c r="F35" s="95">
        <f t="shared" si="1"/>
        <v>96.764361813244207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612630</v>
      </c>
      <c r="E36" s="249">
        <v>711333.43</v>
      </c>
      <c r="F36" s="95">
        <f t="shared" si="1"/>
        <v>116.11142614628733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3660</v>
      </c>
      <c r="E37" s="249">
        <v>3660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458319</v>
      </c>
      <c r="E40" s="249">
        <v>562133.80000000005</v>
      </c>
      <c r="F40" s="95">
        <f t="shared" si="1"/>
        <v>122.65121018330029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27782</v>
      </c>
      <c r="E54" s="249">
        <v>27781.79</v>
      </c>
      <c r="F54" s="95">
        <f t="shared" si="1"/>
        <v>99.999244114894537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27782</v>
      </c>
      <c r="E55" s="249">
        <v>27781.79</v>
      </c>
      <c r="F55" s="95">
        <f t="shared" si="1"/>
        <v>99.999244114894537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438745</v>
      </c>
      <c r="E68" s="106">
        <f t="shared" si="13"/>
        <v>301366.67</v>
      </c>
      <c r="F68" s="95">
        <f t="shared" si="1"/>
        <v>68.688342887098429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327327</v>
      </c>
      <c r="E69" s="106">
        <f t="shared" si="14"/>
        <v>176511.27</v>
      </c>
      <c r="F69" s="95">
        <f t="shared" si="1"/>
        <v>53.92505659478136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324379</v>
      </c>
      <c r="E70" s="106">
        <f t="shared" si="15"/>
        <v>175433.65</v>
      </c>
      <c r="F70" s="95">
        <f t="shared" si="1"/>
        <v>54.082924603627234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324379</v>
      </c>
      <c r="E72" s="249">
        <v>175433.65</v>
      </c>
      <c r="F72" s="95">
        <f t="shared" si="1"/>
        <v>54.082924603627234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2948</v>
      </c>
      <c r="E76" s="249">
        <v>1077.6199999999999</v>
      </c>
      <c r="F76" s="95">
        <f t="shared" si="1"/>
        <v>36.554274084124827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111418</v>
      </c>
      <c r="E78" s="106">
        <f>E79+SUM(E82:E84)-E85+E86</f>
        <v>124855.4</v>
      </c>
      <c r="F78" s="95">
        <f t="shared" si="1"/>
        <v>112.06034931519144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111418</v>
      </c>
      <c r="E86" s="249">
        <v>124855.4</v>
      </c>
      <c r="F86" s="95">
        <f t="shared" si="1"/>
        <v>112.06034931519144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2263</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10157410</v>
      </c>
      <c r="E175" s="106">
        <f t="shared" si="30"/>
        <v>9713357.8000000007</v>
      </c>
      <c r="F175" s="95">
        <f t="shared" si="1"/>
        <v>95.628293039268868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393752</v>
      </c>
      <c r="E176" s="106">
        <f t="shared" si="31"/>
        <v>397522.86</v>
      </c>
      <c r="F176" s="95">
        <f t="shared" si="1"/>
        <v>100.95767386578353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366843</v>
      </c>
      <c r="E177" s="106">
        <f t="shared" si="32"/>
        <v>367851.58</v>
      </c>
      <c r="F177" s="95">
        <f t="shared" si="1"/>
        <v>100.27493505396041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211016</v>
      </c>
      <c r="E179" s="249">
        <v>107457.07</v>
      </c>
      <c r="F179" s="95">
        <f t="shared" si="1"/>
        <v>50.92365981726504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32857</v>
      </c>
      <c r="E186" s="249">
        <v>125042.75</v>
      </c>
      <c r="F186" s="95">
        <f t="shared" si="1"/>
        <v>380.5665459415041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122970</v>
      </c>
      <c r="E188" s="249">
        <v>135351.76</v>
      </c>
      <c r="F188" s="95">
        <f t="shared" si="1"/>
        <v>110.06892738066196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26909</v>
      </c>
      <c r="E189" s="249">
        <v>29671.279999999999</v>
      </c>
      <c r="F189" s="95">
        <f t="shared" si="1"/>
        <v>110.26526440967706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9763658</v>
      </c>
      <c r="E237" s="106">
        <f t="shared" si="41"/>
        <v>9315834.9400000013</v>
      </c>
      <c r="F237" s="95">
        <f t="shared" si="1"/>
        <v>95.413368022517801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9718665</v>
      </c>
      <c r="E238" s="106">
        <f t="shared" si="42"/>
        <v>9411991.1300000008</v>
      </c>
      <c r="F238" s="95">
        <f t="shared" si="1"/>
        <v>96.844485636658945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9718665</v>
      </c>
      <c r="E239" s="106">
        <f t="shared" si="43"/>
        <v>9411991.1300000008</v>
      </c>
      <c r="F239" s="95">
        <f t="shared" si="1"/>
        <v>96.844485636658945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9700341</v>
      </c>
      <c r="E240" s="249">
        <v>9393666.7300000004</v>
      </c>
      <c r="F240" s="95">
        <f t="shared" si="1"/>
        <v>96.83852072829194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18324</v>
      </c>
      <c r="E241" s="249">
        <v>18324.400000000001</v>
      </c>
      <c r="F241" s="95">
        <f t="shared" si="1"/>
        <v>100.0021829294914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44993</v>
      </c>
      <c r="E245" s="106">
        <f t="shared" si="45"/>
        <v>-96156.19</v>
      </c>
      <c r="F245" s="95">
        <f t="shared" si="1"/>
        <v>-213.7136665703554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491098</v>
      </c>
      <c r="E246" s="106">
        <f t="shared" si="46"/>
        <v>3297.12</v>
      </c>
      <c r="F246" s="95">
        <f t="shared" si="1"/>
        <v>0.67137719966279641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v>491098</v>
      </c>
      <c r="E247" s="249">
        <v>3297.12</v>
      </c>
      <c r="F247" s="95">
        <f t="shared" si="1"/>
        <v>0.67137719966279641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446105</v>
      </c>
      <c r="E250" s="106">
        <f t="shared" si="47"/>
        <v>99453.31</v>
      </c>
      <c r="F250" s="95">
        <f t="shared" si="1"/>
        <v>22.293699913697449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v>446105</v>
      </c>
      <c r="E252" s="249">
        <v>99453.31</v>
      </c>
      <c r="F252" s="95">
        <f t="shared" si="1"/>
        <v>22.293699913697449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395682</v>
      </c>
      <c r="E259" s="106">
        <f t="shared" si="49"/>
        <v>673887.78</v>
      </c>
      <c r="F259" s="95">
        <f t="shared" si="1"/>
        <v>170.31044626745722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395682</v>
      </c>
      <c r="E260" s="250">
        <v>673887.78</v>
      </c>
      <c r="F260" s="99">
        <f t="shared" si="1"/>
        <v>170.31044626745722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107580</v>
      </c>
      <c r="E268" s="249">
        <v>121017.9</v>
      </c>
      <c r="F268" s="95">
        <f t="shared" si="50"/>
        <v>112.49107640825432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3838</v>
      </c>
      <c r="E271" s="249">
        <v>3837.5</v>
      </c>
      <c r="F271" s="95">
        <f t="shared" si="50"/>
        <v>99.986972381448666</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366843</v>
      </c>
      <c r="E287" s="249">
        <v>367851.58</v>
      </c>
      <c r="F287" s="95">
        <f t="shared" si="50"/>
        <v>100.27493505396041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26909</v>
      </c>
      <c r="E289" s="249">
        <v>29671.279999999999</v>
      </c>
      <c r="F289" s="95">
        <f t="shared" si="50"/>
        <v>110.26526440967706</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122970</v>
      </c>
      <c r="E298" s="249">
        <v>135351.76</v>
      </c>
      <c r="F298" s="95">
        <f t="shared" si="50"/>
        <v>110.06892738066196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C117" sqref="C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2531</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7219079</v>
      </c>
      <c r="E114" s="83">
        <f t="shared" si="22"/>
        <v>8600423.4900000002</v>
      </c>
      <c r="F114" s="65">
        <f t="shared" si="1"/>
        <v>119.13463601104795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7219079</v>
      </c>
      <c r="E115" s="83">
        <f t="shared" si="23"/>
        <v>8600423.4900000002</v>
      </c>
      <c r="F115" s="65">
        <f t="shared" si="1"/>
        <v>119.13463601104795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7219079</v>
      </c>
      <c r="E117" s="251">
        <v>8600423.4900000002</v>
      </c>
      <c r="F117" s="65">
        <f t="shared" si="1"/>
        <v>119.13463601104795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7219079</v>
      </c>
      <c r="E141" s="108">
        <f t="shared" si="28"/>
        <v>8600423.4900000002</v>
      </c>
      <c r="F141" s="84">
        <f t="shared" si="1"/>
        <v>119.13463601104795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99453.31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99453.31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99453.31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v>99453.31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2855</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393751.97</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8655185.0399999991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8555731.7299999986</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6412474.5199999996</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1359902.39</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82286.179999999993</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660979.06999999995</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40089.57</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99453.31</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8651414.1499999966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8554732.1199999973</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6412474.5199999996</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1463470.27</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82286.179999999993</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568793.29</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27707.86</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96682.03</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397522.86000000313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397522.86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367851.58</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107457.07</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107457.07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125042.75</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v>125042.75</v>
      </c>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135351.76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v>135351.76</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29671.279999999999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v>2771.28</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v>26900</v>
      </c>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2855</v>
      </c>
      <c r="B1" s="367"/>
      <c r="C1" s="367"/>
      <c r="D1" s="367"/>
      <c r="E1" s="73" t="s">
        <v>2997</v>
      </c>
      <c r="F1" s="73"/>
      <c r="G1" s="73"/>
      <c r="H1" s="73"/>
      <c r="I1" s="73"/>
      <c r="J1" s="73"/>
      <c r="K1" s="73"/>
      <c r="L1" s="73"/>
      <c r="M1" s="73"/>
      <c r="N1" s="73"/>
      <c r="O1" s="73"/>
      <c r="P1" s="73"/>
    </row>
    <row r="2" spans="1:16" ht="37.5" customHeight="1" x14ac:dyDescent="0.2">
      <c r="A2" s="372" t="s">
        <v>2998</v>
      </c>
      <c r="B2" s="367"/>
      <c r="C2" s="367"/>
      <c r="D2" s="367"/>
    </row>
    <row r="3" spans="1:16" ht="29.25" customHeight="1" x14ac:dyDescent="0.2">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12165</v>
      </c>
      <c r="P3" s="73"/>
    </row>
    <row r="4" spans="1:16" ht="19.5" customHeight="1" x14ac:dyDescent="0.2">
      <c r="A4" s="373" t="s">
        <v>3002</v>
      </c>
      <c r="B4" s="374"/>
      <c r="C4" s="375"/>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3015</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3020</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3222</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3297</v>
      </c>
      <c r="B1" s="383"/>
      <c r="C1" s="383"/>
    </row>
    <row r="2" spans="1:17" ht="33" customHeight="1" x14ac:dyDescent="0.2">
      <c r="A2" s="384" t="s">
        <v>3298</v>
      </c>
      <c r="B2" s="385"/>
      <c r="C2" s="377"/>
      <c r="D2" s="4"/>
      <c r="E2" s="4"/>
      <c r="F2" s="4"/>
      <c r="G2" s="4"/>
      <c r="H2" s="4"/>
      <c r="I2" s="4"/>
      <c r="J2" s="4"/>
      <c r="K2" s="4"/>
      <c r="L2" s="4"/>
      <c r="M2" s="4"/>
      <c r="N2" s="4"/>
      <c r="O2" s="4"/>
      <c r="P2" s="4"/>
      <c r="Q2" s="4"/>
    </row>
    <row r="3" spans="1:17" ht="18.75" customHeight="1" x14ac:dyDescent="0.2">
      <c r="A3" s="42" t="s">
        <v>3299</v>
      </c>
      <c r="B3" s="386"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1" t="s">
        <v>3381</v>
      </c>
      <c r="C46" s="377"/>
      <c r="D46" s="41"/>
      <c r="E46" s="4"/>
      <c r="F46" s="4"/>
      <c r="G46" s="4"/>
      <c r="H46" s="4"/>
      <c r="I46" s="4"/>
      <c r="J46" s="4"/>
      <c r="K46" s="4"/>
      <c r="L46" s="4"/>
      <c r="M46" s="4"/>
      <c r="N46" s="4"/>
      <c r="O46" s="4"/>
      <c r="P46" s="4"/>
      <c r="Q46" s="4"/>
    </row>
    <row r="47" spans="1:17" ht="66" hidden="1" customHeight="1" x14ac:dyDescent="0.2">
      <c r="A47" s="48" t="s">
        <v>3382</v>
      </c>
      <c r="B47" s="382" t="s">
        <v>3383</v>
      </c>
      <c r="C47" s="382"/>
      <c r="D47" s="4"/>
      <c r="E47" s="4"/>
      <c r="F47" s="4"/>
      <c r="G47" s="4"/>
      <c r="H47" s="4"/>
      <c r="I47" s="4"/>
      <c r="J47" s="4"/>
      <c r="K47" s="4"/>
      <c r="L47" s="4"/>
      <c r="M47" s="4"/>
      <c r="N47" s="4"/>
      <c r="O47" s="4"/>
      <c r="P47" s="4"/>
      <c r="Q47" s="4"/>
    </row>
    <row r="48" spans="1:17" ht="123.75" customHeight="1" x14ac:dyDescent="0.2">
      <c r="A48" s="271" t="s">
        <v>3384</v>
      </c>
      <c r="B48" s="380" t="s">
        <v>3385</v>
      </c>
      <c r="C48" s="379"/>
      <c r="D48" s="4"/>
      <c r="E48" s="4"/>
      <c r="F48" s="4"/>
      <c r="G48" s="4"/>
      <c r="H48" s="4"/>
      <c r="I48" s="4"/>
      <c r="J48" s="4"/>
      <c r="K48" s="4"/>
      <c r="L48" s="4"/>
      <c r="M48" s="4"/>
      <c r="N48" s="4"/>
      <c r="O48" s="4"/>
      <c r="P48" s="4"/>
      <c r="Q48" s="4"/>
    </row>
    <row r="49" spans="1:17" ht="34.5" customHeight="1" x14ac:dyDescent="0.2">
      <c r="A49" s="271" t="s">
        <v>3386</v>
      </c>
      <c r="B49" s="378" t="s">
        <v>3387</v>
      </c>
      <c r="C49" s="379"/>
      <c r="D49" s="4"/>
      <c r="E49" s="4"/>
      <c r="F49" s="4"/>
      <c r="G49" s="4"/>
      <c r="H49" s="4"/>
      <c r="I49" s="4"/>
      <c r="J49" s="4"/>
      <c r="K49" s="4"/>
      <c r="L49" s="4"/>
      <c r="M49" s="4"/>
      <c r="N49" s="4"/>
      <c r="O49" s="4"/>
      <c r="P49" s="4"/>
      <c r="Q49" s="4"/>
    </row>
    <row r="50" spans="1:17" ht="34.5" customHeight="1" x14ac:dyDescent="0.2">
      <c r="A50" s="271" t="s">
        <v>3388</v>
      </c>
      <c r="B50" s="378" t="s">
        <v>3389</v>
      </c>
      <c r="C50" s="379"/>
      <c r="D50" s="4"/>
      <c r="E50" s="4"/>
      <c r="F50" s="4"/>
      <c r="G50" s="4"/>
      <c r="H50" s="4"/>
      <c r="I50" s="4"/>
      <c r="J50" s="4"/>
      <c r="K50" s="4"/>
      <c r="L50" s="4"/>
      <c r="M50" s="4"/>
      <c r="N50" s="4"/>
      <c r="O50" s="4"/>
      <c r="P50" s="4"/>
      <c r="Q50" s="4"/>
    </row>
    <row r="51" spans="1:17" ht="31.5" customHeight="1" x14ac:dyDescent="0.2">
      <c r="A51" s="271"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Ozrenka</cp:lastModifiedBy>
  <cp:lastPrinted>2022-04-04T19:59:02Z</cp:lastPrinted>
  <dcterms:created xsi:type="dcterms:W3CDTF">2022-04-01T05:14:30Z</dcterms:created>
  <dcterms:modified xsi:type="dcterms:W3CDTF">2023-01-30T15:25:41Z</dcterms:modified>
</cp:coreProperties>
</file>