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a\Desktop\OBRAČUN 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F299" i="9"/>
  <c r="H298" i="9"/>
  <c r="G298" i="9"/>
  <c r="E298" i="9" s="1"/>
  <c r="B298" i="9" s="1"/>
  <c r="F298" i="9"/>
  <c r="H297" i="9"/>
  <c r="G297" i="9"/>
  <c r="F297" i="9"/>
  <c r="H296" i="9"/>
  <c r="E296" i="9" s="1"/>
  <c r="G296" i="9"/>
  <c r="F296" i="9"/>
  <c r="B296" i="9"/>
  <c r="H295" i="9"/>
  <c r="G295" i="9"/>
  <c r="F295" i="9"/>
  <c r="H294" i="9"/>
  <c r="G294" i="9"/>
  <c r="E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L262" i="9"/>
  <c r="F262" i="9" s="1"/>
  <c r="B262" i="9" s="1"/>
  <c r="E262" i="9"/>
  <c r="M261" i="9"/>
  <c r="L261" i="9"/>
  <c r="F261" i="9" s="1"/>
  <c r="E261" i="9"/>
  <c r="M260" i="9"/>
  <c r="L260" i="9"/>
  <c r="F260" i="9"/>
  <c r="E260" i="9"/>
  <c r="M259" i="9"/>
  <c r="L259" i="9"/>
  <c r="F259" i="9" s="1"/>
  <c r="E259" i="9"/>
  <c r="M258" i="9"/>
  <c r="L258" i="9"/>
  <c r="E258" i="9"/>
  <c r="M257" i="9"/>
  <c r="L257" i="9"/>
  <c r="F257" i="9" s="1"/>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L250" i="9"/>
  <c r="F250" i="9" s="1"/>
  <c r="B250" i="9" s="1"/>
  <c r="E250" i="9"/>
  <c r="M249" i="9"/>
  <c r="L249" i="9"/>
  <c r="F249" i="9"/>
  <c r="E249" i="9"/>
  <c r="B249" i="9" s="1"/>
  <c r="M248" i="9"/>
  <c r="L248" i="9"/>
  <c r="F248" i="9"/>
  <c r="B248" i="9" s="1"/>
  <c r="E248" i="9"/>
  <c r="M247" i="9"/>
  <c r="L247" i="9"/>
  <c r="F247" i="9" s="1"/>
  <c r="B247" i="9" s="1"/>
  <c r="E247" i="9"/>
  <c r="M246" i="9"/>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L238" i="9"/>
  <c r="F238" i="9" s="1"/>
  <c r="B238" i="9" s="1"/>
  <c r="E238" i="9"/>
  <c r="M237" i="9"/>
  <c r="L237" i="9"/>
  <c r="F237" i="9"/>
  <c r="E237" i="9"/>
  <c r="B237" i="9" s="1"/>
  <c r="M236" i="9"/>
  <c r="L236" i="9"/>
  <c r="F236" i="9"/>
  <c r="E236" i="9"/>
  <c r="M235" i="9"/>
  <c r="L235" i="9"/>
  <c r="F235" i="9" s="1"/>
  <c r="B235" i="9" s="1"/>
  <c r="E235" i="9"/>
  <c r="M234" i="9"/>
  <c r="L234" i="9"/>
  <c r="F234" i="9" s="1"/>
  <c r="B234" i="9" s="1"/>
  <c r="E234" i="9"/>
  <c r="M233" i="9"/>
  <c r="L233" i="9"/>
  <c r="F233" i="9"/>
  <c r="E233" i="9"/>
  <c r="B233" i="9" s="1"/>
  <c r="M232" i="9"/>
  <c r="L232" i="9"/>
  <c r="F232" i="9"/>
  <c r="B232" i="9" s="1"/>
  <c r="E232" i="9"/>
  <c r="M231" i="9"/>
  <c r="L231" i="9"/>
  <c r="F231" i="9" s="1"/>
  <c r="B231" i="9" s="1"/>
  <c r="E231" i="9"/>
  <c r="M230" i="9"/>
  <c r="F230" i="9" s="1"/>
  <c r="L230" i="9"/>
  <c r="E230" i="9"/>
  <c r="B230" i="9"/>
  <c r="M229" i="9"/>
  <c r="L229" i="9"/>
  <c r="F229" i="9" s="1"/>
  <c r="E229" i="9"/>
  <c r="B229" i="9" s="1"/>
  <c r="M228" i="9"/>
  <c r="L228" i="9"/>
  <c r="F228" i="9"/>
  <c r="B228" i="9" s="1"/>
  <c r="E228" i="9"/>
  <c r="M227" i="9"/>
  <c r="L227" i="9"/>
  <c r="F227" i="9" s="1"/>
  <c r="B227" i="9" s="1"/>
  <c r="E227" i="9"/>
  <c r="M226" i="9"/>
  <c r="L226" i="9"/>
  <c r="E226" i="9"/>
  <c r="M225" i="9"/>
  <c r="L225" i="9"/>
  <c r="F225" i="9" s="1"/>
  <c r="E225" i="9"/>
  <c r="M224" i="9"/>
  <c r="L224" i="9"/>
  <c r="F224" i="9"/>
  <c r="B224" i="9" s="1"/>
  <c r="E224" i="9"/>
  <c r="M223" i="9"/>
  <c r="L223" i="9"/>
  <c r="F223" i="9" s="1"/>
  <c r="B223" i="9" s="1"/>
  <c r="E223" i="9"/>
  <c r="M222" i="9"/>
  <c r="L222" i="9"/>
  <c r="E222" i="9"/>
  <c r="M221" i="9"/>
  <c r="L221" i="9"/>
  <c r="F221" i="9"/>
  <c r="E221" i="9"/>
  <c r="M220" i="9"/>
  <c r="L220" i="9"/>
  <c r="F220" i="9"/>
  <c r="B220" i="9" s="1"/>
  <c r="E220" i="9"/>
  <c r="M219" i="9"/>
  <c r="L219" i="9"/>
  <c r="E219" i="9"/>
  <c r="M218" i="9"/>
  <c r="L218" i="9"/>
  <c r="E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E32" i="9" s="1"/>
  <c r="B32" i="9" s="1"/>
  <c r="F32" i="9"/>
  <c r="H31" i="9"/>
  <c r="G31" i="9"/>
  <c r="F31" i="9"/>
  <c r="H30" i="9"/>
  <c r="G30" i="9"/>
  <c r="F30" i="9"/>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G164" i="9" s="1"/>
  <c r="E164" i="9" s="1"/>
  <c r="B164" i="9" s="1"/>
  <c r="H3" i="9"/>
  <c r="G3" i="9"/>
  <c r="D101" i="8"/>
  <c r="D95" i="8"/>
  <c r="D90" i="8"/>
  <c r="D85" i="8"/>
  <c r="D80" i="8"/>
  <c r="D75" i="8"/>
  <c r="D70" i="8"/>
  <c r="D65" i="8"/>
  <c r="D60" i="8"/>
  <c r="D55" i="8"/>
  <c r="D49" i="8" s="1"/>
  <c r="D50" i="8"/>
  <c r="D44" i="8"/>
  <c r="D36" i="8"/>
  <c r="D26" i="8"/>
  <c r="D24" i="8" s="1"/>
  <c r="C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H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F418" i="4"/>
  <c r="E418" i="4"/>
  <c r="D418" i="4"/>
  <c r="E417" i="4"/>
  <c r="D417" i="4"/>
  <c r="E416" i="4"/>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D259" i="1" s="1"/>
  <c r="F262" i="4"/>
  <c r="F261" i="4"/>
  <c r="F260" i="4"/>
  <c r="F259" i="4"/>
  <c r="E259" i="4"/>
  <c r="D259" i="4"/>
  <c r="F258" i="4"/>
  <c r="F257" i="4"/>
  <c r="F256" i="4"/>
  <c r="F255" i="4"/>
  <c r="F254" i="4"/>
  <c r="F253" i="4"/>
  <c r="E253" i="4"/>
  <c r="D253" i="4"/>
  <c r="E252" i="4"/>
  <c r="D248" i="1"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D139" i="4" s="1"/>
  <c r="F139" i="4" s="1"/>
  <c r="F138" i="4"/>
  <c r="F137" i="4"/>
  <c r="F136" i="4"/>
  <c r="F135" i="4"/>
  <c r="F134" i="4"/>
  <c r="E134" i="4"/>
  <c r="E133" i="4" s="1"/>
  <c r="D129" i="1" s="1"/>
  <c r="D134"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s="1"/>
  <c r="F81" i="4"/>
  <c r="F80" i="4"/>
  <c r="F79" i="4"/>
  <c r="F78" i="4"/>
  <c r="E77" i="4"/>
  <c r="D77" i="4"/>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G1577" i="1"/>
  <c r="C1577" i="1"/>
  <c r="H1577" i="1" s="1"/>
  <c r="C1576" i="1"/>
  <c r="G1576" i="1" s="1"/>
  <c r="H1575" i="1"/>
  <c r="G1575" i="1"/>
  <c r="C1575" i="1"/>
  <c r="C1574" i="1"/>
  <c r="H1574" i="1" s="1"/>
  <c r="G1573" i="1"/>
  <c r="C1573" i="1"/>
  <c r="H1573" i="1" s="1"/>
  <c r="H1572" i="1"/>
  <c r="C1572" i="1"/>
  <c r="G1572" i="1" s="1"/>
  <c r="H1571" i="1"/>
  <c r="G1571" i="1"/>
  <c r="C1571" i="1"/>
  <c r="C1570" i="1"/>
  <c r="H1570" i="1" s="1"/>
  <c r="G1569" i="1"/>
  <c r="C1569" i="1"/>
  <c r="H1569" i="1" s="1"/>
  <c r="H1568" i="1"/>
  <c r="C1568" i="1"/>
  <c r="G1568" i="1" s="1"/>
  <c r="H1567" i="1"/>
  <c r="G1567" i="1"/>
  <c r="C1567" i="1"/>
  <c r="C1566" i="1"/>
  <c r="H1566" i="1" s="1"/>
  <c r="C1565" i="1"/>
  <c r="H1565" i="1" s="1"/>
  <c r="H1564" i="1"/>
  <c r="C1564" i="1"/>
  <c r="G1564" i="1" s="1"/>
  <c r="H1563" i="1"/>
  <c r="G1563" i="1"/>
  <c r="C1563" i="1"/>
  <c r="C1562" i="1"/>
  <c r="H1562" i="1" s="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H1534" i="1" s="1"/>
  <c r="C1533" i="1"/>
  <c r="H1533" i="1" s="1"/>
  <c r="H1532" i="1"/>
  <c r="C1532" i="1"/>
  <c r="G1532" i="1" s="1"/>
  <c r="H1531" i="1"/>
  <c r="G1531" i="1"/>
  <c r="C1531" i="1"/>
  <c r="C1530" i="1"/>
  <c r="H1530" i="1" s="1"/>
  <c r="C1529" i="1"/>
  <c r="H1529" i="1" s="1"/>
  <c r="H1528" i="1"/>
  <c r="C1528" i="1"/>
  <c r="G1528" i="1" s="1"/>
  <c r="H1527" i="1"/>
  <c r="G1527" i="1"/>
  <c r="C1527" i="1"/>
  <c r="C1526" i="1"/>
  <c r="H1526" i="1" s="1"/>
  <c r="C1525" i="1"/>
  <c r="H1525" i="1" s="1"/>
  <c r="H1524" i="1"/>
  <c r="C1524" i="1"/>
  <c r="G1524" i="1" s="1"/>
  <c r="H1523" i="1"/>
  <c r="G1523" i="1"/>
  <c r="C1523" i="1"/>
  <c r="C1522" i="1"/>
  <c r="H1522" i="1" s="1"/>
  <c r="C1521" i="1"/>
  <c r="H1521" i="1" s="1"/>
  <c r="C1520" i="1"/>
  <c r="G1520" i="1" s="1"/>
  <c r="C1519" i="1"/>
  <c r="H1519" i="1" s="1"/>
  <c r="H1516" i="1"/>
  <c r="C1516" i="1"/>
  <c r="G1516" i="1" s="1"/>
  <c r="H1515" i="1"/>
  <c r="G1515" i="1"/>
  <c r="C1515" i="1"/>
  <c r="C1514" i="1"/>
  <c r="H1514" i="1" s="1"/>
  <c r="C1513" i="1"/>
  <c r="H1513" i="1" s="1"/>
  <c r="H1512" i="1"/>
  <c r="C1512" i="1"/>
  <c r="G1512" i="1" s="1"/>
  <c r="H1511" i="1"/>
  <c r="G1511" i="1"/>
  <c r="C1511" i="1"/>
  <c r="C1510" i="1"/>
  <c r="C1509" i="1"/>
  <c r="H1509" i="1" s="1"/>
  <c r="H1508" i="1"/>
  <c r="C1508" i="1"/>
  <c r="G1508" i="1" s="1"/>
  <c r="H1507" i="1"/>
  <c r="G1507" i="1"/>
  <c r="C1507" i="1"/>
  <c r="C1506" i="1"/>
  <c r="C1505" i="1"/>
  <c r="H1505" i="1" s="1"/>
  <c r="C1504" i="1"/>
  <c r="G1504" i="1" s="1"/>
  <c r="G1503" i="1"/>
  <c r="C1503" i="1"/>
  <c r="H1503" i="1" s="1"/>
  <c r="C1502" i="1"/>
  <c r="H1500" i="1"/>
  <c r="C1500" i="1"/>
  <c r="G1500" i="1" s="1"/>
  <c r="C1498" i="1"/>
  <c r="C1497" i="1"/>
  <c r="H1497" i="1" s="1"/>
  <c r="H1496" i="1"/>
  <c r="C1496" i="1"/>
  <c r="G1496" i="1" s="1"/>
  <c r="H1495" i="1"/>
  <c r="G1495" i="1"/>
  <c r="C1495" i="1"/>
  <c r="C1494" i="1"/>
  <c r="C1493" i="1"/>
  <c r="H1493" i="1" s="1"/>
  <c r="C1492" i="1"/>
  <c r="G1492" i="1" s="1"/>
  <c r="C1491" i="1"/>
  <c r="H1491" i="1" s="1"/>
  <c r="C1490" i="1"/>
  <c r="C1489" i="1"/>
  <c r="H1489" i="1" s="1"/>
  <c r="H1488" i="1"/>
  <c r="C1488" i="1"/>
  <c r="G1488" i="1" s="1"/>
  <c r="H1487" i="1"/>
  <c r="G1487" i="1"/>
  <c r="C1487" i="1"/>
  <c r="C1486" i="1"/>
  <c r="C1485" i="1"/>
  <c r="H1485" i="1" s="1"/>
  <c r="C1484" i="1"/>
  <c r="G1484" i="1" s="1"/>
  <c r="C1482" i="1"/>
  <c r="H1480" i="1"/>
  <c r="C1480" i="1"/>
  <c r="G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J1444" i="1"/>
  <c r="D1444" i="1"/>
  <c r="C1444" i="1"/>
  <c r="H1443" i="1"/>
  <c r="D1443" i="1"/>
  <c r="C1443" i="1"/>
  <c r="G1443" i="1" s="1"/>
  <c r="D1442" i="1"/>
  <c r="C1442" i="1"/>
  <c r="D1441" i="1"/>
  <c r="C1441" i="1"/>
  <c r="D1440" i="1"/>
  <c r="H1440" i="1" s="1"/>
  <c r="C1440" i="1"/>
  <c r="D1439" i="1"/>
  <c r="C1439" i="1"/>
  <c r="D1438" i="1"/>
  <c r="C1438" i="1"/>
  <c r="G1438" i="1" s="1"/>
  <c r="H1437" i="1"/>
  <c r="D1437" i="1"/>
  <c r="C1437" i="1"/>
  <c r="G1437" i="1" s="1"/>
  <c r="C1436" i="1"/>
  <c r="H1434" i="1"/>
  <c r="D1434" i="1"/>
  <c r="C1434" i="1"/>
  <c r="G1434" i="1" s="1"/>
  <c r="D1433" i="1"/>
  <c r="C1433" i="1"/>
  <c r="G1433" i="1"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D1423" i="1"/>
  <c r="H1422" i="1"/>
  <c r="D1422" i="1"/>
  <c r="C1422" i="1"/>
  <c r="G1422" i="1" s="1"/>
  <c r="D1421" i="1"/>
  <c r="C1421" i="1"/>
  <c r="G1421" i="1" s="1"/>
  <c r="D1420" i="1"/>
  <c r="C1420" i="1"/>
  <c r="G1420" i="1" s="1"/>
  <c r="H1419" i="1"/>
  <c r="D1419" i="1"/>
  <c r="C1419" i="1"/>
  <c r="G1419" i="1" s="1"/>
  <c r="H1418" i="1"/>
  <c r="D1418" i="1"/>
  <c r="C1418" i="1"/>
  <c r="G1418" i="1" s="1"/>
  <c r="D1417" i="1"/>
  <c r="C1417" i="1"/>
  <c r="G1417" i="1" s="1"/>
  <c r="D1416" i="1"/>
  <c r="C1416" i="1"/>
  <c r="G1416" i="1" s="1"/>
  <c r="H1415" i="1"/>
  <c r="D1415" i="1"/>
  <c r="C1415" i="1"/>
  <c r="G1415" i="1" s="1"/>
  <c r="H1414" i="1"/>
  <c r="D1414" i="1"/>
  <c r="C1414" i="1"/>
  <c r="G1414" i="1" s="1"/>
  <c r="D1413" i="1"/>
  <c r="C1413" i="1"/>
  <c r="G1413" i="1" s="1"/>
  <c r="D1412" i="1"/>
  <c r="C1412" i="1"/>
  <c r="G1412" i="1" s="1"/>
  <c r="D1411" i="1"/>
  <c r="C1411" i="1"/>
  <c r="G1411" i="1" s="1"/>
  <c r="H1410" i="1"/>
  <c r="D1410" i="1"/>
  <c r="C1410" i="1"/>
  <c r="G1410" i="1" s="1"/>
  <c r="D1409" i="1"/>
  <c r="C1409" i="1"/>
  <c r="C1408" i="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D1399" i="1"/>
  <c r="C1399" i="1"/>
  <c r="G1399" i="1" s="1"/>
  <c r="D1398" i="1"/>
  <c r="C1398" i="1"/>
  <c r="G1398" i="1" s="1"/>
  <c r="D1397" i="1"/>
  <c r="C1397" i="1"/>
  <c r="G1397" i="1" s="1"/>
  <c r="H1396" i="1"/>
  <c r="D1396" i="1"/>
  <c r="C1396" i="1"/>
  <c r="G1396" i="1" s="1"/>
  <c r="H1395" i="1"/>
  <c r="D1395" i="1"/>
  <c r="C1395" i="1"/>
  <c r="G1395" i="1" s="1"/>
  <c r="D1394" i="1"/>
  <c r="C1394" i="1"/>
  <c r="G1394" i="1" s="1"/>
  <c r="D1393" i="1"/>
  <c r="C1393" i="1"/>
  <c r="G1393" i="1" s="1"/>
  <c r="H1392" i="1"/>
  <c r="D1392" i="1"/>
  <c r="C1392" i="1"/>
  <c r="G1392" i="1" s="1"/>
  <c r="H1391" i="1"/>
  <c r="D1391" i="1"/>
  <c r="C1391" i="1"/>
  <c r="G1391" i="1" s="1"/>
  <c r="D1390" i="1"/>
  <c r="C1390" i="1"/>
  <c r="G1390" i="1" s="1"/>
  <c r="D1389" i="1"/>
  <c r="C1389" i="1"/>
  <c r="G1389" i="1" s="1"/>
  <c r="H1388" i="1"/>
  <c r="D1388" i="1"/>
  <c r="C1388" i="1"/>
  <c r="G1388" i="1" s="1"/>
  <c r="H1387" i="1"/>
  <c r="D1387" i="1"/>
  <c r="C1387" i="1"/>
  <c r="G1387" i="1" s="1"/>
  <c r="D1386" i="1"/>
  <c r="C1386" i="1"/>
  <c r="G1386" i="1" s="1"/>
  <c r="D1385" i="1"/>
  <c r="C1385" i="1"/>
  <c r="G1385" i="1" s="1"/>
  <c r="H1384" i="1"/>
  <c r="D1384" i="1"/>
  <c r="C1384" i="1"/>
  <c r="G1384" i="1" s="1"/>
  <c r="H1383" i="1"/>
  <c r="D1383" i="1"/>
  <c r="C1383" i="1"/>
  <c r="G1383"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D1359" i="1"/>
  <c r="H1359" i="1" s="1"/>
  <c r="C1359" i="1"/>
  <c r="D1358" i="1"/>
  <c r="C1358" i="1"/>
  <c r="G1358" i="1" s="1"/>
  <c r="D1357" i="1"/>
  <c r="C1357" i="1"/>
  <c r="G1357" i="1" s="1"/>
  <c r="H1356" i="1"/>
  <c r="D1356" i="1"/>
  <c r="C1356" i="1"/>
  <c r="D1355" i="1"/>
  <c r="H1355" i="1" s="1"/>
  <c r="C1355" i="1"/>
  <c r="D1354" i="1"/>
  <c r="C1354" i="1"/>
  <c r="G1354" i="1" s="1"/>
  <c r="D1353" i="1"/>
  <c r="C1353" i="1"/>
  <c r="G1353" i="1" s="1"/>
  <c r="H1352" i="1"/>
  <c r="D1352" i="1"/>
  <c r="C1352" i="1"/>
  <c r="D1351" i="1"/>
  <c r="H1351" i="1" s="1"/>
  <c r="C1351" i="1"/>
  <c r="D1350" i="1"/>
  <c r="C1350" i="1"/>
  <c r="G1350" i="1" s="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D1274" i="1"/>
  <c r="H1274" i="1" s="1"/>
  <c r="C1274" i="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H1266" i="1" s="1"/>
  <c r="C1266" i="1"/>
  <c r="H1265" i="1"/>
  <c r="D1265" i="1"/>
  <c r="C1265" i="1"/>
  <c r="G1265" i="1" s="1"/>
  <c r="D1264" i="1"/>
  <c r="C1264" i="1"/>
  <c r="D1263" i="1"/>
  <c r="H1263" i="1" s="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D1247" i="1"/>
  <c r="H1247" i="1" s="1"/>
  <c r="C1247" i="1"/>
  <c r="G1247" i="1" s="1"/>
  <c r="H1246" i="1"/>
  <c r="D1246" i="1"/>
  <c r="C1246" i="1"/>
  <c r="G1246" i="1" s="1"/>
  <c r="H1245" i="1"/>
  <c r="D1245" i="1"/>
  <c r="C1245" i="1"/>
  <c r="D1244" i="1"/>
  <c r="H1244" i="1" s="1"/>
  <c r="C1244" i="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D1236" i="1"/>
  <c r="H1236" i="1" s="1"/>
  <c r="C1236" i="1"/>
  <c r="C1235" i="1"/>
  <c r="H1234" i="1"/>
  <c r="D1234" i="1"/>
  <c r="C1234" i="1"/>
  <c r="G1234" i="1" s="1"/>
  <c r="H1233" i="1"/>
  <c r="D1233" i="1"/>
  <c r="C1233" i="1"/>
  <c r="G1233" i="1" s="1"/>
  <c r="H1232" i="1"/>
  <c r="D1232" i="1"/>
  <c r="C1232" i="1"/>
  <c r="G1232" i="1" s="1"/>
  <c r="H1231" i="1"/>
  <c r="D1231" i="1"/>
  <c r="C1231" i="1"/>
  <c r="G1231" i="1" s="1"/>
  <c r="D1230" i="1"/>
  <c r="H1230" i="1" s="1"/>
  <c r="C1230" i="1"/>
  <c r="H1229" i="1"/>
  <c r="D1229" i="1"/>
  <c r="C1229" i="1"/>
  <c r="G1229" i="1" s="1"/>
  <c r="H1228" i="1"/>
  <c r="D1228" i="1"/>
  <c r="C1228" i="1"/>
  <c r="G1228" i="1" s="1"/>
  <c r="C1227" i="1"/>
  <c r="H1226" i="1"/>
  <c r="D1226" i="1"/>
  <c r="C1226" i="1"/>
  <c r="H1225" i="1"/>
  <c r="D1225" i="1"/>
  <c r="C1225" i="1"/>
  <c r="D1224" i="1"/>
  <c r="H1224" i="1" s="1"/>
  <c r="C1224" i="1"/>
  <c r="D1223" i="1"/>
  <c r="H1223" i="1" s="1"/>
  <c r="C1223" i="1"/>
  <c r="H1221" i="1"/>
  <c r="D1221" i="1"/>
  <c r="C1221" i="1"/>
  <c r="G1221" i="1" s="1"/>
  <c r="D1220" i="1"/>
  <c r="H1220" i="1" s="1"/>
  <c r="C1220" i="1"/>
  <c r="D1219" i="1"/>
  <c r="H1219" i="1" s="1"/>
  <c r="C1219" i="1"/>
  <c r="D1218" i="1"/>
  <c r="H1218" i="1" s="1"/>
  <c r="C1218" i="1"/>
  <c r="H1217" i="1"/>
  <c r="D1217" i="1"/>
  <c r="C1217" i="1"/>
  <c r="G1217" i="1" s="1"/>
  <c r="D1216" i="1"/>
  <c r="H1216" i="1" s="1"/>
  <c r="C1216"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H1165" i="1"/>
  <c r="D1165" i="1"/>
  <c r="C1165" i="1"/>
  <c r="G1165" i="1" s="1"/>
  <c r="H1164" i="1"/>
  <c r="D1164" i="1"/>
  <c r="C1164" i="1"/>
  <c r="G1164" i="1" s="1"/>
  <c r="D1163" i="1"/>
  <c r="H1163" i="1" s="1"/>
  <c r="C1163" i="1"/>
  <c r="H1162" i="1"/>
  <c r="D1162" i="1"/>
  <c r="C1162" i="1"/>
  <c r="G1162" i="1" s="1"/>
  <c r="H1161" i="1"/>
  <c r="D1161" i="1"/>
  <c r="C1161" i="1"/>
  <c r="G1161" i="1" s="1"/>
  <c r="H1160" i="1"/>
  <c r="D1160" i="1"/>
  <c r="C1160" i="1"/>
  <c r="D1159" i="1"/>
  <c r="H1159" i="1" s="1"/>
  <c r="C1159" i="1"/>
  <c r="H1158" i="1"/>
  <c r="D1158" i="1"/>
  <c r="C1158" i="1"/>
  <c r="G1158" i="1" s="1"/>
  <c r="D1157" i="1"/>
  <c r="H1157" i="1" s="1"/>
  <c r="C1157" i="1"/>
  <c r="D1156" i="1"/>
  <c r="C1156" i="1"/>
  <c r="D1155" i="1"/>
  <c r="H1155" i="1" s="1"/>
  <c r="C1155" i="1"/>
  <c r="D1154" i="1"/>
  <c r="D1151" i="1"/>
  <c r="H1151" i="1" s="1"/>
  <c r="C1151" i="1"/>
  <c r="H1150" i="1"/>
  <c r="D1150" i="1"/>
  <c r="C1150" i="1"/>
  <c r="G1150" i="1" s="1"/>
  <c r="H1149" i="1"/>
  <c r="D1149" i="1"/>
  <c r="C1149" i="1"/>
  <c r="H1148" i="1"/>
  <c r="D1148" i="1"/>
  <c r="C1148" i="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D1067" i="1"/>
  <c r="C1067" i="1"/>
  <c r="G1067" i="1" s="1"/>
  <c r="D1066" i="1"/>
  <c r="C1066" i="1"/>
  <c r="G1066" i="1" s="1"/>
  <c r="C1065" i="1"/>
  <c r="D1064" i="1"/>
  <c r="C1064" i="1"/>
  <c r="D1063" i="1"/>
  <c r="C1063" i="1"/>
  <c r="G1063" i="1" s="1"/>
  <c r="H1062" i="1"/>
  <c r="D1062" i="1"/>
  <c r="C1062" i="1"/>
  <c r="G1062" i="1" s="1"/>
  <c r="D1061" i="1"/>
  <c r="H1061" i="1" s="1"/>
  <c r="C1061" i="1"/>
  <c r="D1060" i="1"/>
  <c r="C1060" i="1"/>
  <c r="G1060" i="1" s="1"/>
  <c r="D1059" i="1"/>
  <c r="C1059" i="1"/>
  <c r="G1059" i="1" s="1"/>
  <c r="H1058" i="1"/>
  <c r="D1058" i="1"/>
  <c r="C1058" i="1"/>
  <c r="G1058" i="1" s="1"/>
  <c r="H1057" i="1"/>
  <c r="D1057" i="1"/>
  <c r="C1057" i="1"/>
  <c r="G1057" i="1" s="1"/>
  <c r="C1056" i="1"/>
  <c r="D1055" i="1"/>
  <c r="C1055" i="1"/>
  <c r="H1054" i="1"/>
  <c r="D1054" i="1"/>
  <c r="C1054" i="1"/>
  <c r="D1053" i="1"/>
  <c r="H1053" i="1" s="1"/>
  <c r="C1053" i="1"/>
  <c r="D1052" i="1"/>
  <c r="C1052" i="1"/>
  <c r="D1051" i="1"/>
  <c r="C1051" i="1"/>
  <c r="H1050" i="1"/>
  <c r="D1050" i="1"/>
  <c r="C1050" i="1"/>
  <c r="G1050" i="1" s="1"/>
  <c r="H1049" i="1"/>
  <c r="D1049" i="1"/>
  <c r="C1049" i="1"/>
  <c r="D1048" i="1"/>
  <c r="C1048" i="1"/>
  <c r="D1045" i="1"/>
  <c r="C1045" i="1"/>
  <c r="G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D1004" i="1"/>
  <c r="C1004" i="1"/>
  <c r="D1003" i="1"/>
  <c r="C1003" i="1"/>
  <c r="D1002" i="1"/>
  <c r="C1002" i="1"/>
  <c r="D1001" i="1"/>
  <c r="C1001" i="1"/>
  <c r="D1000" i="1"/>
  <c r="C1000" i="1"/>
  <c r="D999" i="1"/>
  <c r="C999" i="1"/>
  <c r="D998" i="1"/>
  <c r="C998" i="1"/>
  <c r="H998" i="1" s="1"/>
  <c r="D997" i="1"/>
  <c r="C997" i="1"/>
  <c r="D996" i="1"/>
  <c r="C996" i="1"/>
  <c r="H996" i="1" s="1"/>
  <c r="D995" i="1"/>
  <c r="C995" i="1"/>
  <c r="D994" i="1"/>
  <c r="C994" i="1"/>
  <c r="H994" i="1" s="1"/>
  <c r="D993" i="1"/>
  <c r="C993" i="1"/>
  <c r="D992" i="1"/>
  <c r="C992" i="1"/>
  <c r="H992" i="1" s="1"/>
  <c r="D991" i="1"/>
  <c r="C991" i="1"/>
  <c r="D989" i="1"/>
  <c r="C989" i="1"/>
  <c r="D988" i="1"/>
  <c r="C988" i="1"/>
  <c r="D987" i="1"/>
  <c r="C987" i="1"/>
  <c r="H987" i="1" s="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G669" i="1"/>
  <c r="D669" i="1"/>
  <c r="C669" i="1"/>
  <c r="H669" i="1" s="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G644" i="1"/>
  <c r="D644" i="1"/>
  <c r="H644" i="1" s="1"/>
  <c r="C644" i="1"/>
  <c r="G643" i="1"/>
  <c r="D643" i="1"/>
  <c r="H643" i="1" s="1"/>
  <c r="C643" i="1"/>
  <c r="D642" i="1"/>
  <c r="H642" i="1" s="1"/>
  <c r="C642" i="1"/>
  <c r="D641" i="1"/>
  <c r="H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G413" i="1"/>
  <c r="D413" i="1"/>
  <c r="H413" i="1" s="1"/>
  <c r="C413" i="1"/>
  <c r="C412" i="1"/>
  <c r="D411" i="1"/>
  <c r="G411" i="1" s="1"/>
  <c r="C411" i="1"/>
  <c r="H406" i="1"/>
  <c r="D406" i="1"/>
  <c r="G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G365"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D289" i="1"/>
  <c r="G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H190" i="1"/>
  <c r="G190" i="1"/>
  <c r="D190" i="1"/>
  <c r="C190" i="1"/>
  <c r="H189" i="1"/>
  <c r="G189" i="1"/>
  <c r="D189" i="1"/>
  <c r="C189" i="1"/>
  <c r="H188" i="1"/>
  <c r="D188" i="1"/>
  <c r="G188" i="1" s="1"/>
  <c r="C188" i="1"/>
  <c r="D187" i="1"/>
  <c r="H187" i="1" s="1"/>
  <c r="C187" i="1"/>
  <c r="H186" i="1"/>
  <c r="G186" i="1"/>
  <c r="D186" i="1"/>
  <c r="C186" i="1"/>
  <c r="H185" i="1"/>
  <c r="G185" i="1"/>
  <c r="D185" i="1"/>
  <c r="C185" i="1"/>
  <c r="C184" i="1"/>
  <c r="D183" i="1"/>
  <c r="H183" i="1" s="1"/>
  <c r="C183" i="1"/>
  <c r="H182" i="1"/>
  <c r="G182" i="1"/>
  <c r="D182" i="1"/>
  <c r="C182" i="1"/>
  <c r="D181" i="1"/>
  <c r="H181" i="1" s="1"/>
  <c r="C181" i="1"/>
  <c r="D180" i="1"/>
  <c r="H180" i="1" s="1"/>
  <c r="C180" i="1"/>
  <c r="D179" i="1"/>
  <c r="H179" i="1" s="1"/>
  <c r="C179" i="1"/>
  <c r="H178" i="1"/>
  <c r="G178" i="1"/>
  <c r="D178" i="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H167" i="1"/>
  <c r="G167" i="1"/>
  <c r="D167" i="1"/>
  <c r="C167" i="1"/>
  <c r="D166" i="1"/>
  <c r="H166" i="1" s="1"/>
  <c r="C166" i="1"/>
  <c r="D165" i="1"/>
  <c r="H165" i="1" s="1"/>
  <c r="C165" i="1"/>
  <c r="H164" i="1"/>
  <c r="G164" i="1"/>
  <c r="D164" i="1"/>
  <c r="C164" i="1"/>
  <c r="D163" i="1"/>
  <c r="H163" i="1" s="1"/>
  <c r="C163" i="1"/>
  <c r="D162" i="1"/>
  <c r="H162" i="1" s="1"/>
  <c r="C162" i="1"/>
  <c r="D161" i="1"/>
  <c r="H161" i="1" s="1"/>
  <c r="C161" i="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D125" i="1"/>
  <c r="G125" i="1" s="1"/>
  <c r="C125" i="1"/>
  <c r="H124" i="1"/>
  <c r="D124" i="1"/>
  <c r="G124" i="1" s="1"/>
  <c r="C124" i="1"/>
  <c r="H123" i="1"/>
  <c r="G123" i="1"/>
  <c r="D123" i="1"/>
  <c r="C123" i="1"/>
  <c r="H122" i="1"/>
  <c r="D122" i="1"/>
  <c r="G122" i="1" s="1"/>
  <c r="C122" i="1"/>
  <c r="H121" i="1"/>
  <c r="D121" i="1"/>
  <c r="G121" i="1" s="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E297" i="9"/>
  <c r="B297" i="9" s="1"/>
  <c r="H1504" i="1"/>
  <c r="E287" i="9"/>
  <c r="B287" i="9" s="1"/>
  <c r="E302" i="9"/>
  <c r="H1156" i="1"/>
  <c r="H1264" i="1"/>
  <c r="G1266" i="1"/>
  <c r="G1491" i="1"/>
  <c r="H1520" i="1"/>
  <c r="H1576" i="1"/>
  <c r="G1264" i="1"/>
  <c r="G1263" i="1"/>
  <c r="H1411" i="1"/>
  <c r="F115" i="6"/>
  <c r="G1409" i="1"/>
  <c r="C1483" i="1"/>
  <c r="H1483" i="1" s="1"/>
  <c r="G1579" i="1"/>
  <c r="G1519" i="1"/>
  <c r="D43" i="8"/>
  <c r="C1501" i="1"/>
  <c r="H1501" i="1" s="1"/>
  <c r="H1499" i="1"/>
  <c r="G1499" i="1"/>
  <c r="D42" i="8"/>
  <c r="C1517" i="1" s="1"/>
  <c r="H1517" i="1" s="1"/>
  <c r="H1492" i="1"/>
  <c r="H1484" i="1"/>
  <c r="C1481" i="1"/>
  <c r="H1481" i="1" s="1"/>
  <c r="E299" i="9"/>
  <c r="B299" i="9" s="1"/>
  <c r="E33" i="9"/>
  <c r="B33" i="9" s="1"/>
  <c r="F215" i="9"/>
  <c r="B215" i="9" s="1"/>
  <c r="E295" i="9"/>
  <c r="B295" i="9" s="1"/>
  <c r="G1274" i="1"/>
  <c r="G1245" i="1"/>
  <c r="G1244" i="1"/>
  <c r="G1237" i="1"/>
  <c r="G1236" i="1"/>
  <c r="G1230" i="1"/>
  <c r="G1227" i="1"/>
  <c r="F250" i="5"/>
  <c r="E245" i="5"/>
  <c r="D1222" i="1" s="1"/>
  <c r="G1226" i="1"/>
  <c r="G1223" i="1"/>
  <c r="G1225" i="1"/>
  <c r="G1224" i="1"/>
  <c r="E281" i="9"/>
  <c r="B281" i="9" s="1"/>
  <c r="G1219" i="1"/>
  <c r="G1220" i="1"/>
  <c r="G1218" i="1"/>
  <c r="G1216" i="1"/>
  <c r="G1163" i="1"/>
  <c r="G1160" i="1"/>
  <c r="G1159" i="1"/>
  <c r="G1157" i="1"/>
  <c r="G1156" i="1"/>
  <c r="G1155" i="1"/>
  <c r="G1151" i="1"/>
  <c r="G1149" i="1"/>
  <c r="G1148" i="1"/>
  <c r="G1064" i="1"/>
  <c r="F78" i="5"/>
  <c r="G1056" i="1"/>
  <c r="G1061" i="1"/>
  <c r="G1055" i="1"/>
  <c r="G1054" i="1"/>
  <c r="G1053" i="1"/>
  <c r="G1052" i="1"/>
  <c r="G1051" i="1"/>
  <c r="G1048" i="1"/>
  <c r="G1049" i="1"/>
  <c r="H1030" i="1"/>
  <c r="H1032" i="1"/>
  <c r="H1014" i="1"/>
  <c r="H1013" i="1"/>
  <c r="H1006" i="1"/>
  <c r="H1005" i="1"/>
  <c r="H1004" i="1"/>
  <c r="H1003" i="1"/>
  <c r="H1002" i="1"/>
  <c r="H1001" i="1"/>
  <c r="H1000" i="1"/>
  <c r="H999" i="1"/>
  <c r="H997" i="1"/>
  <c r="H995" i="1"/>
  <c r="H991" i="1"/>
  <c r="H993" i="1"/>
  <c r="E12" i="5"/>
  <c r="D990" i="1" s="1"/>
  <c r="H989" i="1"/>
  <c r="H988" i="1"/>
  <c r="D986" i="1"/>
  <c r="H986" i="1" s="1"/>
  <c r="G632" i="1"/>
  <c r="G631" i="1"/>
  <c r="E30" i="9"/>
  <c r="B30" i="9" s="1"/>
  <c r="G817" i="1"/>
  <c r="G703" i="1"/>
  <c r="G671" i="1"/>
  <c r="G649" i="1"/>
  <c r="E23" i="9"/>
  <c r="B23" i="9" s="1"/>
  <c r="G647" i="1"/>
  <c r="B275" i="9"/>
  <c r="G642" i="1"/>
  <c r="G645" i="1"/>
  <c r="G641" i="1"/>
  <c r="E644" i="4"/>
  <c r="D638" i="1" s="1"/>
  <c r="G404" i="1"/>
  <c r="H411" i="1"/>
  <c r="G378" i="1"/>
  <c r="H378" i="1"/>
  <c r="F383" i="4"/>
  <c r="H364" i="1"/>
  <c r="G364" i="1"/>
  <c r="E363" i="4"/>
  <c r="D358" i="1" s="1"/>
  <c r="F369" i="4"/>
  <c r="D412" i="1"/>
  <c r="G259" i="1"/>
  <c r="H259" i="1"/>
  <c r="G248" i="1"/>
  <c r="H248" i="1"/>
  <c r="F252" i="4"/>
  <c r="E69" i="9"/>
  <c r="B69" i="9" s="1"/>
  <c r="H206" i="1"/>
  <c r="H192" i="1"/>
  <c r="F196" i="4"/>
  <c r="F210" i="4"/>
  <c r="D184" i="1"/>
  <c r="G187" i="1"/>
  <c r="E163" i="4"/>
  <c r="D159" i="1" s="1"/>
  <c r="H159" i="1" s="1"/>
  <c r="G183" i="1"/>
  <c r="B221" i="9"/>
  <c r="G181" i="1"/>
  <c r="G180" i="1"/>
  <c r="E44" i="9"/>
  <c r="B44" i="9" s="1"/>
  <c r="F219" i="9"/>
  <c r="B219" i="9" s="1"/>
  <c r="G179" i="1"/>
  <c r="E43" i="9"/>
  <c r="B43" i="9" s="1"/>
  <c r="G177" i="1"/>
  <c r="G175" i="1"/>
  <c r="G173" i="1"/>
  <c r="G174" i="1"/>
  <c r="G172" i="1"/>
  <c r="G170" i="1"/>
  <c r="G169" i="1"/>
  <c r="G168" i="1"/>
  <c r="F169" i="4"/>
  <c r="G165" i="1"/>
  <c r="G166" i="1"/>
  <c r="G163" i="1"/>
  <c r="D160" i="1"/>
  <c r="H160" i="1" s="1"/>
  <c r="G162" i="1"/>
  <c r="G161" i="1"/>
  <c r="G155" i="1"/>
  <c r="G157" i="1"/>
  <c r="F159" i="4"/>
  <c r="E152" i="4"/>
  <c r="G154" i="1"/>
  <c r="E40" i="9"/>
  <c r="B40" i="9" s="1"/>
  <c r="G149" i="1"/>
  <c r="G150" i="1"/>
  <c r="F153" i="4"/>
  <c r="G129" i="1"/>
  <c r="H129" i="1"/>
  <c r="F133" i="4"/>
  <c r="F106" i="4"/>
  <c r="F217" i="9"/>
  <c r="B217" i="9" s="1"/>
  <c r="H73" i="1"/>
  <c r="F77" i="4"/>
  <c r="E31" i="9"/>
  <c r="B31" i="9" s="1"/>
  <c r="G64" i="1"/>
  <c r="H64" i="1"/>
  <c r="E50" i="4"/>
  <c r="D46" i="1" s="1"/>
  <c r="F68" i="4"/>
  <c r="E286" i="9"/>
  <c r="B286" i="9" s="1"/>
  <c r="E293" i="9"/>
  <c r="B293" i="9" s="1"/>
  <c r="E285" i="9"/>
  <c r="B285" i="9" s="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H1045" i="1"/>
  <c r="H1048" i="1"/>
  <c r="H1052" i="1"/>
  <c r="H1056" i="1"/>
  <c r="H1060" i="1"/>
  <c r="H1064" i="1"/>
  <c r="H1067" i="1"/>
  <c r="H1051" i="1"/>
  <c r="H1055" i="1"/>
  <c r="H1059" i="1"/>
  <c r="H1063" i="1"/>
  <c r="H1066" i="1"/>
  <c r="G1439" i="1"/>
  <c r="I1439" i="1" s="1"/>
  <c r="J1439" i="1"/>
  <c r="G1441" i="1"/>
  <c r="J1441" i="1"/>
  <c r="H1442" i="1"/>
  <c r="G1442" i="1"/>
  <c r="H1453" i="1"/>
  <c r="G1453" i="1"/>
  <c r="H1455" i="1"/>
  <c r="G1455" i="1"/>
  <c r="J1455" i="1"/>
  <c r="H1468" i="1"/>
  <c r="G1468" i="1"/>
  <c r="I1468" i="1" s="1"/>
  <c r="J1468" i="1"/>
  <c r="H1479" i="1"/>
  <c r="G1479" i="1"/>
  <c r="J1479" i="1"/>
  <c r="H1490" i="1"/>
  <c r="G1490" i="1"/>
  <c r="H1506" i="1"/>
  <c r="G1506" i="1"/>
  <c r="E6" i="4"/>
  <c r="I27" i="3"/>
  <c r="D1408" i="1"/>
  <c r="H1408" i="1" s="1"/>
  <c r="J1442" i="1"/>
  <c r="H1451" i="1"/>
  <c r="G1451" i="1"/>
  <c r="I1451" i="1" s="1"/>
  <c r="J1451" i="1"/>
  <c r="H1461" i="1"/>
  <c r="G1461" i="1"/>
  <c r="H1466" i="1"/>
  <c r="G1466" i="1"/>
  <c r="J1466" i="1"/>
  <c r="H1477" i="1"/>
  <c r="G1477" i="1"/>
  <c r="I1477" i="1" s="1"/>
  <c r="J1477" i="1"/>
  <c r="H1486" i="1"/>
  <c r="G1486" i="1"/>
  <c r="H1502" i="1"/>
  <c r="G1502" i="1"/>
  <c r="H1350" i="1"/>
  <c r="G1352" i="1"/>
  <c r="H1354" i="1"/>
  <c r="G1356" i="1"/>
  <c r="H1358" i="1"/>
  <c r="G1360" i="1"/>
  <c r="H1362" i="1"/>
  <c r="H1366" i="1"/>
  <c r="H1370" i="1"/>
  <c r="H1374" i="1"/>
  <c r="H1378" i="1"/>
  <c r="H1382" i="1"/>
  <c r="H1386" i="1"/>
  <c r="H1390" i="1"/>
  <c r="H1394" i="1"/>
  <c r="H1398" i="1"/>
  <c r="H1402" i="1"/>
  <c r="H1406" i="1"/>
  <c r="H1409" i="1"/>
  <c r="H1413" i="1"/>
  <c r="H1417" i="1"/>
  <c r="H1421" i="1"/>
  <c r="H1425" i="1"/>
  <c r="H1429" i="1"/>
  <c r="H1433" i="1"/>
  <c r="H1439" i="1"/>
  <c r="G1440" i="1"/>
  <c r="I1440" i="1" s="1"/>
  <c r="H1441" i="1"/>
  <c r="I1443" i="1"/>
  <c r="H1444" i="1"/>
  <c r="G1444" i="1"/>
  <c r="I1444" i="1" s="1"/>
  <c r="H1449" i="1"/>
  <c r="G1449" i="1"/>
  <c r="I1449" i="1" s="1"/>
  <c r="J1449" i="1"/>
  <c r="H1454" i="1"/>
  <c r="G1454" i="1"/>
  <c r="H1459" i="1"/>
  <c r="G1459" i="1"/>
  <c r="J1459" i="1"/>
  <c r="H1464" i="1"/>
  <c r="G1464" i="1"/>
  <c r="I1464" i="1" s="1"/>
  <c r="J1464" i="1"/>
  <c r="H1474" i="1"/>
  <c r="G1474" i="1"/>
  <c r="J1474" i="1"/>
  <c r="H1482" i="1"/>
  <c r="G1482" i="1"/>
  <c r="H1498" i="1"/>
  <c r="G1498" i="1"/>
  <c r="F50" i="4"/>
  <c r="F124" i="4"/>
  <c r="H307" i="9"/>
  <c r="E176" i="5"/>
  <c r="G1299" i="1"/>
  <c r="H1349" i="1"/>
  <c r="G1351" i="1"/>
  <c r="H1353" i="1"/>
  <c r="G1355" i="1"/>
  <c r="H1357" i="1"/>
  <c r="G1359" i="1"/>
  <c r="H1361" i="1"/>
  <c r="H1365" i="1"/>
  <c r="H1369" i="1"/>
  <c r="H1373" i="1"/>
  <c r="H1377" i="1"/>
  <c r="H1381" i="1"/>
  <c r="H1385" i="1"/>
  <c r="H1389" i="1"/>
  <c r="H1393" i="1"/>
  <c r="H1397" i="1"/>
  <c r="H1401" i="1"/>
  <c r="H1405" i="1"/>
  <c r="H1412" i="1"/>
  <c r="H1416" i="1"/>
  <c r="H1420" i="1"/>
  <c r="H1424" i="1"/>
  <c r="H1428" i="1"/>
  <c r="H1432" i="1"/>
  <c r="H1438" i="1"/>
  <c r="J1440" i="1"/>
  <c r="H1447" i="1"/>
  <c r="G1447" i="1"/>
  <c r="I1447" i="1" s="1"/>
  <c r="J1447" i="1"/>
  <c r="H1457" i="1"/>
  <c r="G1457" i="1"/>
  <c r="J1457" i="1"/>
  <c r="H1462" i="1"/>
  <c r="G1462" i="1"/>
  <c r="I1462" i="1" s="1"/>
  <c r="J1462" i="1"/>
  <c r="H1472" i="1"/>
  <c r="G1472" i="1"/>
  <c r="J1472" i="1"/>
  <c r="H1494" i="1"/>
  <c r="G1494" i="1"/>
  <c r="H1510" i="1"/>
  <c r="G1510" i="1"/>
  <c r="F7" i="4"/>
  <c r="D6" i="4"/>
  <c r="F163" i="4"/>
  <c r="D298" i="4"/>
  <c r="E350" i="4"/>
  <c r="E407" i="4" s="1"/>
  <c r="D402" i="1" s="1"/>
  <c r="F8" i="4"/>
  <c r="F140" i="4"/>
  <c r="F164" i="4"/>
  <c r="F268" i="4"/>
  <c r="F299" i="4"/>
  <c r="D311" i="4"/>
  <c r="F345" i="4"/>
  <c r="F351" i="4"/>
  <c r="D363" i="4"/>
  <c r="F397" i="4"/>
  <c r="F416" i="4"/>
  <c r="G188" i="9"/>
  <c r="E188" i="9" s="1"/>
  <c r="B188" i="9" s="1"/>
  <c r="D472" i="4"/>
  <c r="E593" i="4"/>
  <c r="D587" i="1" s="1"/>
  <c r="D190" i="5"/>
  <c r="F239" i="5"/>
  <c r="E238" i="5"/>
  <c r="F259" i="5"/>
  <c r="E258" i="5"/>
  <c r="D1235" i="1" s="1"/>
  <c r="H1235" i="1" s="1"/>
  <c r="F114" i="6"/>
  <c r="J1445" i="1"/>
  <c r="G1514" i="1"/>
  <c r="G1522" i="1"/>
  <c r="G1526" i="1"/>
  <c r="G1530" i="1"/>
  <c r="G1534" i="1"/>
  <c r="G1538" i="1"/>
  <c r="G1542" i="1"/>
  <c r="G1546" i="1"/>
  <c r="G1550" i="1"/>
  <c r="G1554" i="1"/>
  <c r="G1558" i="1"/>
  <c r="G1562" i="1"/>
  <c r="G1566" i="1"/>
  <c r="G1570" i="1"/>
  <c r="G1574" i="1"/>
  <c r="G1578" i="1"/>
  <c r="D515" i="4"/>
  <c r="D580" i="4"/>
  <c r="E87" i="5"/>
  <c r="D177" i="5"/>
  <c r="F180" i="5"/>
  <c r="E5" i="7"/>
  <c r="G315" i="9" s="1"/>
  <c r="E315" i="9" s="1"/>
  <c r="J1443" i="1"/>
  <c r="G1485" i="1"/>
  <c r="G1489" i="1"/>
  <c r="G1493" i="1"/>
  <c r="G1497" i="1"/>
  <c r="G1505" i="1"/>
  <c r="G1509" i="1"/>
  <c r="G1513" i="1"/>
  <c r="G1521" i="1"/>
  <c r="G1525" i="1"/>
  <c r="G1529" i="1"/>
  <c r="G1533" i="1"/>
  <c r="G1537" i="1"/>
  <c r="G1541" i="1"/>
  <c r="G1545" i="1"/>
  <c r="G1549" i="1"/>
  <c r="G1553" i="1"/>
  <c r="G1557" i="1"/>
  <c r="G1561" i="1"/>
  <c r="G1565" i="1"/>
  <c r="H21" i="9"/>
  <c r="G21" i="9"/>
  <c r="F530" i="4"/>
  <c r="D529" i="4"/>
  <c r="D644" i="4"/>
  <c r="D12" i="5"/>
  <c r="E289" i="9"/>
  <c r="B289" i="9" s="1"/>
  <c r="D238" i="5"/>
  <c r="E35" i="6"/>
  <c r="D151" i="4"/>
  <c r="E643" i="4"/>
  <c r="D637" i="1" s="1"/>
  <c r="F417" i="4"/>
  <c r="D459" i="4"/>
  <c r="D484" i="4"/>
  <c r="E529" i="4"/>
  <c r="D567" i="4"/>
  <c r="F594" i="4"/>
  <c r="D593" i="4"/>
  <c r="F8" i="5"/>
  <c r="F70" i="5"/>
  <c r="D69" i="5"/>
  <c r="F246" i="5"/>
  <c r="D245" i="5"/>
  <c r="D141" i="6"/>
  <c r="F5" i="6"/>
  <c r="G162" i="9"/>
  <c r="E162" i="9" s="1"/>
  <c r="B162" i="9" s="1"/>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280" i="9"/>
  <c r="E280" i="9" s="1"/>
  <c r="B280" i="9" s="1"/>
  <c r="G279" i="9"/>
  <c r="E279" i="9" s="1"/>
  <c r="B279" i="9" s="1"/>
  <c r="G192" i="9"/>
  <c r="E192" i="9" s="1"/>
  <c r="G191" i="9"/>
  <c r="E191" i="9" s="1"/>
  <c r="B191" i="9" s="1"/>
  <c r="G190" i="9"/>
  <c r="E190" i="9" s="1"/>
  <c r="B190"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I10" i="9"/>
  <c r="G187" i="9"/>
  <c r="E187" i="9" s="1"/>
  <c r="B187" i="9" s="1"/>
  <c r="B145" i="9"/>
  <c r="B149" i="9"/>
  <c r="B153" i="9"/>
  <c r="B157" i="9"/>
  <c r="G161" i="9"/>
  <c r="E161" i="9" s="1"/>
  <c r="B161" i="9" s="1"/>
  <c r="G163" i="9"/>
  <c r="E163" i="9" s="1"/>
  <c r="B163" i="9" s="1"/>
  <c r="G165" i="9"/>
  <c r="E165" i="9" s="1"/>
  <c r="B165" i="9" s="1"/>
  <c r="L192" i="9"/>
  <c r="F192" i="9" s="1"/>
  <c r="F226" i="9"/>
  <c r="B226" i="9" s="1"/>
  <c r="B259" i="9"/>
  <c r="F277" i="9"/>
  <c r="E292" i="9"/>
  <c r="B292" i="9" s="1"/>
  <c r="F222" i="9"/>
  <c r="B222" i="9" s="1"/>
  <c r="B236" i="9"/>
  <c r="F246" i="9"/>
  <c r="B246" i="9" s="1"/>
  <c r="F258" i="9"/>
  <c r="B258" i="9" s="1"/>
  <c r="B263" i="9"/>
  <c r="B271" i="9"/>
  <c r="B294" i="9"/>
  <c r="B302" i="9"/>
  <c r="F218" i="9"/>
  <c r="B218" i="9" s="1"/>
  <c r="B225" i="9"/>
  <c r="B260" i="9"/>
  <c r="B261" i="9"/>
  <c r="B269" i="9"/>
  <c r="G1408" i="1" l="1"/>
  <c r="G1483" i="1"/>
  <c r="I35" i="3"/>
  <c r="C1518" i="1"/>
  <c r="H11" i="3" s="1"/>
  <c r="N3" i="9" s="1"/>
  <c r="G312" i="9"/>
  <c r="E312" i="9" s="1"/>
  <c r="B312" i="9" s="1"/>
  <c r="K1450" i="9"/>
  <c r="I34" i="3"/>
  <c r="G313" i="9"/>
  <c r="E313" i="9" s="1"/>
  <c r="B313" i="9" s="1"/>
  <c r="G1501" i="1"/>
  <c r="G1517" i="1"/>
  <c r="G1481" i="1"/>
  <c r="E7" i="5"/>
  <c r="I20" i="3" s="1"/>
  <c r="G159" i="1"/>
  <c r="G412" i="1"/>
  <c r="H412" i="1"/>
  <c r="H184" i="1"/>
  <c r="G184" i="1"/>
  <c r="G160" i="1"/>
  <c r="E151" i="4"/>
  <c r="F151" i="4" s="1"/>
  <c r="D148" i="1"/>
  <c r="F152" i="4"/>
  <c r="E21" i="9"/>
  <c r="B21" i="9" s="1"/>
  <c r="G46" i="1"/>
  <c r="H46" i="1"/>
  <c r="B315" i="9"/>
  <c r="E314" i="9"/>
  <c r="I10" i="3" s="1"/>
  <c r="B192" i="9"/>
  <c r="H25" i="3"/>
  <c r="F35" i="6"/>
  <c r="C1329" i="1"/>
  <c r="E528" i="4"/>
  <c r="D523" i="1"/>
  <c r="F12" i="5"/>
  <c r="C990" i="1"/>
  <c r="F515" i="4"/>
  <c r="C509" i="1"/>
  <c r="E237" i="5"/>
  <c r="E175" i="5" s="1"/>
  <c r="D1152" i="1" s="1"/>
  <c r="D1215" i="1"/>
  <c r="F472" i="4"/>
  <c r="C466" i="1"/>
  <c r="F363" i="4"/>
  <c r="C358" i="1"/>
  <c r="D412" i="4"/>
  <c r="F6" i="4"/>
  <c r="H16" i="3"/>
  <c r="C2" i="1"/>
  <c r="I1441" i="1"/>
  <c r="F213" i="9"/>
  <c r="B213" i="9" s="1"/>
  <c r="G310" i="9"/>
  <c r="E310" i="9" s="1"/>
  <c r="B310" i="9" s="1"/>
  <c r="F206" i="5"/>
  <c r="C1183" i="1"/>
  <c r="D68" i="5"/>
  <c r="F69" i="5"/>
  <c r="C1047" i="1"/>
  <c r="F593" i="4"/>
  <c r="C587" i="1"/>
  <c r="F484" i="4"/>
  <c r="C478" i="1"/>
  <c r="G637" i="1"/>
  <c r="H637" i="1"/>
  <c r="I25" i="3"/>
  <c r="D1329" i="1"/>
  <c r="F644" i="4"/>
  <c r="C638" i="1"/>
  <c r="G307" i="9"/>
  <c r="E307" i="9" s="1"/>
  <c r="B307" i="9" s="1"/>
  <c r="D176" i="5"/>
  <c r="F177" i="5"/>
  <c r="C1154" i="1"/>
  <c r="E408" i="4"/>
  <c r="D403" i="1" s="1"/>
  <c r="D345" i="1"/>
  <c r="I1457" i="1"/>
  <c r="H19" i="9"/>
  <c r="E19" i="9" s="1"/>
  <c r="B19" i="9" s="1"/>
  <c r="I22" i="3"/>
  <c r="D1153" i="1"/>
  <c r="I1459" i="1"/>
  <c r="D350" i="4"/>
  <c r="I16" i="3"/>
  <c r="E412" i="4"/>
  <c r="D2" i="1"/>
  <c r="I1455" i="1"/>
  <c r="I1442" i="1"/>
  <c r="H28" i="3"/>
  <c r="C1435" i="1"/>
  <c r="F459" i="4"/>
  <c r="C453" i="1"/>
  <c r="H17" i="3"/>
  <c r="D289" i="4"/>
  <c r="C147" i="1"/>
  <c r="F238" i="5"/>
  <c r="D237" i="5"/>
  <c r="C1215" i="1"/>
  <c r="D528" i="4"/>
  <c r="F529" i="4"/>
  <c r="C523" i="1"/>
  <c r="I29" i="3"/>
  <c r="D1436" i="1"/>
  <c r="E68" i="5"/>
  <c r="D1065" i="1"/>
  <c r="G309" i="9"/>
  <c r="E309" i="9" s="1"/>
  <c r="B309" i="9" s="1"/>
  <c r="F190" i="5"/>
  <c r="C1167" i="1"/>
  <c r="F298" i="4"/>
  <c r="C293" i="1"/>
  <c r="F129" i="6"/>
  <c r="C1423" i="1"/>
  <c r="F245" i="5"/>
  <c r="C1222" i="1"/>
  <c r="D7" i="5"/>
  <c r="F567" i="4"/>
  <c r="C561" i="1"/>
  <c r="D420" i="4"/>
  <c r="E141" i="6"/>
  <c r="F141" i="6" s="1"/>
  <c r="F580" i="4"/>
  <c r="C574" i="1"/>
  <c r="F311" i="4"/>
  <c r="C306" i="1"/>
  <c r="I1472" i="1"/>
  <c r="I1474" i="1"/>
  <c r="I1466" i="1"/>
  <c r="I1479" i="1"/>
  <c r="G1235" i="1"/>
  <c r="E311" i="9" l="1"/>
  <c r="I11" i="3" s="1"/>
  <c r="H1518" i="1"/>
  <c r="G1518" i="1"/>
  <c r="D985" i="1"/>
  <c r="H148" i="1"/>
  <c r="G148" i="1"/>
  <c r="D147" i="1"/>
  <c r="G147" i="1" s="1"/>
  <c r="E289" i="4"/>
  <c r="F289" i="4" s="1"/>
  <c r="I17" i="3"/>
  <c r="D6" i="5"/>
  <c r="F7" i="5"/>
  <c r="H20" i="3"/>
  <c r="C985" i="1"/>
  <c r="G1436" i="1"/>
  <c r="H1436" i="1"/>
  <c r="G523" i="1"/>
  <c r="H523" i="1"/>
  <c r="D291" i="4"/>
  <c r="D413" i="4"/>
  <c r="C285" i="1"/>
  <c r="F176" i="5"/>
  <c r="D175" i="5"/>
  <c r="H22" i="3"/>
  <c r="C1153" i="1"/>
  <c r="G478" i="1"/>
  <c r="H478" i="1"/>
  <c r="G2" i="1"/>
  <c r="H2" i="1"/>
  <c r="G466" i="1"/>
  <c r="H466" i="1"/>
  <c r="G509" i="1"/>
  <c r="H509" i="1"/>
  <c r="H990" i="1"/>
  <c r="G990" i="1"/>
  <c r="D408" i="4"/>
  <c r="F350" i="4"/>
  <c r="C345" i="1"/>
  <c r="D290" i="4"/>
  <c r="I28" i="3"/>
  <c r="D1435" i="1"/>
  <c r="H9" i="3" s="1"/>
  <c r="G293" i="1"/>
  <c r="H293" i="1"/>
  <c r="G317" i="9"/>
  <c r="E317" i="9" s="1"/>
  <c r="F420" i="4"/>
  <c r="D635" i="4"/>
  <c r="C414" i="1"/>
  <c r="G1222" i="1"/>
  <c r="H1222" i="1"/>
  <c r="G1329" i="1"/>
  <c r="H1329" i="1"/>
  <c r="G574" i="1"/>
  <c r="H574" i="1"/>
  <c r="G561" i="1"/>
  <c r="H561" i="1"/>
  <c r="D407" i="4"/>
  <c r="H1065" i="1"/>
  <c r="G1065" i="1"/>
  <c r="D636" i="4"/>
  <c r="F528" i="4"/>
  <c r="C522" i="1"/>
  <c r="G453" i="1"/>
  <c r="H453" i="1"/>
  <c r="E639" i="4"/>
  <c r="D407" i="1"/>
  <c r="G1154" i="1"/>
  <c r="H1154" i="1"/>
  <c r="G638" i="1"/>
  <c r="H638" i="1"/>
  <c r="G587" i="1"/>
  <c r="H587" i="1"/>
  <c r="H21" i="3"/>
  <c r="F68" i="5"/>
  <c r="C1046" i="1"/>
  <c r="G358" i="1"/>
  <c r="H358" i="1"/>
  <c r="G306" i="1"/>
  <c r="H306" i="1"/>
  <c r="F237" i="5"/>
  <c r="H23" i="3"/>
  <c r="C1214" i="1"/>
  <c r="G1047" i="1"/>
  <c r="H1047" i="1"/>
  <c r="D639" i="4"/>
  <c r="D414" i="4"/>
  <c r="F412" i="4"/>
  <c r="C407" i="1"/>
  <c r="G1423" i="1"/>
  <c r="H1423" i="1"/>
  <c r="G1167" i="1"/>
  <c r="H1167" i="1"/>
  <c r="I21" i="3"/>
  <c r="E6" i="5"/>
  <c r="D1046" i="1"/>
  <c r="G1215" i="1"/>
  <c r="H1215" i="1"/>
  <c r="G1183" i="1"/>
  <c r="H1183" i="1"/>
  <c r="I23" i="3"/>
  <c r="D1214" i="1"/>
  <c r="E636" i="4"/>
  <c r="D630" i="1" s="1"/>
  <c r="D522" i="1"/>
  <c r="E635" i="4"/>
  <c r="D629" i="1" s="1"/>
  <c r="H147" i="1" l="1"/>
  <c r="E290" i="4"/>
  <c r="D286" i="1" s="1"/>
  <c r="E413" i="4"/>
  <c r="F413" i="4" s="1"/>
  <c r="E291" i="4"/>
  <c r="D287" i="1" s="1"/>
  <c r="D285" i="1"/>
  <c r="G285" i="1" s="1"/>
  <c r="K3" i="9"/>
  <c r="G522" i="1"/>
  <c r="H522" i="1"/>
  <c r="G278" i="9"/>
  <c r="G284" i="9"/>
  <c r="E284" i="9" s="1"/>
  <c r="B284" i="9" s="1"/>
  <c r="F6" i="5"/>
  <c r="C984" i="1"/>
  <c r="H278" i="9"/>
  <c r="D984" i="1"/>
  <c r="C409" i="1"/>
  <c r="G1214" i="1"/>
  <c r="H1214" i="1"/>
  <c r="F407" i="4"/>
  <c r="C402" i="1"/>
  <c r="F635" i="4"/>
  <c r="C629" i="1"/>
  <c r="G1435" i="1"/>
  <c r="F408" i="4"/>
  <c r="C403" i="1"/>
  <c r="G1153" i="1"/>
  <c r="H1153" i="1"/>
  <c r="H985" i="1"/>
  <c r="G985" i="1"/>
  <c r="G414" i="1"/>
  <c r="H414" i="1"/>
  <c r="F639" i="4"/>
  <c r="C633" i="1"/>
  <c r="F636" i="4"/>
  <c r="C630" i="1"/>
  <c r="D640" i="4"/>
  <c r="D415" i="4"/>
  <c r="C408" i="1"/>
  <c r="G1046" i="1"/>
  <c r="H1046" i="1"/>
  <c r="H1435" i="1"/>
  <c r="F291" i="4"/>
  <c r="C287" i="1"/>
  <c r="C286" i="1"/>
  <c r="G407" i="1"/>
  <c r="H407" i="1"/>
  <c r="D633" i="1"/>
  <c r="E316" i="9"/>
  <c r="I9" i="3" s="1"/>
  <c r="B317" i="9"/>
  <c r="G345" i="1"/>
  <c r="H345" i="1"/>
  <c r="F175" i="5"/>
  <c r="C1152" i="1"/>
  <c r="H285" i="1" l="1"/>
  <c r="F290" i="4"/>
  <c r="E414" i="4"/>
  <c r="E415" i="4"/>
  <c r="D410" i="1" s="1"/>
  <c r="D408" i="1"/>
  <c r="G408" i="1" s="1"/>
  <c r="E640" i="4"/>
  <c r="D642" i="4"/>
  <c r="C634" i="1"/>
  <c r="G1152" i="1"/>
  <c r="H1152" i="1"/>
  <c r="G286" i="1"/>
  <c r="H286" i="1"/>
  <c r="G403" i="1"/>
  <c r="H403" i="1"/>
  <c r="E278" i="9"/>
  <c r="G287" i="1"/>
  <c r="H287" i="1"/>
  <c r="D641" i="4"/>
  <c r="G630" i="1"/>
  <c r="H630" i="1"/>
  <c r="G629" i="1"/>
  <c r="H629" i="1"/>
  <c r="F415" i="4"/>
  <c r="C410" i="1"/>
  <c r="G633" i="1"/>
  <c r="H633" i="1"/>
  <c r="G402" i="1"/>
  <c r="H402" i="1"/>
  <c r="H8" i="3"/>
  <c r="H984" i="1"/>
  <c r="G984" i="1"/>
  <c r="H408" i="1" l="1"/>
  <c r="E641" i="4"/>
  <c r="F641" i="4" s="1"/>
  <c r="E642" i="4"/>
  <c r="D634" i="1"/>
  <c r="G634" i="1" s="1"/>
  <c r="F640" i="4"/>
  <c r="D409" i="1"/>
  <c r="F414" i="4"/>
  <c r="E277" i="9"/>
  <c r="I8" i="3" s="1"/>
  <c r="B278" i="9"/>
  <c r="M3" i="9"/>
  <c r="G410" i="1"/>
  <c r="H410" i="1"/>
  <c r="D645" i="4"/>
  <c r="C635" i="1"/>
  <c r="D646" i="4"/>
  <c r="F642" i="4"/>
  <c r="C636" i="1"/>
  <c r="H634" i="1" l="1"/>
  <c r="D636" i="1"/>
  <c r="H636" i="1" s="1"/>
  <c r="E646" i="4"/>
  <c r="F646" i="4" s="1"/>
  <c r="G409" i="1"/>
  <c r="H409" i="1"/>
  <c r="D635" i="1"/>
  <c r="G635" i="1" s="1"/>
  <c r="E645" i="4"/>
  <c r="G276" i="9" s="1"/>
  <c r="E276" i="9" s="1"/>
  <c r="B276" i="9" s="1"/>
  <c r="H19" i="3"/>
  <c r="C640" i="1"/>
  <c r="F645" i="4"/>
  <c r="H18" i="3"/>
  <c r="C639" i="1"/>
  <c r="G636" i="1" l="1"/>
  <c r="H635" i="1"/>
  <c r="I18" i="3"/>
  <c r="D639" i="1"/>
  <c r="D640" i="1"/>
  <c r="G640" i="1" s="1"/>
  <c r="I19" i="3"/>
  <c r="H7" i="3" l="1"/>
  <c r="J3" i="9" s="1"/>
  <c r="M272" i="9" s="1"/>
  <c r="H640" i="1"/>
  <c r="H639" i="1"/>
  <c r="G639" i="1"/>
  <c r="K9" i="9" l="1"/>
  <c r="H274" i="9"/>
  <c r="H15" i="9"/>
  <c r="K7" i="9"/>
  <c r="I6" i="9"/>
  <c r="K8" i="9"/>
  <c r="G15" i="9"/>
  <c r="J8" i="9"/>
  <c r="I8" i="9"/>
  <c r="M15" i="9"/>
  <c r="G274" i="9"/>
  <c r="J10" i="9"/>
  <c r="J9" i="9"/>
  <c r="M16" i="9"/>
  <c r="I11" i="9"/>
  <c r="H16" i="9"/>
  <c r="K5" i="9"/>
  <c r="L16" i="9"/>
  <c r="H17" i="9"/>
  <c r="K10" i="9"/>
  <c r="G16" i="9"/>
  <c r="H18" i="9"/>
  <c r="K13" i="9"/>
  <c r="J17" i="9"/>
  <c r="G17" i="9"/>
  <c r="J6" i="9"/>
  <c r="K11" i="9"/>
  <c r="I9" i="9"/>
  <c r="J5" i="9"/>
  <c r="K6" i="9"/>
  <c r="J11" i="9"/>
  <c r="I17" i="9"/>
  <c r="L272" i="9"/>
  <c r="F272" i="9" s="1"/>
  <c r="B272" i="9" s="1"/>
  <c r="I7" i="9"/>
  <c r="J12" i="9"/>
  <c r="K12" i="9"/>
  <c r="J13" i="9"/>
  <c r="I5" i="9"/>
  <c r="L15" i="9"/>
  <c r="I13" i="9"/>
  <c r="J7" i="9"/>
  <c r="I12" i="9"/>
  <c r="G18" i="9"/>
  <c r="E15" i="9" l="1"/>
  <c r="F16" i="9"/>
  <c r="E9" i="9"/>
  <c r="B9" i="9" s="1"/>
  <c r="E5" i="9"/>
  <c r="B5" i="9" s="1"/>
  <c r="E16" i="9"/>
  <c r="F15" i="9"/>
  <c r="E274" i="9"/>
  <c r="E20" i="9" s="1"/>
  <c r="I7" i="3" s="1"/>
  <c r="E12" i="9"/>
  <c r="B12" i="9" s="1"/>
  <c r="E6" i="9"/>
  <c r="B6" i="9" s="1"/>
  <c r="E17" i="9"/>
  <c r="B17" i="9" s="1"/>
  <c r="E8" i="9"/>
  <c r="B8" i="9" s="1"/>
  <c r="E18" i="9"/>
  <c r="B18" i="9" s="1"/>
  <c r="E7" i="9"/>
  <c r="B7" i="9" s="1"/>
  <c r="E11" i="9"/>
  <c r="B11" i="9" s="1"/>
  <c r="E10" i="9"/>
  <c r="B10" i="9" s="1"/>
  <c r="E13" i="9"/>
  <c r="B13" i="9" s="1"/>
  <c r="F20" i="9"/>
  <c r="B16" i="9" l="1"/>
  <c r="B15" i="9"/>
  <c r="F14" i="9"/>
  <c r="F3" i="9" s="1"/>
  <c r="B274"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<sst xmlns="http://schemas.openxmlformats.org/spreadsheetml/2006/main" count="4369" uniqueCount="3421">
  <si>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</si>
  <si>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</si>
  <si>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</si>
  <si>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</si>
  <si>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</si>
  <si>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</si>
  <si>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</si>
  <si>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</si>
  <si>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</si>
  <si>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</si>
  <si>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</si>
  <si>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</si>
  <si>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</si>
  <si>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</si>
  <si>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</si>
  <si>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</si>
  <si>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</si>
  <si>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</si>
  <si>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</si>
  <si>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</si>
  <si>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</si>
  <si>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</si>
  <si>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</si>
  <si>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</si>
  <si>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</si>
  <si>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</si>
  <si>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</si>
  <si>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</si>
  <si>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</si>
  <si>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</si>
  <si>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</si>
  <si>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KOMIŽA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</si>
  <si>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</si>
  <si>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</si>
  <si>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</si>
  <si>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</si>
  <si>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</si>
  <si>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</si>
  <si>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</si>
  <si>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</si>
  <si>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</si>
  <si>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</si>
  <si>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</si>
  <si>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</si>
  <si>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</si>
  <si>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</si>
  <si>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</si>
  <si>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</si>
  <si>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</si>
  <si>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12833 - O.Š. KOMIŽA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</si>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</sst>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478558.01000000007</v>
      </c>
      <c r="D2" s="6">
        <f>'PR-RAS'!E6</f>
        <v>572930.62</v>
      </c>
      <c r="E2" s="6">
        <v>0</v>
      </c>
      <c r="F2" s="6">
        <v>0</v>
      </c>
      <c r="G2" s="7">
        <f t="shared" ref="G2:G264" si="0">(B2/1000)*(C2*1+D2*2)</f>
        <v>1624.4192500000001</v>
      </c>
      <c r="H2" s="7">
        <f t="shared" ref="H2:H264" si="1">ABS(C2-ROUND(C2,0))+ABS(D2-ROUND(D2,0))</f>
        <v>0.3900000000721775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434858.41000000003</v>
      </c>
      <c r="D46" s="1">
        <f>'PR-RAS'!E50</f>
        <v>526073.11</v>
      </c>
      <c r="E46" s="1">
        <v>0</v>
      </c>
      <c r="F46" s="1">
        <v>0</v>
      </c>
      <c r="G46" s="2">
        <f t="shared" si="0"/>
        <v>66915.208349999986</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265.45</v>
      </c>
      <c r="D58" s="1">
        <f>'PR-RAS'!E62</f>
        <v>0</v>
      </c>
      <c r="E58" s="1">
        <v>0</v>
      </c>
      <c r="F58" s="1">
        <v>0</v>
      </c>
      <c r="G58" s="2">
        <f t="shared" si="0"/>
        <v>15.130649999999999</v>
      </c>
      <c r="H58" s="2">
        <f t="shared" si="1"/>
        <v>0.44999999999998863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265.45</v>
      </c>
      <c r="D59" s="1">
        <f>'PR-RAS'!E63</f>
        <v>0</v>
      </c>
      <c r="E59" s="1">
        <v>0</v>
      </c>
      <c r="F59" s="1">
        <v>0</v>
      </c>
      <c r="G59" s="2">
        <f t="shared" si="0"/>
        <v>15.396100000000001</v>
      </c>
      <c r="H59" s="2">
        <f t="shared" si="1"/>
        <v>0.44999999999998863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420381.57</v>
      </c>
      <c r="D64" s="1">
        <f>'PR-RAS'!E68</f>
        <v>512670.02</v>
      </c>
      <c r="E64" s="1">
        <v>0</v>
      </c>
      <c r="F64" s="1">
        <v>0</v>
      </c>
      <c r="G64" s="2">
        <f t="shared" si="0"/>
        <v>91080.46143000001</v>
      </c>
      <c r="H64" s="2">
        <f t="shared" si="1"/>
        <v>0.45000000001164153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415077.34</v>
      </c>
      <c r="D65" s="1">
        <f>'PR-RAS'!E69</f>
        <v>511134.02</v>
      </c>
      <c r="E65" s="1">
        <v>0</v>
      </c>
      <c r="F65" s="1">
        <v>0</v>
      </c>
      <c r="G65" s="2">
        <f t="shared" si="0"/>
        <v>91990.104320000013</v>
      </c>
      <c r="H65" s="2">
        <f t="shared" si="1"/>
        <v>0.36000000004423782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5304.23</v>
      </c>
      <c r="D66" s="1">
        <f>'PR-RAS'!E70</f>
        <v>1536</v>
      </c>
      <c r="E66" s="1">
        <v>0</v>
      </c>
      <c r="F66" s="1">
        <v>0</v>
      </c>
      <c r="G66" s="2">
        <f t="shared" si="0"/>
        <v>544.45494999999994</v>
      </c>
      <c r="H66" s="2">
        <f t="shared" si="1"/>
        <v>0.22999999999956344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14211.39</v>
      </c>
      <c r="D73" s="1">
        <f>'PR-RAS'!E77</f>
        <v>13403.09</v>
      </c>
      <c r="E73" s="1">
        <v>0</v>
      </c>
      <c r="F73" s="1">
        <v>0</v>
      </c>
      <c r="G73" s="2">
        <f t="shared" si="0"/>
        <v>2953.2650399999998</v>
      </c>
      <c r="H73" s="2">
        <f t="shared" si="1"/>
        <v>0.47999999999956344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2131.71</v>
      </c>
      <c r="D74" s="1">
        <f>'PR-RAS'!E78</f>
        <v>2010.46</v>
      </c>
      <c r="E74" s="1">
        <v>0</v>
      </c>
      <c r="F74" s="1">
        <v>0</v>
      </c>
      <c r="G74" s="2">
        <f t="shared" si="0"/>
        <v>449.14198999999996</v>
      </c>
      <c r="H74" s="2">
        <f t="shared" si="1"/>
        <v>0.75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12079.68</v>
      </c>
      <c r="D76" s="1">
        <f>'PR-RAS'!E80</f>
        <v>11392.63</v>
      </c>
      <c r="E76" s="1">
        <v>0</v>
      </c>
      <c r="F76" s="1">
        <v>0</v>
      </c>
      <c r="G76" s="2">
        <f t="shared" si="0"/>
        <v>2614.8705</v>
      </c>
      <c r="H76" s="2">
        <f t="shared" si="1"/>
        <v>0.69000000000050932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825.86</v>
      </c>
      <c r="D102" s="1">
        <f>'PR-RAS'!E106</f>
        <v>1829.4</v>
      </c>
      <c r="E102" s="1">
        <v>0</v>
      </c>
      <c r="F102" s="1">
        <v>0</v>
      </c>
      <c r="G102" s="2">
        <f t="shared" si="0"/>
        <v>452.95066000000003</v>
      </c>
      <c r="H102" s="2">
        <f t="shared" si="1"/>
        <v>0.54000000000007731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825.86</v>
      </c>
      <c r="D108" s="1">
        <f>'PR-RAS'!E112</f>
        <v>1829.4</v>
      </c>
      <c r="E108" s="1">
        <v>0</v>
      </c>
      <c r="F108" s="1">
        <v>0</v>
      </c>
      <c r="G108" s="2">
        <f t="shared" si="0"/>
        <v>479.85861999999997</v>
      </c>
      <c r="H108" s="2">
        <f t="shared" si="1"/>
        <v>0.54000000000007731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825.86</v>
      </c>
      <c r="D113" s="1">
        <f>'PR-RAS'!E117</f>
        <v>1829.4</v>
      </c>
      <c r="E113" s="1">
        <v>0</v>
      </c>
      <c r="F113" s="1">
        <v>0</v>
      </c>
      <c r="G113" s="2">
        <f t="shared" si="0"/>
        <v>502.28192000000001</v>
      </c>
      <c r="H113" s="2">
        <f t="shared" si="1"/>
        <v>0.54000000000007731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396.18</v>
      </c>
      <c r="D120" s="1">
        <f>'PR-RAS'!E124</f>
        <v>1565.5</v>
      </c>
      <c r="E120" s="1">
        <v>0</v>
      </c>
      <c r="F120" s="1">
        <v>0</v>
      </c>
      <c r="G120" s="2">
        <f t="shared" si="0"/>
        <v>419.73441999999994</v>
      </c>
      <c r="H120" s="2">
        <f t="shared" si="1"/>
        <v>0.68000000000000682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396.18</v>
      </c>
      <c r="D121" s="1">
        <f>'PR-RAS'!E125</f>
        <v>120</v>
      </c>
      <c r="E121" s="1">
        <v>0</v>
      </c>
      <c r="F121" s="1">
        <v>0</v>
      </c>
      <c r="G121" s="2">
        <f t="shared" si="0"/>
        <v>76.3416</v>
      </c>
      <c r="H121" s="2">
        <f t="shared" si="1"/>
        <v>0.18000000000000682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396.18</v>
      </c>
      <c r="D122" s="1">
        <f>'PR-RAS'!E126</f>
        <v>120</v>
      </c>
      <c r="E122" s="1">
        <v>0</v>
      </c>
      <c r="F122" s="1">
        <v>0</v>
      </c>
      <c r="G122" s="2">
        <f t="shared" si="0"/>
        <v>76.97778000000001</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1445.5</v>
      </c>
      <c r="E124" s="1">
        <v>0</v>
      </c>
      <c r="F124" s="1">
        <v>0</v>
      </c>
      <c r="G124" s="2">
        <f t="shared" si="0"/>
        <v>355.59300000000002</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1445.5</v>
      </c>
      <c r="E125" s="1">
        <v>0</v>
      </c>
      <c r="F125" s="1">
        <v>0</v>
      </c>
      <c r="G125" s="2">
        <f t="shared" si="0"/>
        <v>358.48399999999998</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42477.530000000006</v>
      </c>
      <c r="D129" s="1">
        <f>'PR-RAS'!E133</f>
        <v>43462.61</v>
      </c>
      <c r="E129" s="1">
        <v>0</v>
      </c>
      <c r="F129" s="1">
        <v>0</v>
      </c>
      <c r="G129" s="2">
        <f t="shared" si="0"/>
        <v>16563.552</v>
      </c>
      <c r="H129" s="2">
        <f t="shared" si="1"/>
        <v>0.85999999999330612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42477.530000000006</v>
      </c>
      <c r="D130" s="1">
        <f>'PR-RAS'!E134</f>
        <v>43462.61</v>
      </c>
      <c r="E130" s="1">
        <v>0</v>
      </c>
      <c r="F130" s="1">
        <v>0</v>
      </c>
      <c r="G130" s="2">
        <f t="shared" si="0"/>
        <v>16692.954750000001</v>
      </c>
      <c r="H130" s="2">
        <f t="shared" si="1"/>
        <v>0.85999999999330612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39930.910000000003</v>
      </c>
      <c r="D131" s="1">
        <f>'PR-RAS'!E135</f>
        <v>43462.61</v>
      </c>
      <c r="E131" s="1">
        <v>0</v>
      </c>
      <c r="F131" s="1">
        <v>0</v>
      </c>
      <c r="G131" s="2">
        <f t="shared" si="0"/>
        <v>16491.296900000001</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2546.62</v>
      </c>
      <c r="D132" s="1">
        <f>'PR-RAS'!E136</f>
        <v>0</v>
      </c>
      <c r="E132" s="1">
        <v>0</v>
      </c>
      <c r="F132" s="1">
        <v>0</v>
      </c>
      <c r="G132" s="2">
        <f t="shared" si="0"/>
        <v>333.60721999999998</v>
      </c>
      <c r="H132" s="2">
        <f t="shared" si="1"/>
        <v>0.38000000000010914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469202.12999999995</v>
      </c>
      <c r="D147" s="1">
        <f>'PR-RAS'!E151</f>
        <v>568591.21</v>
      </c>
      <c r="E147" s="1">
        <v>0</v>
      </c>
      <c r="F147" s="1">
        <v>0</v>
      </c>
      <c r="G147" s="2">
        <f t="shared" si="0"/>
        <v>234532.14429999996</v>
      </c>
      <c r="H147" s="2">
        <f t="shared" si="1"/>
        <v>0.33999999990919605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420468.08999999997</v>
      </c>
      <c r="D148" s="1">
        <f>'PR-RAS'!E152</f>
        <v>507215.67</v>
      </c>
      <c r="E148" s="1">
        <v>0</v>
      </c>
      <c r="F148" s="1">
        <v>0</v>
      </c>
      <c r="G148" s="2">
        <f t="shared" si="0"/>
        <v>210930.21620999998</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348184.18</v>
      </c>
      <c r="D149" s="1">
        <f>'PR-RAS'!E153</f>
        <v>415346.25</v>
      </c>
      <c r="E149" s="1">
        <v>0</v>
      </c>
      <c r="F149" s="1">
        <v>0</v>
      </c>
      <c r="G149" s="2">
        <f t="shared" si="0"/>
        <v>174473.74863999998</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348184.18</v>
      </c>
      <c r="D150" s="1">
        <f>'PR-RAS'!E154</f>
        <v>415346.25</v>
      </c>
      <c r="E150" s="1">
        <v>0</v>
      </c>
      <c r="F150" s="1">
        <v>0</v>
      </c>
      <c r="G150" s="2">
        <f t="shared" si="0"/>
        <v>175652.62531999999</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14833.56</v>
      </c>
      <c r="D154" s="1">
        <f>'PR-RAS'!E158</f>
        <v>23337.24</v>
      </c>
      <c r="E154" s="1">
        <v>0</v>
      </c>
      <c r="F154" s="1">
        <v>0</v>
      </c>
      <c r="G154" s="2">
        <f t="shared" si="0"/>
        <v>9410.7301200000002</v>
      </c>
      <c r="H154" s="2">
        <f t="shared" si="1"/>
        <v>0.68000000000211003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57450.35</v>
      </c>
      <c r="D155" s="1">
        <f>'PR-RAS'!E159</f>
        <v>68532.179999999993</v>
      </c>
      <c r="E155" s="1">
        <v>0</v>
      </c>
      <c r="F155" s="1">
        <v>0</v>
      </c>
      <c r="G155" s="2">
        <f t="shared" si="0"/>
        <v>29955.265339999998</v>
      </c>
      <c r="H155" s="2">
        <f t="shared" si="1"/>
        <v>0.52999999999155989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57450.35</v>
      </c>
      <c r="D157" s="1">
        <f>'PR-RAS'!E161</f>
        <v>68532.179999999993</v>
      </c>
      <c r="E157" s="1">
        <v>0</v>
      </c>
      <c r="F157" s="1">
        <v>0</v>
      </c>
      <c r="G157" s="2">
        <f t="shared" si="0"/>
        <v>30344.294759999997</v>
      </c>
      <c r="H157" s="2">
        <f t="shared" si="1"/>
        <v>0.52999999999155989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42682.29</v>
      </c>
      <c r="D159" s="1">
        <f>'PR-RAS'!E163</f>
        <v>54631.19</v>
      </c>
      <c r="E159" s="1">
        <v>0</v>
      </c>
      <c r="F159" s="1">
        <v>0</v>
      </c>
      <c r="G159" s="2">
        <f t="shared" si="0"/>
        <v>24007.257860000002</v>
      </c>
      <c r="H159" s="2">
        <f t="shared" si="1"/>
        <v>0.48000000000320142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7375.08</v>
      </c>
      <c r="D160" s="1">
        <f>'PR-RAS'!E164</f>
        <v>6785.7</v>
      </c>
      <c r="E160" s="1">
        <v>0</v>
      </c>
      <c r="F160" s="1">
        <v>0</v>
      </c>
      <c r="G160" s="2">
        <f t="shared" si="0"/>
        <v>3330.4903199999999</v>
      </c>
      <c r="H160" s="2">
        <f t="shared" si="1"/>
        <v>0.38000000000010914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1241.96</v>
      </c>
      <c r="D161" s="1">
        <f>'PR-RAS'!E165</f>
        <v>1287.7</v>
      </c>
      <c r="E161" s="1">
        <v>0</v>
      </c>
      <c r="F161" s="1">
        <v>0</v>
      </c>
      <c r="G161" s="2">
        <f t="shared" si="0"/>
        <v>610.77760000000001</v>
      </c>
      <c r="H161" s="2">
        <f t="shared" si="1"/>
        <v>0.33999999999991815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5566.39</v>
      </c>
      <c r="D162" s="1">
        <f>'PR-RAS'!E166</f>
        <v>5000.5</v>
      </c>
      <c r="E162" s="1">
        <v>0</v>
      </c>
      <c r="F162" s="1">
        <v>0</v>
      </c>
      <c r="G162" s="2">
        <f t="shared" si="0"/>
        <v>2506.3497899999998</v>
      </c>
      <c r="H162" s="2">
        <f t="shared" si="1"/>
        <v>0.89000000000032742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566.73</v>
      </c>
      <c r="D163" s="1">
        <f>'PR-RAS'!E167</f>
        <v>497.5</v>
      </c>
      <c r="E163" s="1">
        <v>0</v>
      </c>
      <c r="F163" s="1">
        <v>0</v>
      </c>
      <c r="G163" s="2">
        <f t="shared" si="0"/>
        <v>253.00026</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22117.16</v>
      </c>
      <c r="D165" s="1">
        <f>'PR-RAS'!E169</f>
        <v>31547.469999999998</v>
      </c>
      <c r="E165" s="1">
        <v>0</v>
      </c>
      <c r="F165" s="1">
        <v>0</v>
      </c>
      <c r="G165" s="2">
        <f t="shared" si="0"/>
        <v>13974.784399999999</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4650.59</v>
      </c>
      <c r="D166" s="1">
        <f>'PR-RAS'!E170</f>
        <v>6526.51</v>
      </c>
      <c r="E166" s="1">
        <v>0</v>
      </c>
      <c r="F166" s="1">
        <v>0</v>
      </c>
      <c r="G166" s="2">
        <f t="shared" si="0"/>
        <v>2921.0956500000002</v>
      </c>
      <c r="H166" s="2">
        <f t="shared" si="1"/>
        <v>0.8999999999996362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32.25</v>
      </c>
      <c r="D167" s="1">
        <f>'PR-RAS'!E171</f>
        <v>10739.4</v>
      </c>
      <c r="E167" s="1">
        <v>0</v>
      </c>
      <c r="F167" s="1">
        <v>0</v>
      </c>
      <c r="G167" s="2">
        <f t="shared" si="0"/>
        <v>3570.8343</v>
      </c>
      <c r="H167" s="2">
        <f t="shared" si="1"/>
        <v>0.6499999999996362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14477.16</v>
      </c>
      <c r="D168" s="1">
        <f>'PR-RAS'!E172</f>
        <v>8393.89</v>
      </c>
      <c r="E168" s="1">
        <v>0</v>
      </c>
      <c r="F168" s="1">
        <v>0</v>
      </c>
      <c r="G168" s="2">
        <f t="shared" si="0"/>
        <v>5221.2449800000004</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2479.27</v>
      </c>
      <c r="D169" s="1">
        <f>'PR-RAS'!E173</f>
        <v>3998.26</v>
      </c>
      <c r="E169" s="1">
        <v>0</v>
      </c>
      <c r="F169" s="1">
        <v>0</v>
      </c>
      <c r="G169" s="2">
        <f t="shared" si="0"/>
        <v>1759.9327200000002</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477.89</v>
      </c>
      <c r="D170" s="1">
        <f>'PR-RAS'!E174</f>
        <v>1761.88</v>
      </c>
      <c r="E170" s="1">
        <v>0</v>
      </c>
      <c r="F170" s="1">
        <v>0</v>
      </c>
      <c r="G170" s="2">
        <f t="shared" si="0"/>
        <v>676.27885000000003</v>
      </c>
      <c r="H170" s="2">
        <f t="shared" si="1"/>
        <v>0.2299999999999045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127.53</v>
      </c>
      <c r="E172" s="1">
        <v>0</v>
      </c>
      <c r="F172" s="1">
        <v>0</v>
      </c>
      <c r="G172" s="2">
        <f t="shared" si="0"/>
        <v>43.615260000000006</v>
      </c>
      <c r="H172" s="2">
        <f t="shared" si="1"/>
        <v>0.46999999999999886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11826.849999999999</v>
      </c>
      <c r="D173" s="1">
        <f>'PR-RAS'!E177</f>
        <v>13564.66</v>
      </c>
      <c r="E173" s="1">
        <v>0</v>
      </c>
      <c r="F173" s="1">
        <v>0</v>
      </c>
      <c r="G173" s="2">
        <f t="shared" si="0"/>
        <v>6700.4612399999987</v>
      </c>
      <c r="H173" s="2">
        <f t="shared" si="1"/>
        <v>0.49000000000160071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1493.4</v>
      </c>
      <c r="D174" s="1">
        <f>'PR-RAS'!E178</f>
        <v>1525.79</v>
      </c>
      <c r="E174" s="1">
        <v>0</v>
      </c>
      <c r="F174" s="1">
        <v>0</v>
      </c>
      <c r="G174" s="2">
        <f t="shared" si="0"/>
        <v>786.28153999999984</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3771.93</v>
      </c>
      <c r="D175" s="1">
        <f>'PR-RAS'!E179</f>
        <v>4042.24</v>
      </c>
      <c r="E175" s="1">
        <v>0</v>
      </c>
      <c r="F175" s="1">
        <v>0</v>
      </c>
      <c r="G175" s="2">
        <f t="shared" si="0"/>
        <v>2063.0153399999999</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2132.5500000000002</v>
      </c>
      <c r="D177" s="1">
        <f>'PR-RAS'!E181</f>
        <v>2504.02</v>
      </c>
      <c r="E177" s="1">
        <v>0</v>
      </c>
      <c r="F177" s="1">
        <v>0</v>
      </c>
      <c r="G177" s="2">
        <f t="shared" si="0"/>
        <v>1256.7438399999999</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1267.67</v>
      </c>
      <c r="D178" s="1">
        <f>'PR-RAS'!E182</f>
        <v>1404.28</v>
      </c>
      <c r="E178" s="1">
        <v>0</v>
      </c>
      <c r="F178" s="1">
        <v>0</v>
      </c>
      <c r="G178" s="2">
        <f t="shared" si="0"/>
        <v>721.49270999999999</v>
      </c>
      <c r="H178" s="2">
        <f t="shared" si="1"/>
        <v>0.60999999999989996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530.89</v>
      </c>
      <c r="D179" s="1">
        <f>'PR-RAS'!E183</f>
        <v>1005.65</v>
      </c>
      <c r="E179" s="1">
        <v>0</v>
      </c>
      <c r="F179" s="1">
        <v>0</v>
      </c>
      <c r="G179" s="2">
        <f t="shared" si="0"/>
        <v>452.50981999999999</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648.13</v>
      </c>
      <c r="D180" s="1">
        <f>'PR-RAS'!E184</f>
        <v>452.17</v>
      </c>
      <c r="E180" s="1">
        <v>0</v>
      </c>
      <c r="F180" s="1">
        <v>0</v>
      </c>
      <c r="G180" s="2">
        <f t="shared" si="0"/>
        <v>277.89213000000001</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935.07</v>
      </c>
      <c r="D181" s="1">
        <f>'PR-RAS'!E185</f>
        <v>1009.51</v>
      </c>
      <c r="E181" s="1">
        <v>0</v>
      </c>
      <c r="F181" s="1">
        <v>0</v>
      </c>
      <c r="G181" s="2">
        <f t="shared" si="0"/>
        <v>531.73620000000005</v>
      </c>
      <c r="H181" s="2">
        <f t="shared" si="1"/>
        <v>0.56000000000005912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1047.21</v>
      </c>
      <c r="D182" s="1">
        <f>'PR-RAS'!E186</f>
        <v>1621</v>
      </c>
      <c r="E182" s="1">
        <v>0</v>
      </c>
      <c r="F182" s="1">
        <v>0</v>
      </c>
      <c r="G182" s="2">
        <f t="shared" si="0"/>
        <v>776.34700999999995</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188.47</v>
      </c>
      <c r="D183" s="1">
        <f>'PR-RAS'!E187</f>
        <v>14.48</v>
      </c>
      <c r="E183" s="1">
        <v>0</v>
      </c>
      <c r="F183" s="1">
        <v>0</v>
      </c>
      <c r="G183" s="2">
        <f t="shared" si="0"/>
        <v>39.57226</v>
      </c>
      <c r="H183" s="2">
        <f t="shared" si="1"/>
        <v>0.94999999999999929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1174.73</v>
      </c>
      <c r="D184" s="1">
        <f>'PR-RAS'!E188</f>
        <v>2718.88</v>
      </c>
      <c r="E184" s="1">
        <v>0</v>
      </c>
      <c r="F184" s="1">
        <v>0</v>
      </c>
      <c r="G184" s="2">
        <f t="shared" si="0"/>
        <v>1210.0856699999999</v>
      </c>
      <c r="H184" s="2">
        <f t="shared" si="1"/>
        <v>0.38999999999987267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54.16</v>
      </c>
      <c r="E187" s="1">
        <v>0</v>
      </c>
      <c r="F187" s="1">
        <v>0</v>
      </c>
      <c r="G187" s="2">
        <f t="shared" si="0"/>
        <v>20.14752</v>
      </c>
      <c r="H187" s="2">
        <f t="shared" si="1"/>
        <v>0.15999999999999659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172.54</v>
      </c>
      <c r="D188" s="1">
        <f>'PR-RAS'!E192</f>
        <v>176.36</v>
      </c>
      <c r="E188" s="1">
        <v>0</v>
      </c>
      <c r="F188" s="1">
        <v>0</v>
      </c>
      <c r="G188" s="2">
        <f t="shared" si="0"/>
        <v>98.223619999999997</v>
      </c>
      <c r="H188" s="2">
        <f t="shared" si="1"/>
        <v>0.8200000000000216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1002.19</v>
      </c>
      <c r="D191" s="1">
        <f>'PR-RAS'!E195</f>
        <v>2488.36</v>
      </c>
      <c r="E191" s="1">
        <v>0</v>
      </c>
      <c r="F191" s="1">
        <v>0</v>
      </c>
      <c r="G191" s="2">
        <f t="shared" si="0"/>
        <v>1135.9929</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497.5</v>
      </c>
      <c r="D192" s="1">
        <f>'PR-RAS'!E196</f>
        <v>635.67999999999995</v>
      </c>
      <c r="E192" s="1">
        <v>0</v>
      </c>
      <c r="F192" s="1">
        <v>0</v>
      </c>
      <c r="G192" s="2">
        <f t="shared" si="0"/>
        <v>337.85226</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497.5</v>
      </c>
      <c r="D206" s="1">
        <f>'PR-RAS'!E210</f>
        <v>635.67999999999995</v>
      </c>
      <c r="E206" s="1">
        <v>0</v>
      </c>
      <c r="F206" s="1">
        <v>0</v>
      </c>
      <c r="G206" s="2">
        <f t="shared" si="0"/>
        <v>362.61629999999997</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497.5</v>
      </c>
      <c r="D207" s="1">
        <f>'PR-RAS'!E211</f>
        <v>524.67999999999995</v>
      </c>
      <c r="E207" s="1">
        <v>0</v>
      </c>
      <c r="F207" s="1">
        <v>0</v>
      </c>
      <c r="G207" s="2">
        <f t="shared" si="0"/>
        <v>318.65315999999996</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111</v>
      </c>
      <c r="E209" s="1">
        <v>0</v>
      </c>
      <c r="F209" s="1">
        <v>0</v>
      </c>
      <c r="G209" s="2">
        <f t="shared" si="0"/>
        <v>46.175999999999995</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5554.25</v>
      </c>
      <c r="D248" s="1">
        <f>'PR-RAS'!E252</f>
        <v>6006.09</v>
      </c>
      <c r="E248" s="1">
        <v>0</v>
      </c>
      <c r="F248" s="1">
        <v>0</v>
      </c>
      <c r="G248" s="2">
        <f t="shared" si="0"/>
        <v>4338.9082099999996</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5554.25</v>
      </c>
      <c r="D255" s="1">
        <f>'PR-RAS'!E259</f>
        <v>6006.09</v>
      </c>
      <c r="E255" s="1">
        <v>0</v>
      </c>
      <c r="F255" s="1">
        <v>0</v>
      </c>
      <c r="G255" s="2">
        <f t="shared" si="0"/>
        <v>4461.8732200000004</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5554.25</v>
      </c>
      <c r="D257" s="1">
        <f>'PR-RAS'!E261</f>
        <v>6006.09</v>
      </c>
      <c r="E257" s="1">
        <v>0</v>
      </c>
      <c r="F257" s="1">
        <v>0</v>
      </c>
      <c r="G257" s="2">
        <f t="shared" si="0"/>
        <v>4497.0060800000001</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102.58</v>
      </c>
      <c r="E259" s="1">
        <v>0</v>
      </c>
      <c r="F259" s="1">
        <v>0</v>
      </c>
      <c r="G259" s="2">
        <f t="shared" si="0"/>
        <v>52.931280000000001</v>
      </c>
      <c r="H259" s="2">
        <f t="shared" si="1"/>
        <v>0.42000000000000171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102.58</v>
      </c>
      <c r="E260" s="1">
        <v>0</v>
      </c>
      <c r="F260" s="1">
        <v>0</v>
      </c>
      <c r="G260" s="2">
        <f t="shared" si="0"/>
        <v>53.13644</v>
      </c>
      <c r="H260" s="2">
        <f t="shared" si="1"/>
        <v>0.42000000000000171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102.58</v>
      </c>
      <c r="E262" s="1">
        <v>0</v>
      </c>
      <c r="F262" s="1">
        <v>0</v>
      </c>
      <c r="G262" s="2">
        <f t="shared" si="0"/>
        <v>53.546759999999999</v>
      </c>
      <c r="H262" s="2">
        <f t="shared" si="1"/>
        <v>0.42000000000000171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469202.12999999995</v>
      </c>
      <c r="D285" s="1">
        <f>'PR-RAS'!E289</f>
        <v>568591.21</v>
      </c>
      <c r="E285" s="1">
        <v>0</v>
      </c>
      <c r="F285" s="1">
        <v>0</v>
      </c>
      <c r="G285" s="2">
        <f t="shared" si="8"/>
        <v>456213.21219999989</v>
      </c>
      <c r="H285" s="2">
        <f t="shared" si="9"/>
        <v>0.33999999990919605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9355.8800000001211</v>
      </c>
      <c r="D286" s="1">
        <f>'PR-RAS'!E290</f>
        <v>4339.4100000000326</v>
      </c>
      <c r="E286" s="1">
        <v>0</v>
      </c>
      <c r="F286" s="1">
        <v>0</v>
      </c>
      <c r="G286" s="2">
        <f t="shared" si="8"/>
        <v>5139.889500000053</v>
      </c>
      <c r="H286" s="2">
        <f t="shared" si="9"/>
        <v>0.52999999991152436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22680.400000000001</v>
      </c>
      <c r="D288" s="1">
        <f>'PR-RAS'!E292</f>
        <v>24185.43</v>
      </c>
      <c r="E288" s="1">
        <v>0</v>
      </c>
      <c r="F288" s="1">
        <v>0</v>
      </c>
      <c r="G288" s="2">
        <f t="shared" si="8"/>
        <v>20391.711620000002</v>
      </c>
      <c r="H288" s="2">
        <f t="shared" si="9"/>
        <v>0.83000000000174623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8842.75</v>
      </c>
      <c r="D345" s="1">
        <f>'PR-RAS'!E350</f>
        <v>6878.99</v>
      </c>
      <c r="E345" s="1">
        <v>0</v>
      </c>
      <c r="F345" s="1">
        <v>0</v>
      </c>
      <c r="G345" s="2">
        <f t="shared" si="8"/>
        <v>7774.6511199999995</v>
      </c>
      <c r="H345" s="2">
        <f t="shared" si="9"/>
        <v>0.26000000000021828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8842.75</v>
      </c>
      <c r="D358" s="1">
        <f>'PR-RAS'!E363</f>
        <v>6878.99</v>
      </c>
      <c r="E358" s="1">
        <v>0</v>
      </c>
      <c r="F358" s="1">
        <v>0</v>
      </c>
      <c r="G358" s="2">
        <f t="shared" si="8"/>
        <v>8068.4606099999992</v>
      </c>
      <c r="H358" s="2">
        <f t="shared" si="9"/>
        <v>0.26000000000021828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4902.45</v>
      </c>
      <c r="D364" s="1">
        <f>'PR-RAS'!E369</f>
        <v>2611.5</v>
      </c>
      <c r="E364" s="1">
        <v>0</v>
      </c>
      <c r="F364" s="1">
        <v>0</v>
      </c>
      <c r="G364" s="2">
        <f t="shared" si="8"/>
        <v>3675.5383500000003</v>
      </c>
      <c r="H364" s="2">
        <f t="shared" si="9"/>
        <v>0.9499999999998181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3367.84</v>
      </c>
      <c r="D365" s="1">
        <f>'PR-RAS'!E370</f>
        <v>1299</v>
      </c>
      <c r="E365" s="1">
        <v>0</v>
      </c>
      <c r="F365" s="1">
        <v>0</v>
      </c>
      <c r="G365" s="2">
        <f t="shared" si="8"/>
        <v>2171.56576</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1534.61</v>
      </c>
      <c r="D367" s="1">
        <f>'PR-RAS'!E372</f>
        <v>1312.5</v>
      </c>
      <c r="E367" s="1">
        <v>0</v>
      </c>
      <c r="F367" s="1">
        <v>0</v>
      </c>
      <c r="G367" s="2">
        <f t="shared" si="8"/>
        <v>1522.4172599999999</v>
      </c>
      <c r="H367" s="2">
        <f t="shared" si="9"/>
        <v>0.89000000000010004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3940.3</v>
      </c>
      <c r="D378" s="1">
        <f>'PR-RAS'!E383</f>
        <v>4267.49</v>
      </c>
      <c r="E378" s="1">
        <v>0</v>
      </c>
      <c r="F378" s="1">
        <v>0</v>
      </c>
      <c r="G378" s="2">
        <f t="shared" si="8"/>
        <v>4703.1805599999998</v>
      </c>
      <c r="H378" s="2">
        <f t="shared" si="9"/>
        <v>0.78999999999996362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3940.3</v>
      </c>
      <c r="D379" s="1">
        <f>'PR-RAS'!E384</f>
        <v>4267.49</v>
      </c>
      <c r="E379" s="1">
        <v>0</v>
      </c>
      <c r="F379" s="1">
        <v>0</v>
      </c>
      <c r="G379" s="2">
        <f t="shared" si="8"/>
        <v>4715.6558399999994</v>
      </c>
      <c r="H379" s="2">
        <f t="shared" si="9"/>
        <v>0.78999999999996362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8842.75</v>
      </c>
      <c r="D403" s="1">
        <f>'PR-RAS'!E408</f>
        <v>6878.99</v>
      </c>
      <c r="E403" s="1">
        <v>0</v>
      </c>
      <c r="F403" s="1">
        <v>0</v>
      </c>
      <c r="G403" s="2">
        <f t="shared" si="8"/>
        <v>9085.4934599999997</v>
      </c>
      <c r="H403" s="2">
        <f t="shared" si="9"/>
        <v>0.26000000000021828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25133.68</v>
      </c>
      <c r="D405" s="1">
        <f>'PR-RAS'!E410</f>
        <v>26125.58</v>
      </c>
      <c r="E405" s="1">
        <v>0</v>
      </c>
      <c r="F405" s="1">
        <v>0</v>
      </c>
      <c r="G405" s="2">
        <f t="shared" si="8"/>
        <v>31263.47536</v>
      </c>
      <c r="H405" s="2">
        <f t="shared" si="9"/>
        <v>0.73999999999796273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478558.01000000007</v>
      </c>
      <c r="D407" s="1">
        <f>'PR-RAS'!E412</f>
        <v>572930.62</v>
      </c>
      <c r="E407" s="1">
        <v>0</v>
      </c>
      <c r="F407" s="1">
        <v>0</v>
      </c>
      <c r="G407" s="2">
        <f t="shared" si="8"/>
        <v>659514.21550000005</v>
      </c>
      <c r="H407" s="2">
        <f t="shared" si="9"/>
        <v>0.3900000000721775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478044.87999999995</v>
      </c>
      <c r="D408" s="1">
        <f>'PR-RAS'!E413</f>
        <v>575470.19999999995</v>
      </c>
      <c r="E408" s="1">
        <v>0</v>
      </c>
      <c r="F408" s="1">
        <v>0</v>
      </c>
      <c r="G408" s="2">
        <f t="shared" si="8"/>
        <v>662997.00895999989</v>
      </c>
      <c r="H408" s="2">
        <f t="shared" si="9"/>
        <v>0.32000000000698492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513.13000000012107</v>
      </c>
      <c r="D409" s="1">
        <f>'PR-RAS'!E414</f>
        <v>0</v>
      </c>
      <c r="E409" s="1">
        <v>0</v>
      </c>
      <c r="F409" s="1">
        <v>0</v>
      </c>
      <c r="G409" s="2">
        <f t="shared" si="8"/>
        <v>209.35704000004938</v>
      </c>
      <c r="H409" s="2">
        <f t="shared" si="9"/>
        <v>0.13000000012107193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2539.5799999999581</v>
      </c>
      <c r="E410" s="1">
        <v>0</v>
      </c>
      <c r="F410" s="1">
        <v>0</v>
      </c>
      <c r="G410" s="2">
        <f t="shared" si="8"/>
        <v>2077.3764399999654</v>
      </c>
      <c r="H410" s="2">
        <f t="shared" si="9"/>
        <v>0.42000000004190952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2453.2799999999988</v>
      </c>
      <c r="D412" s="1">
        <f>'PR-RAS'!E417</f>
        <v>1940.1500000000015</v>
      </c>
      <c r="E412" s="1">
        <v>0</v>
      </c>
      <c r="F412" s="1">
        <v>0</v>
      </c>
      <c r="G412" s="2">
        <f t="shared" si="8"/>
        <v>2603.1013800000005</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478558.01000000007</v>
      </c>
      <c r="D633" s="1">
        <f>'PR-RAS'!E639</f>
        <v>572930.62</v>
      </c>
      <c r="E633" s="1">
        <v>0</v>
      </c>
      <c r="F633" s="1">
        <v>0</v>
      </c>
      <c r="G633" s="2">
        <f t="shared" si="10"/>
        <v>1026632.966</v>
      </c>
      <c r="H633" s="2">
        <f t="shared" si="11"/>
        <v>0.3900000000721775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478044.87999999995</v>
      </c>
      <c r="D634" s="1">
        <f>'PR-RAS'!E640</f>
        <v>575470.19999999995</v>
      </c>
      <c r="E634" s="1">
        <v>0</v>
      </c>
      <c r="F634" s="1">
        <v>0</v>
      </c>
      <c r="G634" s="2">
        <f t="shared" si="10"/>
        <v>1031147.6822399999</v>
      </c>
      <c r="H634" s="2">
        <f t="shared" si="11"/>
        <v>0.32000000000698492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513.13000000012107</v>
      </c>
      <c r="D635" s="1">
        <f>'PR-RAS'!E641</f>
        <v>0</v>
      </c>
      <c r="E635" s="1">
        <v>0</v>
      </c>
      <c r="F635" s="1">
        <v>0</v>
      </c>
      <c r="G635" s="2">
        <f t="shared" si="10"/>
        <v>325.32442000007677</v>
      </c>
      <c r="H635" s="2">
        <f t="shared" si="11"/>
        <v>0.13000000012107193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2539.5799999999581</v>
      </c>
      <c r="E636" s="1">
        <v>0</v>
      </c>
      <c r="F636" s="1">
        <v>0</v>
      </c>
      <c r="G636" s="2">
        <f t="shared" si="10"/>
        <v>3225.2665999999467</v>
      </c>
      <c r="H636" s="2">
        <f t="shared" si="11"/>
        <v>0.42000000004190952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2453.2799999999988</v>
      </c>
      <c r="D638" s="1">
        <f>'PR-RAS'!E644</f>
        <v>1940.1500000000015</v>
      </c>
      <c r="E638" s="1">
        <v>0</v>
      </c>
      <c r="F638" s="1">
        <v>0</v>
      </c>
      <c r="G638" s="2">
        <f t="shared" si="10"/>
        <v>4034.4904600000013</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1940.1499999998778</v>
      </c>
      <c r="D640" s="1">
        <f>'PR-RAS'!E646</f>
        <v>4479.7299999999595</v>
      </c>
      <c r="E640" s="1">
        <v>0</v>
      </c>
      <c r="F640" s="1">
        <v>0</v>
      </c>
      <c r="G640" s="2">
        <f t="shared" si="10"/>
        <v>6964.8507899998704</v>
      </c>
      <c r="H640" s="2">
        <f t="shared" si="11"/>
        <v>0.41999999991821824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35188.81</v>
      </c>
      <c r="D641" s="1">
        <f>'PR-RAS'!E647</f>
        <v>41950.86</v>
      </c>
      <c r="E641" s="1">
        <v>0</v>
      </c>
      <c r="F641" s="1">
        <v>0</v>
      </c>
      <c r="G641" s="2">
        <f t="shared" si="10"/>
        <v>76217.939200000008</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11107.17</v>
      </c>
      <c r="D642" s="1">
        <f>'PR-RAS'!E649</f>
        <v>9060.26</v>
      </c>
      <c r="E642" s="1">
        <v>0</v>
      </c>
      <c r="F642" s="1">
        <v>0</v>
      </c>
      <c r="G642" s="2">
        <f t="shared" si="10"/>
        <v>18734.94929</v>
      </c>
      <c r="H642" s="2">
        <f t="shared" si="11"/>
        <v>0.43000000000029104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71991.789999999994</v>
      </c>
      <c r="D643" s="1">
        <f>'PR-RAS'!E650</f>
        <v>87276.11</v>
      </c>
      <c r="E643" s="1">
        <v>0</v>
      </c>
      <c r="F643" s="1">
        <v>0</v>
      </c>
      <c r="G643" s="2">
        <f t="shared" si="10"/>
        <v>158281.25442000001</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74038.7</v>
      </c>
      <c r="D644" s="1">
        <f>'PR-RAS'!E651</f>
        <v>86286.29</v>
      </c>
      <c r="E644" s="1">
        <v>0</v>
      </c>
      <c r="F644" s="1">
        <v>0</v>
      </c>
      <c r="G644" s="2">
        <f t="shared" si="10"/>
        <v>158571.05304</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9060.2599999999948</v>
      </c>
      <c r="D645" s="1">
        <f>'PR-RAS'!E652</f>
        <v>10050.080000000002</v>
      </c>
      <c r="E645" s="1">
        <v>0</v>
      </c>
      <c r="F645" s="1">
        <v>0</v>
      </c>
      <c r="G645" s="2">
        <f t="shared" si="10"/>
        <v>18779.31048</v>
      </c>
      <c r="H645" s="2">
        <f t="shared" si="11"/>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265.45</v>
      </c>
      <c r="D663" s="1">
        <f>'PR-RAS'!E670</f>
        <v>0</v>
      </c>
      <c r="E663" s="1">
        <v>0</v>
      </c>
      <c r="F663" s="1">
        <v>0</v>
      </c>
      <c r="G663" s="2">
        <f t="shared" si="10"/>
        <v>175.72790000000001</v>
      </c>
      <c r="H663" s="2">
        <f t="shared" si="11"/>
        <v>0.44999999999998863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407629.27</v>
      </c>
      <c r="D668" s="1">
        <f>'PR-RAS'!E675</f>
        <v>502604.93</v>
      </c>
      <c r="E668" s="1">
        <v>0</v>
      </c>
      <c r="F668" s="1">
        <v>0</v>
      </c>
      <c r="G668" s="2">
        <f t="shared" si="10"/>
        <v>942363.69970999996</v>
      </c>
      <c r="H668" s="2">
        <f t="shared" si="11"/>
        <v>0.34000000002561137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7448.07</v>
      </c>
      <c r="D669" s="1">
        <f>'PR-RAS'!E676</f>
        <v>8529.09</v>
      </c>
      <c r="E669" s="1">
        <v>0</v>
      </c>
      <c r="F669" s="1">
        <v>0</v>
      </c>
      <c r="G669" s="2">
        <f t="shared" si="10"/>
        <v>16370.175000000001</v>
      </c>
      <c r="H669" s="2">
        <f t="shared" si="11"/>
        <v>0.15999999999985448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3769.62</v>
      </c>
      <c r="D670" s="1">
        <f>'PR-RAS'!E677</f>
        <v>237</v>
      </c>
      <c r="E670" s="1">
        <v>0</v>
      </c>
      <c r="F670" s="1">
        <v>0</v>
      </c>
      <c r="G670" s="2">
        <f t="shared" si="10"/>
        <v>2838.9817800000001</v>
      </c>
      <c r="H670" s="2">
        <f t="shared" si="11"/>
        <v>0.38000000000010914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1534.61</v>
      </c>
      <c r="D671" s="1">
        <f>'PR-RAS'!E678</f>
        <v>1299</v>
      </c>
      <c r="E671" s="1">
        <v>0</v>
      </c>
      <c r="F671" s="1">
        <v>0</v>
      </c>
      <c r="G671" s="2">
        <f t="shared" si="10"/>
        <v>2768.8487</v>
      </c>
      <c r="H671" s="2">
        <f t="shared" si="11"/>
        <v>0.39000000000010004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825.86</v>
      </c>
      <c r="D703" s="1">
        <f>'PR-RAS'!E710</f>
        <v>1829.4</v>
      </c>
      <c r="E703" s="1">
        <v>0</v>
      </c>
      <c r="F703" s="1">
        <v>0</v>
      </c>
      <c r="G703" s="2">
        <f t="shared" si="10"/>
        <v>3148.2313199999999</v>
      </c>
      <c r="H703" s="2">
        <f t="shared" si="11"/>
        <v>0.54000000000007731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1025.3499999999999</v>
      </c>
      <c r="D710" s="1">
        <f>'PR-RAS'!E717</f>
        <v>491.46</v>
      </c>
      <c r="E710" s="1">
        <v>0</v>
      </c>
      <c r="F710" s="1">
        <v>0</v>
      </c>
      <c r="G710" s="2">
        <f t="shared" si="10"/>
        <v>1423.8634299999999</v>
      </c>
      <c r="H710" s="2">
        <f t="shared" si="11"/>
        <v>0.80999999999988859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5566.39</v>
      </c>
      <c r="D711" s="1">
        <f>'PR-RAS'!E718</f>
        <v>5000.5</v>
      </c>
      <c r="E711" s="1">
        <v>0</v>
      </c>
      <c r="F711" s="1">
        <v>0</v>
      </c>
      <c r="G711" s="2">
        <f t="shared" si="10"/>
        <v>11052.846899999999</v>
      </c>
      <c r="H711" s="2">
        <f t="shared" si="11"/>
        <v>0.89000000000032742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431.35</v>
      </c>
      <c r="D713" s="1">
        <f>'PR-RAS'!E720</f>
        <v>932.65</v>
      </c>
      <c r="E713" s="1">
        <v>0</v>
      </c>
      <c r="F713" s="1">
        <v>0</v>
      </c>
      <c r="G713" s="2">
        <f t="shared" si="10"/>
        <v>1635.2148</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536.64</v>
      </c>
      <c r="D715" s="1">
        <f>'PR-RAS'!E722</f>
        <v>0</v>
      </c>
      <c r="E715" s="1">
        <v>0</v>
      </c>
      <c r="F715" s="1">
        <v>0</v>
      </c>
      <c r="G715" s="2">
        <f t="shared" si="10"/>
        <v>383.16095999999999</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270.44</v>
      </c>
      <c r="D817" s="1">
        <f>'PR-RAS'!E824</f>
        <v>160</v>
      </c>
      <c r="E817" s="1">
        <v>0</v>
      </c>
      <c r="F817" s="1">
        <v>0</v>
      </c>
      <c r="G817" s="2">
        <f t="shared" si="18"/>
        <v>481.79903999999999</v>
      </c>
      <c r="H817" s="2">
        <f t="shared" si="19"/>
        <v>0.43999999999999773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5283.81</v>
      </c>
      <c r="D821" s="1">
        <f>'PR-RAS'!E828</f>
        <v>5846.09</v>
      </c>
      <c r="E821" s="1">
        <v>0</v>
      </c>
      <c r="F821" s="1">
        <v>0</v>
      </c>
      <c r="G821" s="2">
        <f t="shared" si="18"/>
        <v>13920.311800000001</v>
      </c>
      <c r="H821" s="2">
        <f t="shared" si="19"/>
        <v>0.27999999999974534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455225.74</v>
      </c>
      <c r="D984" s="6">
        <f>BILANCA!E6</f>
        <v>455380.9</v>
      </c>
      <c r="E984" s="6">
        <v>0</v>
      </c>
      <c r="F984" s="6">
        <v>0</v>
      </c>
      <c r="G984" s="7">
        <f t="shared" ref="G984:G1241" si="22">B984/1000*C984+B984/500*D984</f>
        <v>1365.9875400000001</v>
      </c>
      <c r="H984" s="7">
        <f t="shared" si="19"/>
        <v>0.35999999998603016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376543.26</v>
      </c>
      <c r="D985" s="1">
        <f>BILANCA!E7</f>
        <v>365864.69000000006</v>
      </c>
      <c r="E985" s="1">
        <v>0</v>
      </c>
      <c r="F985" s="1">
        <v>0</v>
      </c>
      <c r="G985" s="2">
        <f t="shared" si="22"/>
        <v>2216.5452800000003</v>
      </c>
      <c r="H985" s="2">
        <f t="shared" si="19"/>
        <v>0.56999999994877726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6686.39</v>
      </c>
      <c r="D986" s="1">
        <f>BILANCA!E8</f>
        <v>6686.39</v>
      </c>
      <c r="E986" s="1">
        <v>0</v>
      </c>
      <c r="F986" s="1">
        <v>0</v>
      </c>
      <c r="G986" s="2">
        <f t="shared" si="22"/>
        <v>60.177510000000005</v>
      </c>
      <c r="H986" s="2">
        <f t="shared" si="19"/>
        <v>0.78000000000065484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6686.39</v>
      </c>
      <c r="D987" s="1">
        <f>BILANCA!E9</f>
        <v>6686.39</v>
      </c>
      <c r="E987" s="1">
        <v>0</v>
      </c>
      <c r="F987" s="1">
        <v>0</v>
      </c>
      <c r="G987" s="2">
        <f t="shared" si="22"/>
        <v>80.236680000000007</v>
      </c>
      <c r="H987" s="2">
        <f t="shared" si="19"/>
        <v>0.78000000000065484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369856.87</v>
      </c>
      <c r="D990" s="1">
        <f>BILANCA!E12</f>
        <v>359178.30000000005</v>
      </c>
      <c r="E990" s="1">
        <v>0</v>
      </c>
      <c r="F990" s="1">
        <v>0</v>
      </c>
      <c r="G990" s="2">
        <f t="shared" si="22"/>
        <v>7617.4942900000005</v>
      </c>
      <c r="H990" s="2">
        <f t="shared" si="19"/>
        <v>0.43000000005122274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338495.81000000006</v>
      </c>
      <c r="D991" s="1">
        <f>BILANCA!E13</f>
        <v>330573.92000000004</v>
      </c>
      <c r="E991" s="1">
        <v>0</v>
      </c>
      <c r="F991" s="1">
        <v>0</v>
      </c>
      <c r="G991" s="2">
        <f t="shared" si="22"/>
        <v>7997.1492000000017</v>
      </c>
      <c r="H991" s="2">
        <f t="shared" si="19"/>
        <v>0.26999999990221113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528126.04</v>
      </c>
      <c r="D993" s="1">
        <f>BILANCA!E15</f>
        <v>528126.04</v>
      </c>
      <c r="E993" s="1">
        <v>0</v>
      </c>
      <c r="F993" s="1">
        <v>0</v>
      </c>
      <c r="G993" s="2">
        <f t="shared" si="22"/>
        <v>15843.781200000001</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189630.23</v>
      </c>
      <c r="D996" s="1">
        <f>BILANCA!E18</f>
        <v>197552.12</v>
      </c>
      <c r="E996" s="1">
        <v>0</v>
      </c>
      <c r="F996" s="1">
        <v>0</v>
      </c>
      <c r="G996" s="2">
        <f t="shared" si="22"/>
        <v>7601.5481099999997</v>
      </c>
      <c r="H996" s="2">
        <f t="shared" si="19"/>
        <v>0.35000000000582077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7873.4399999999732</v>
      </c>
      <c r="D997" s="1">
        <f>BILANCA!E19</f>
        <v>3559.1300000000047</v>
      </c>
      <c r="E997" s="1">
        <v>0</v>
      </c>
      <c r="F997" s="1">
        <v>0</v>
      </c>
      <c r="G997" s="2">
        <f t="shared" si="22"/>
        <v>209.88379999999978</v>
      </c>
      <c r="H997" s="2">
        <f t="shared" si="19"/>
        <v>0.56999999997788109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98636.09</v>
      </c>
      <c r="D998" s="1">
        <f>BILANCA!E20</f>
        <v>99935.09</v>
      </c>
      <c r="E998" s="1">
        <v>0</v>
      </c>
      <c r="F998" s="1">
        <v>0</v>
      </c>
      <c r="G998" s="2">
        <f t="shared" si="22"/>
        <v>4477.5940499999997</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2215.06</v>
      </c>
      <c r="D999" s="1">
        <f>BILANCA!E21</f>
        <v>2215.06</v>
      </c>
      <c r="E999" s="1">
        <v>0</v>
      </c>
      <c r="F999" s="1">
        <v>0</v>
      </c>
      <c r="G999" s="2">
        <f t="shared" si="22"/>
        <v>106.32288</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21518.400000000001</v>
      </c>
      <c r="D1000" s="1">
        <f>BILANCA!E22</f>
        <v>22830.91</v>
      </c>
      <c r="E1000" s="1">
        <v>0</v>
      </c>
      <c r="F1000" s="1">
        <v>0</v>
      </c>
      <c r="G1000" s="2">
        <f t="shared" si="22"/>
        <v>1142.0637400000001</v>
      </c>
      <c r="H1000" s="2">
        <f t="shared" si="19"/>
        <v>0.49000000000160071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267.32</v>
      </c>
      <c r="D1001" s="1">
        <f>BILANCA!E23</f>
        <v>267.32</v>
      </c>
      <c r="E1001" s="1">
        <v>0</v>
      </c>
      <c r="F1001" s="1">
        <v>0</v>
      </c>
      <c r="G1001" s="2">
        <f t="shared" si="22"/>
        <v>14.435279999999999</v>
      </c>
      <c r="H1001" s="2">
        <f t="shared" si="19"/>
        <v>0.63999999999998636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17135.09</v>
      </c>
      <c r="D1002" s="1">
        <f>BILANCA!E24</f>
        <v>17135.09</v>
      </c>
      <c r="E1002" s="1">
        <v>0</v>
      </c>
      <c r="F1002" s="1">
        <v>0</v>
      </c>
      <c r="G1002" s="2">
        <f t="shared" si="22"/>
        <v>976.70012999999994</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11825.08</v>
      </c>
      <c r="D1003" s="1">
        <f>BILANCA!E25</f>
        <v>11825.07</v>
      </c>
      <c r="E1003" s="1">
        <v>0</v>
      </c>
      <c r="F1003" s="1">
        <v>0</v>
      </c>
      <c r="G1003" s="2">
        <f t="shared" si="22"/>
        <v>709.50440000000003</v>
      </c>
      <c r="H1003" s="2">
        <f t="shared" si="19"/>
        <v>0.1499999999996362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4147.59</v>
      </c>
      <c r="D1004" s="1">
        <f>BILANCA!E26</f>
        <v>4147.59</v>
      </c>
      <c r="E1004" s="1">
        <v>0</v>
      </c>
      <c r="F1004" s="1">
        <v>0</v>
      </c>
      <c r="G1004" s="2">
        <f t="shared" si="22"/>
        <v>261.29817000000003</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147871.19</v>
      </c>
      <c r="D1006" s="1">
        <f>BILANCA!E28</f>
        <v>154797</v>
      </c>
      <c r="E1006" s="1">
        <v>0</v>
      </c>
      <c r="F1006" s="1">
        <v>0</v>
      </c>
      <c r="G1006" s="2">
        <f t="shared" si="22"/>
        <v>10521.69937</v>
      </c>
      <c r="H1006" s="2">
        <f t="shared" si="19"/>
        <v>0.19000000000232831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23487.62</v>
      </c>
      <c r="D1013" s="1">
        <f>BILANCA!E35</f>
        <v>25045.25</v>
      </c>
      <c r="E1013" s="1">
        <v>0</v>
      </c>
      <c r="F1013" s="1">
        <v>0</v>
      </c>
      <c r="G1013" s="2">
        <f t="shared" si="22"/>
        <v>2207.3435999999997</v>
      </c>
      <c r="H1013" s="2">
        <f t="shared" si="19"/>
        <v>0.63000000000101863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26685.68</v>
      </c>
      <c r="D1014" s="1">
        <f>BILANCA!E36</f>
        <v>28243.31</v>
      </c>
      <c r="E1014" s="1">
        <v>0</v>
      </c>
      <c r="F1014" s="1">
        <v>0</v>
      </c>
      <c r="G1014" s="2">
        <f t="shared" si="22"/>
        <v>2578.3413</v>
      </c>
      <c r="H1014" s="2">
        <f t="shared" si="19"/>
        <v>0.63000000000101863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3198.06</v>
      </c>
      <c r="D1018" s="1">
        <f>BILANCA!E40</f>
        <v>3198.06</v>
      </c>
      <c r="E1018" s="1">
        <v>0</v>
      </c>
      <c r="F1018" s="1">
        <v>0</v>
      </c>
      <c r="G1018" s="2">
        <f t="shared" si="22"/>
        <v>335.79630000000003</v>
      </c>
      <c r="H1018" s="2">
        <f t="shared" si="19"/>
        <v>0.11999999999989086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24486.47</v>
      </c>
      <c r="D1032" s="1">
        <f>BILANCA!E54</f>
        <v>26248.35</v>
      </c>
      <c r="E1032" s="1">
        <v>0</v>
      </c>
      <c r="F1032" s="1">
        <v>0</v>
      </c>
      <c r="G1032" s="2">
        <f t="shared" si="22"/>
        <v>3772.17533</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24486.47</v>
      </c>
      <c r="D1033" s="1">
        <f>BILANCA!E55</f>
        <v>26248.35</v>
      </c>
      <c r="E1033" s="1">
        <v>0</v>
      </c>
      <c r="F1033" s="1">
        <v>0</v>
      </c>
      <c r="G1033" s="2">
        <f t="shared" si="22"/>
        <v>3849.1585000000005</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78682.48000000001</v>
      </c>
      <c r="D1046" s="1">
        <f>BILANCA!E68</f>
        <v>89516.209999999992</v>
      </c>
      <c r="E1046" s="1">
        <v>0</v>
      </c>
      <c r="F1046" s="1">
        <v>0</v>
      </c>
      <c r="G1046" s="2">
        <f t="shared" si="22"/>
        <v>16236.038699999999</v>
      </c>
      <c r="H1046" s="2">
        <f t="shared" si="19"/>
        <v>0.69000000000232831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9060.26</v>
      </c>
      <c r="D1047" s="1">
        <f>BILANCA!E69</f>
        <v>10050.08</v>
      </c>
      <c r="E1047" s="1">
        <v>0</v>
      </c>
      <c r="F1047" s="1">
        <v>0</v>
      </c>
      <c r="G1047" s="2">
        <f t="shared" si="22"/>
        <v>1866.2668799999999</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8943</v>
      </c>
      <c r="D1048" s="1">
        <f>BILANCA!E70</f>
        <v>9919.1</v>
      </c>
      <c r="E1048" s="1">
        <v>0</v>
      </c>
      <c r="F1048" s="1">
        <v>0</v>
      </c>
      <c r="G1048" s="2">
        <f t="shared" si="22"/>
        <v>1870.7780000000002</v>
      </c>
      <c r="H1048" s="2">
        <f t="shared" si="19"/>
        <v>0.1000000000003638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8943</v>
      </c>
      <c r="D1050" s="1">
        <f>BILANCA!E72</f>
        <v>9919.1</v>
      </c>
      <c r="E1050" s="1">
        <v>0</v>
      </c>
      <c r="F1050" s="1">
        <v>0</v>
      </c>
      <c r="G1050" s="2">
        <f t="shared" si="22"/>
        <v>1928.3404000000003</v>
      </c>
      <c r="H1050" s="2">
        <f t="shared" si="19"/>
        <v>0.1000000000003638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117.26</v>
      </c>
      <c r="D1054" s="1">
        <f>BILANCA!E76</f>
        <v>130.97999999999999</v>
      </c>
      <c r="E1054" s="1">
        <v>0</v>
      </c>
      <c r="F1054" s="1">
        <v>0</v>
      </c>
      <c r="G1054" s="2">
        <f t="shared" si="22"/>
        <v>26.924619999999997</v>
      </c>
      <c r="H1054" s="2">
        <f t="shared" si="19"/>
        <v>0.28000000000001535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34433.410000000003</v>
      </c>
      <c r="D1056" s="1">
        <f>BILANCA!E78</f>
        <v>37515.269999999997</v>
      </c>
      <c r="E1056" s="1">
        <v>0</v>
      </c>
      <c r="F1056" s="1">
        <v>0</v>
      </c>
      <c r="G1056" s="2">
        <f t="shared" si="22"/>
        <v>7990.8683499999988</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306.45</v>
      </c>
      <c r="E1061" s="1">
        <v>0</v>
      </c>
      <c r="F1061" s="1">
        <v>0</v>
      </c>
      <c r="G1061" s="2">
        <f t="shared" si="22"/>
        <v>47.806199999999997</v>
      </c>
      <c r="H1061" s="2">
        <f t="shared" si="19"/>
        <v>0.44999999999998863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34433.410000000003</v>
      </c>
      <c r="D1064" s="1">
        <f>BILANCA!E86</f>
        <v>37208.82</v>
      </c>
      <c r="E1064" s="1">
        <v>0</v>
      </c>
      <c r="F1064" s="1">
        <v>0</v>
      </c>
      <c r="G1064" s="2">
        <f t="shared" si="22"/>
        <v>8816.93505</v>
      </c>
      <c r="H1064" s="2">
        <f t="shared" si="19"/>
        <v>0.5900000000037835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35188.81</v>
      </c>
      <c r="D1148" s="1">
        <f>BILANCA!E170</f>
        <v>41950.859999999993</v>
      </c>
      <c r="E1148" s="1">
        <v>0</v>
      </c>
      <c r="F1148" s="1">
        <v>0</v>
      </c>
      <c r="G1148" s="2">
        <f t="shared" si="22"/>
        <v>19649.937449999998</v>
      </c>
      <c r="H1148" s="2">
        <f t="shared" si="23"/>
        <v>0.33000000000902219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796.34</v>
      </c>
      <c r="D1149" s="1">
        <f>BILANCA!E171</f>
        <v>796.34</v>
      </c>
      <c r="E1149" s="1">
        <v>0</v>
      </c>
      <c r="F1149" s="1">
        <v>0</v>
      </c>
      <c r="G1149" s="2">
        <f t="shared" si="22"/>
        <v>396.57731999999999</v>
      </c>
      <c r="H1149" s="2">
        <f t="shared" si="23"/>
        <v>0.68000000000006366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34392.47</v>
      </c>
      <c r="D1151" s="1">
        <f>BILANCA!E173</f>
        <v>41154.519999999997</v>
      </c>
      <c r="E1151" s="1">
        <v>0</v>
      </c>
      <c r="F1151" s="1">
        <v>0</v>
      </c>
      <c r="G1151" s="2">
        <f t="shared" si="22"/>
        <v>19605.85368</v>
      </c>
      <c r="H1151" s="2">
        <f t="shared" si="23"/>
        <v>0.95000000000436557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455225.74</v>
      </c>
      <c r="D1152" s="1">
        <f>BILANCA!E175</f>
        <v>455380.9</v>
      </c>
      <c r="E1152" s="1">
        <v>0</v>
      </c>
      <c r="F1152" s="1">
        <v>0</v>
      </c>
      <c r="G1152" s="2">
        <f t="shared" si="22"/>
        <v>230851.89426000003</v>
      </c>
      <c r="H1152" s="2">
        <f t="shared" si="23"/>
        <v>0.35999999998603016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81259.64</v>
      </c>
      <c r="D1153" s="1">
        <f>BILANCA!E176</f>
        <v>93929.689999999988</v>
      </c>
      <c r="E1153" s="1">
        <v>0</v>
      </c>
      <c r="F1153" s="1">
        <v>0</v>
      </c>
      <c r="G1153" s="2">
        <f t="shared" si="22"/>
        <v>45750.233399999997</v>
      </c>
      <c r="H1153" s="2">
        <f t="shared" si="23"/>
        <v>0.67000000001280569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79962.41</v>
      </c>
      <c r="D1154" s="1">
        <f>BILANCA!E177</f>
        <v>92071.989999999991</v>
      </c>
      <c r="E1154" s="1">
        <v>0</v>
      </c>
      <c r="F1154" s="1">
        <v>0</v>
      </c>
      <c r="G1154" s="2">
        <f t="shared" si="22"/>
        <v>45162.192689999996</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35310.33</v>
      </c>
      <c r="D1155" s="1">
        <f>BILANCA!E178</f>
        <v>43082.23</v>
      </c>
      <c r="E1155" s="1">
        <v>0</v>
      </c>
      <c r="F1155" s="1">
        <v>0</v>
      </c>
      <c r="G1155" s="2">
        <f t="shared" si="22"/>
        <v>20893.66388</v>
      </c>
      <c r="H1155" s="2">
        <f t="shared" si="23"/>
        <v>0.56000000000494765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12449.67</v>
      </c>
      <c r="D1156" s="1">
        <f>BILANCA!E179</f>
        <v>14058.16</v>
      </c>
      <c r="E1156" s="1">
        <v>0</v>
      </c>
      <c r="F1156" s="1">
        <v>0</v>
      </c>
      <c r="G1156" s="2">
        <f t="shared" si="22"/>
        <v>7017.9162699999997</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44.24</v>
      </c>
      <c r="D1157" s="1">
        <f>BILANCA!E180</f>
        <v>44.38</v>
      </c>
      <c r="E1157" s="1">
        <v>0</v>
      </c>
      <c r="F1157" s="1">
        <v>0</v>
      </c>
      <c r="G1157" s="2">
        <f t="shared" si="22"/>
        <v>23.141999999999999</v>
      </c>
      <c r="H1157" s="2">
        <f t="shared" si="23"/>
        <v>0.62000000000000455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44.24</v>
      </c>
      <c r="D1160" s="1">
        <f>BILANCA!E183</f>
        <v>44.38</v>
      </c>
      <c r="E1160" s="1">
        <v>0</v>
      </c>
      <c r="F1160" s="1">
        <v>0</v>
      </c>
      <c r="G1160" s="2">
        <f t="shared" si="22"/>
        <v>23.541</v>
      </c>
      <c r="H1160" s="2">
        <f t="shared" si="23"/>
        <v>0.62000000000000455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3.64</v>
      </c>
      <c r="E1163" s="1">
        <v>0</v>
      </c>
      <c r="F1163" s="1">
        <v>0</v>
      </c>
      <c r="G1163" s="2">
        <f t="shared" si="22"/>
        <v>1.3104</v>
      </c>
      <c r="H1163" s="2">
        <f t="shared" si="23"/>
        <v>0.35999999999999988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32158.17</v>
      </c>
      <c r="D1165" s="1">
        <f>BILANCA!E188</f>
        <v>34883.58</v>
      </c>
      <c r="E1165" s="1">
        <v>0</v>
      </c>
      <c r="F1165" s="1">
        <v>0</v>
      </c>
      <c r="G1165" s="2">
        <f t="shared" si="22"/>
        <v>18550.410060000002</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1297.23</v>
      </c>
      <c r="D1166" s="1">
        <f>BILANCA!E189</f>
        <v>1857.7</v>
      </c>
      <c r="E1166" s="1">
        <v>0</v>
      </c>
      <c r="F1166" s="1">
        <v>0</v>
      </c>
      <c r="G1166" s="2">
        <f t="shared" si="22"/>
        <v>917.31128999999999</v>
      </c>
      <c r="H1166" s="2">
        <f t="shared" si="23"/>
        <v>0.52999999999997272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373966.1</v>
      </c>
      <c r="D1214" s="1">
        <f>BILANCA!E237</f>
        <v>361451.21</v>
      </c>
      <c r="E1214" s="1">
        <v>0</v>
      </c>
      <c r="F1214" s="1">
        <v>0</v>
      </c>
      <c r="G1214" s="2">
        <f t="shared" si="22"/>
        <v>253376.62812000001</v>
      </c>
      <c r="H1214" s="2">
        <f t="shared" si="23"/>
        <v>0.30999999999767169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375906.25</v>
      </c>
      <c r="D1215" s="1">
        <f>BILANCA!E238</f>
        <v>365930.94</v>
      </c>
      <c r="E1215" s="1">
        <v>0</v>
      </c>
      <c r="F1215" s="1">
        <v>0</v>
      </c>
      <c r="G1215" s="2">
        <f t="shared" si="22"/>
        <v>257002.20616</v>
      </c>
      <c r="H1215" s="2">
        <f t="shared" si="23"/>
        <v>0.30999999999767169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375906.25</v>
      </c>
      <c r="D1216" s="1">
        <f>BILANCA!E239</f>
        <v>365930.94</v>
      </c>
      <c r="E1216" s="1">
        <v>0</v>
      </c>
      <c r="F1216" s="1">
        <v>0</v>
      </c>
      <c r="G1216" s="2">
        <f t="shared" si="22"/>
        <v>258109.97429000001</v>
      </c>
      <c r="H1216" s="2">
        <f t="shared" si="23"/>
        <v>0.30999999999767169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367296.55</v>
      </c>
      <c r="D1217" s="1">
        <f>BILANCA!E240</f>
        <v>357321.24</v>
      </c>
      <c r="E1217" s="1">
        <v>0</v>
      </c>
      <c r="F1217" s="1">
        <v>0</v>
      </c>
      <c r="G1217" s="2">
        <f t="shared" si="22"/>
        <v>253173.73302000001</v>
      </c>
      <c r="H1217" s="2">
        <f t="shared" si="23"/>
        <v>0.69000000000232831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8609.7000000000007</v>
      </c>
      <c r="D1218" s="1">
        <f>BILANCA!E241</f>
        <v>8609.7000000000007</v>
      </c>
      <c r="E1218" s="1">
        <v>0</v>
      </c>
      <c r="F1218" s="1">
        <v>0</v>
      </c>
      <c r="G1218" s="2">
        <f t="shared" si="22"/>
        <v>6069.8384999999998</v>
      </c>
      <c r="H1218" s="2">
        <f t="shared" si="23"/>
        <v>0.59999999999854481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-1940.1500000000015</v>
      </c>
      <c r="D1222" s="1">
        <f>BILANCA!E245</f>
        <v>-4479.7299999999996</v>
      </c>
      <c r="E1222" s="1">
        <v>0</v>
      </c>
      <c r="F1222" s="1">
        <v>0</v>
      </c>
      <c r="G1222" s="2">
        <f t="shared" si="22"/>
        <v>-2605.0067900000004</v>
      </c>
      <c r="H1222" s="2">
        <f t="shared" si="23"/>
        <v>0.42000000000189175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24185.43</v>
      </c>
      <c r="D1223" s="1">
        <f>BILANCA!E246</f>
        <v>26988.84</v>
      </c>
      <c r="E1223" s="1">
        <v>0</v>
      </c>
      <c r="F1223" s="1">
        <v>0</v>
      </c>
      <c r="G1223" s="2">
        <f t="shared" si="22"/>
        <v>18759.146400000001</v>
      </c>
      <c r="H1223" s="2">
        <f t="shared" si="23"/>
        <v>0.59000000000014552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24185.43</v>
      </c>
      <c r="D1224" s="1">
        <f>BILANCA!E247</f>
        <v>26988.84</v>
      </c>
      <c r="E1224" s="1">
        <v>0</v>
      </c>
      <c r="F1224" s="1">
        <v>0</v>
      </c>
      <c r="G1224" s="2">
        <f t="shared" si="22"/>
        <v>18837.309509999999</v>
      </c>
      <c r="H1224" s="2">
        <f t="shared" si="23"/>
        <v>0.59000000000014552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26125.58</v>
      </c>
      <c r="D1227" s="1">
        <f>BILANCA!E250</f>
        <v>31468.57</v>
      </c>
      <c r="E1227" s="1">
        <v>0</v>
      </c>
      <c r="F1227" s="1">
        <v>0</v>
      </c>
      <c r="G1227" s="2">
        <f t="shared" si="22"/>
        <v>21731.303680000001</v>
      </c>
      <c r="H1227" s="2">
        <f t="shared" si="23"/>
        <v>0.84999999999854481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26125.58</v>
      </c>
      <c r="D1229" s="1">
        <f>BILANCA!E252</f>
        <v>31468.57</v>
      </c>
      <c r="E1229" s="1">
        <v>0</v>
      </c>
      <c r="F1229" s="1">
        <v>0</v>
      </c>
      <c r="G1229" s="2">
        <f t="shared" si="22"/>
        <v>21909.429120000001</v>
      </c>
      <c r="H1229" s="2">
        <f t="shared" si="23"/>
        <v>0.84999999999854481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12597.81</v>
      </c>
      <c r="D1236" s="1">
        <f>BILANCA!E259</f>
        <v>12597.81</v>
      </c>
      <c r="E1236" s="1">
        <v>0</v>
      </c>
      <c r="F1236" s="1">
        <v>0</v>
      </c>
      <c r="G1236" s="2">
        <f t="shared" si="22"/>
        <v>9561.7377899999992</v>
      </c>
      <c r="H1236" s="2">
        <f t="shared" si="23"/>
        <v>0.38000000000101863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12597.81</v>
      </c>
      <c r="D1237" s="1">
        <f>BILANCA!E260</f>
        <v>12597.81</v>
      </c>
      <c r="E1237" s="1">
        <v>0</v>
      </c>
      <c r="F1237" s="1">
        <v>0</v>
      </c>
      <c r="G1237" s="2">
        <f t="shared" si="22"/>
        <v>9599.5312199999989</v>
      </c>
      <c r="H1237" s="2">
        <f t="shared" si="23"/>
        <v>0.38000000000101863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32700.22</v>
      </c>
      <c r="D1244" s="1">
        <f>BILANCA!E268</f>
        <v>35475.629999999997</v>
      </c>
      <c r="E1244" s="1">
        <v>0</v>
      </c>
      <c r="F1244" s="1">
        <v>0</v>
      </c>
      <c r="G1244" s="2">
        <f t="shared" si="24"/>
        <v>27053.03628</v>
      </c>
      <c r="H1244" s="2">
        <f t="shared" si="23"/>
        <v>0.5900000000037835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185.81</v>
      </c>
      <c r="D1245" s="1">
        <f>BILANCA!E269</f>
        <v>185.81</v>
      </c>
      <c r="E1245" s="1">
        <v>0</v>
      </c>
      <c r="F1245" s="1">
        <v>0</v>
      </c>
      <c r="G1245" s="2">
        <f t="shared" si="24"/>
        <v>146.04666</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1547.38</v>
      </c>
      <c r="D1247" s="1">
        <f>BILANCA!E271</f>
        <v>1547.38</v>
      </c>
      <c r="E1247" s="1">
        <v>0</v>
      </c>
      <c r="F1247" s="1">
        <v>0</v>
      </c>
      <c r="G1247" s="2">
        <f t="shared" si="24"/>
        <v>1225.5249600000002</v>
      </c>
      <c r="H1247" s="2">
        <f t="shared" si="23"/>
        <v>0.76000000000021828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47262.18</v>
      </c>
      <c r="D1263" s="1">
        <f>BILANCA!E287</f>
        <v>34883.58</v>
      </c>
      <c r="E1263" s="1">
        <v>0</v>
      </c>
      <c r="F1263" s="1">
        <v>0</v>
      </c>
      <c r="G1263" s="2">
        <f t="shared" si="24"/>
        <v>32768.215200000006</v>
      </c>
      <c r="H1263" s="2">
        <f t="shared" si="23"/>
        <v>0.59999999999854481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32700.23</v>
      </c>
      <c r="D1264" s="1">
        <f>BILANCA!E288</f>
        <v>57188.41</v>
      </c>
      <c r="E1264" s="1">
        <v>0</v>
      </c>
      <c r="F1264" s="1">
        <v>0</v>
      </c>
      <c r="G1264" s="2">
        <f t="shared" si="24"/>
        <v>41328.651050000008</v>
      </c>
      <c r="H1264" s="2">
        <f t="shared" si="23"/>
        <v>0.6400000000030559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1297.23</v>
      </c>
      <c r="D1266" s="1">
        <f>BILANCA!E290</f>
        <v>1857.7</v>
      </c>
      <c r="E1266" s="1">
        <v>0</v>
      </c>
      <c r="F1266" s="1">
        <v>0</v>
      </c>
      <c r="G1266" s="2">
        <f t="shared" si="24"/>
        <v>1418.57429</v>
      </c>
      <c r="H1266" s="2">
        <f t="shared" si="23"/>
        <v>0.52999999999997272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32158.17</v>
      </c>
      <c r="D1274" s="1">
        <f>BILANCA!E298</f>
        <v>34883.58</v>
      </c>
      <c r="E1274" s="1">
        <v>0</v>
      </c>
      <c r="F1274" s="1">
        <v>0</v>
      </c>
      <c r="G1274" s="2">
        <f t="shared" si="24"/>
        <v>29660.271029999996</v>
      </c>
      <c r="H1274" s="2">
        <f t="shared" si="23"/>
        <v>0.58999999999650754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478044.88</v>
      </c>
      <c r="D1408" s="1">
        <f>'RAS-funkcijski'!E114</f>
        <v>575470.19999999995</v>
      </c>
      <c r="E1408" s="1">
        <v>0</v>
      </c>
      <c r="F1408" s="1">
        <v>0</v>
      </c>
      <c r="G1408" s="2">
        <f t="shared" si="24"/>
        <v>179188.38079999998</v>
      </c>
      <c r="H1408" s="2">
        <f t="shared" si="27"/>
        <v>0.31999999994877726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478044.88</v>
      </c>
      <c r="D1409" s="1">
        <f>'RAS-funkcijski'!E115</f>
        <v>575470.19999999995</v>
      </c>
      <c r="E1409" s="1">
        <v>0</v>
      </c>
      <c r="F1409" s="1">
        <v>0</v>
      </c>
      <c r="G1409" s="2">
        <f t="shared" si="24"/>
        <v>180817.36608000001</v>
      </c>
      <c r="H1409" s="2">
        <f t="shared" si="27"/>
        <v>0.31999999994877726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478044.88</v>
      </c>
      <c r="D1411" s="1">
        <f>'RAS-funkcijski'!E117</f>
        <v>575470.19999999995</v>
      </c>
      <c r="E1411" s="1">
        <v>0</v>
      </c>
      <c r="F1411" s="1">
        <v>0</v>
      </c>
      <c r="G1411" s="2">
        <f t="shared" si="24"/>
        <v>184075.33663999999</v>
      </c>
      <c r="H1411" s="2">
        <f t="shared" si="27"/>
        <v>0.31999999994877726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478044.88</v>
      </c>
      <c r="D1435" s="13">
        <f>'RAS-funkcijski'!E141</f>
        <v>575470.19999999995</v>
      </c>
      <c r="E1435" s="13">
        <v>0</v>
      </c>
      <c r="F1435" s="13">
        <v>0</v>
      </c>
      <c r="G1435" s="14">
        <f t="shared" si="24"/>
        <v>223170.98336000001</v>
      </c>
      <c r="H1435" s="14">
        <f t="shared" si="27"/>
        <v>0.31999999994877726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2709.86</v>
      </c>
      <c r="E1436" s="6">
        <v>0</v>
      </c>
      <c r="F1436" s="6">
        <v>0</v>
      </c>
      <c r="G1436" s="7">
        <f t="shared" si="24"/>
        <v>5.4197200000000008</v>
      </c>
      <c r="H1436" s="7">
        <f t="shared" si="27"/>
        <v>0.13999999999987267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2709.86</v>
      </c>
      <c r="E1453" s="1">
        <v>0</v>
      </c>
      <c r="F1453" s="1">
        <v>0</v>
      </c>
      <c r="G1453" s="2">
        <f t="shared" si="24"/>
        <v>97.554959999999994</v>
      </c>
      <c r="H1453" s="2">
        <f t="shared" si="27"/>
        <v>0.13999999999987267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2709.86</v>
      </c>
      <c r="E1454" s="1">
        <v>0</v>
      </c>
      <c r="F1454" s="1">
        <v>0</v>
      </c>
      <c r="G1454" s="2">
        <f t="shared" si="24"/>
        <v>102.97468000000001</v>
      </c>
      <c r="H1454" s="2">
        <f t="shared" si="27"/>
        <v>0.13999999999987267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2709.86</v>
      </c>
      <c r="E1455" s="1">
        <v>0</v>
      </c>
      <c r="F1455" s="1">
        <v>0</v>
      </c>
      <c r="G1455" s="2">
        <f t="shared" si="24"/>
        <v>108.3944</v>
      </c>
      <c r="H1455" s="2">
        <f t="shared" si="27"/>
        <v>0.13999999999987267</v>
      </c>
      <c r="I1455" s="10">
        <f t="shared" ref="I1455:I1460" si="30">G1455*H1455</f>
        <v>15.175215999986198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81309.64</v>
      </c>
      <c r="D1480" s="6"/>
      <c r="E1480" s="6">
        <v>0</v>
      </c>
      <c r="F1480" s="6">
        <v>0</v>
      </c>
      <c r="G1480" s="7">
        <f t="shared" ref="G1480:G1580" si="34">B1480/1000*C1480</f>
        <v>81.309640000000002</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579456.04000000015</v>
      </c>
      <c r="D1481" s="1">
        <v>0</v>
      </c>
      <c r="E1481" s="1">
        <v>0</v>
      </c>
      <c r="F1481" s="1">
        <v>0</v>
      </c>
      <c r="G1481" s="2">
        <f t="shared" si="34"/>
        <v>1158.9120800000003</v>
      </c>
      <c r="H1481" s="2">
        <f t="shared" si="35"/>
        <v>4.0000000153668225E-2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573086.40000000014</v>
      </c>
      <c r="D1483" s="1">
        <v>0</v>
      </c>
      <c r="E1483" s="1">
        <v>0</v>
      </c>
      <c r="F1483" s="1">
        <v>0</v>
      </c>
      <c r="G1483" s="2">
        <f t="shared" si="34"/>
        <v>2292.3456000000006</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516687.63</v>
      </c>
      <c r="D1484" s="1">
        <v>0</v>
      </c>
      <c r="E1484" s="1">
        <v>0</v>
      </c>
      <c r="F1484" s="1">
        <v>0</v>
      </c>
      <c r="G1484" s="2">
        <f t="shared" si="34"/>
        <v>2583.43815</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53037.68</v>
      </c>
      <c r="D1485" s="1">
        <v>0</v>
      </c>
      <c r="E1485" s="1">
        <v>0</v>
      </c>
      <c r="F1485" s="1">
        <v>0</v>
      </c>
      <c r="G1485" s="2">
        <f t="shared" si="34"/>
        <v>318.22608000000002</v>
      </c>
      <c r="H1485" s="2">
        <f t="shared" si="35"/>
        <v>0.31999999999970896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635.67999999999995</v>
      </c>
      <c r="D1486" s="1">
        <v>0</v>
      </c>
      <c r="E1486" s="1">
        <v>0</v>
      </c>
      <c r="F1486" s="1">
        <v>0</v>
      </c>
      <c r="G1486" s="2">
        <f t="shared" si="34"/>
        <v>4.4497599999999995</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2725.41</v>
      </c>
      <c r="D1491" s="1">
        <v>0</v>
      </c>
      <c r="E1491" s="1">
        <v>0</v>
      </c>
      <c r="F1491" s="1">
        <v>0</v>
      </c>
      <c r="G1491" s="2">
        <f t="shared" si="34"/>
        <v>32.704920000000001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6369.64</v>
      </c>
      <c r="D1492" s="1">
        <v>0</v>
      </c>
      <c r="E1492" s="1">
        <v>0</v>
      </c>
      <c r="F1492" s="1">
        <v>0</v>
      </c>
      <c r="G1492" s="2">
        <f t="shared" si="34"/>
        <v>82.805319999999995</v>
      </c>
      <c r="H1492" s="2">
        <f t="shared" si="35"/>
        <v>0.35999999999967258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566835.99000000011</v>
      </c>
      <c r="D1499" s="1">
        <v>0</v>
      </c>
      <c r="E1499" s="1">
        <v>0</v>
      </c>
      <c r="F1499" s="1">
        <v>0</v>
      </c>
      <c r="G1499" s="2">
        <f t="shared" si="34"/>
        <v>11336.719800000003</v>
      </c>
      <c r="H1499" s="2">
        <f t="shared" si="35"/>
        <v>9.9999998928979039E-3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560517.33000000007</v>
      </c>
      <c r="D1501" s="1">
        <v>0</v>
      </c>
      <c r="E1501" s="1">
        <v>0</v>
      </c>
      <c r="F1501" s="1">
        <v>0</v>
      </c>
      <c r="G1501" s="2">
        <f t="shared" si="34"/>
        <v>12331.38126</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509941.08</v>
      </c>
      <c r="D1502" s="1">
        <v>0</v>
      </c>
      <c r="E1502" s="1">
        <v>0</v>
      </c>
      <c r="F1502" s="1">
        <v>0</v>
      </c>
      <c r="G1502" s="2">
        <f t="shared" si="34"/>
        <v>11728.644840000001</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49940.71</v>
      </c>
      <c r="D1503" s="1">
        <v>0</v>
      </c>
      <c r="E1503" s="1">
        <v>0</v>
      </c>
      <c r="F1503" s="1">
        <v>0</v>
      </c>
      <c r="G1503" s="2">
        <f t="shared" si="34"/>
        <v>1198.5770399999999</v>
      </c>
      <c r="H1503" s="2">
        <f t="shared" si="35"/>
        <v>0.29000000000087311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635.54</v>
      </c>
      <c r="D1504" s="1">
        <v>0</v>
      </c>
      <c r="E1504" s="1">
        <v>0</v>
      </c>
      <c r="F1504" s="1">
        <v>0</v>
      </c>
      <c r="G1504" s="2">
        <f t="shared" si="34"/>
        <v>15.888500000000001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6318.66</v>
      </c>
      <c r="D1510" s="1">
        <v>0</v>
      </c>
      <c r="E1510" s="1">
        <v>0</v>
      </c>
      <c r="F1510" s="1">
        <v>0</v>
      </c>
      <c r="G1510" s="2">
        <f t="shared" si="34"/>
        <v>195.87845999999999</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93929.690000000061</v>
      </c>
      <c r="D1517" s="1">
        <v>0</v>
      </c>
      <c r="E1517" s="1">
        <v>0</v>
      </c>
      <c r="F1517" s="1">
        <v>0</v>
      </c>
      <c r="G1517" s="2">
        <f t="shared" si="34"/>
        <v>3569.3282200000021</v>
      </c>
      <c r="H1517" s="2">
        <f t="shared" si="35"/>
        <v>0.30999999993946403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34883.72</v>
      </c>
      <c r="D1518" s="1">
        <v>0</v>
      </c>
      <c r="E1518" s="1">
        <v>0</v>
      </c>
      <c r="F1518" s="1">
        <v>0</v>
      </c>
      <c r="G1518" s="2">
        <f t="shared" si="34"/>
        <v>1360.4650799999999</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34883.72</v>
      </c>
      <c r="D1519" s="1">
        <v>0</v>
      </c>
      <c r="E1519" s="1">
        <v>0</v>
      </c>
      <c r="F1519" s="1">
        <v>0</v>
      </c>
      <c r="G1519" s="2">
        <f t="shared" si="34"/>
        <v>1395.3488</v>
      </c>
      <c r="H1519" s="2">
        <f t="shared" si="35"/>
        <v>0.27999999999883585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2725.55</v>
      </c>
      <c r="D1520" s="1">
        <v>0</v>
      </c>
      <c r="E1520" s="1">
        <v>0</v>
      </c>
      <c r="F1520" s="1">
        <v>0</v>
      </c>
      <c r="G1520" s="2">
        <f t="shared" si="34"/>
        <v>111.74755000000002</v>
      </c>
      <c r="H1520" s="2">
        <f t="shared" si="35"/>
        <v>0.4499999999998181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32158.17</v>
      </c>
      <c r="D1522" s="1">
        <v>0</v>
      </c>
      <c r="E1522" s="1">
        <v>0</v>
      </c>
      <c r="F1522" s="1">
        <v>0</v>
      </c>
      <c r="G1522" s="2">
        <f t="shared" si="34"/>
        <v>1382.8013099999998</v>
      </c>
      <c r="H1522" s="2">
        <f t="shared" si="35"/>
        <v>0.16999999999825377</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59045.97</v>
      </c>
      <c r="D1576" s="1">
        <v>0</v>
      </c>
      <c r="E1576" s="1">
        <v>0</v>
      </c>
      <c r="F1576" s="1">
        <v>0</v>
      </c>
      <c r="G1576" s="2">
        <f t="shared" si="34"/>
        <v>5727.4590900000003</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57188.41</v>
      </c>
      <c r="D1578" s="1">
        <v>0</v>
      </c>
      <c r="E1578" s="1">
        <v>0</v>
      </c>
      <c r="F1578" s="1">
        <v>0</v>
      </c>
      <c r="G1578" s="2">
        <f t="shared" si="34"/>
        <v>5661.6525900000006</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1857.56</v>
      </c>
      <c r="D1579" s="1">
        <v>0</v>
      </c>
      <c r="E1579" s="1">
        <v>0</v>
      </c>
      <c r="F1579" s="1">
        <v>0</v>
      </c>
      <c r="G1579" s="2">
        <f t="shared" si="34"/>
        <v>185.756</v>
      </c>
      <c r="H1579" s="2">
        <f t="shared" si="35"/>
        <v>0.44000000000005457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12833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478558.01000000007</v>
      </c>
      <c r="I16" s="170">
        <f>'PR-RAS'!E6</f>
        <v>572930.62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469202.12999999995</v>
      </c>
      <c r="I17" s="170">
        <f>'PR-RAS'!E151</f>
        <v>568591.21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1940.1499999998778</v>
      </c>
      <c r="I19" s="171">
        <f>'PR-RAS'!E646</f>
        <v>4479.7299999999595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376543.26</v>
      </c>
      <c r="I20" s="173">
        <f>BILANCA!E7</f>
        <v>365864.69000000006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78682.48000000001</v>
      </c>
      <c r="I21" s="175">
        <f>BILANCA!E68</f>
        <v>89516.209999999992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81259.64</v>
      </c>
      <c r="I22" s="175">
        <f>BILANCA!E176</f>
        <v>93929.689999999988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373966.1</v>
      </c>
      <c r="I23" s="177">
        <f>BILANCA!E237</f>
        <v>361451.21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478044.88</v>
      </c>
      <c r="I27" s="175">
        <f>'RAS-funkcijski'!E114</f>
        <v>575470.19999999995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478044.88</v>
      </c>
      <c r="I28" s="179">
        <f>'RAS-funkcijski'!E141</f>
        <v>575470.19999999995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2709.86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2709.86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81309.64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93929.690000000061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34883.72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59045.97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478558.01000000007</v>
      </c>
      <c r="E6" s="51">
        <f>E7+E44+E50+E82+E106+E124+E133+E139</f>
        <v>572930.62</v>
      </c>
      <c r="F6" s="52">
        <f t="shared" ref="F6:F131" si="0">IF(D6&lt;&gt;0,IF(E6/D6&gt;=100,"&gt;&gt;100",E6/D6*100),"-")</f>
        <v>119.72020278168574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434858.41000000003</v>
      </c>
      <c r="E50" s="51">
        <f>E51+E54+E59+E62+E65+E68+E71+E74+E77</f>
        <v>526073.11</v>
      </c>
      <c r="F50" s="52">
        <f t="shared" si="0"/>
        <v>120.97572402934553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265.45</v>
      </c>
      <c r="E62" s="51">
        <f t="shared" si="13"/>
        <v>0</v>
      </c>
      <c r="F62" s="52">
        <f t="shared" si="0"/>
        <v>0</v>
      </c>
    </row>
    <row r="63" spans="1:6" ht="12.75" customHeight="1" x14ac:dyDescent="0.2">
      <c r="A63" s="53">
        <v>6341</v>
      </c>
      <c r="B63" s="85" t="s">
        <v>172</v>
      </c>
      <c r="C63" s="50" t="s">
        <v>173</v>
      </c>
      <c r="D63" s="242">
        <v>265.45</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420381.57</v>
      </c>
      <c r="E68" s="51">
        <f t="shared" si="15"/>
        <v>512670.02</v>
      </c>
      <c r="F68" s="52">
        <f t="shared" si="0"/>
        <v>121.95349572532402</v>
      </c>
    </row>
    <row r="69" spans="1:6" ht="12.75" customHeight="1" x14ac:dyDescent="0.2">
      <c r="A69" s="53" t="s">
        <v>184</v>
      </c>
      <c r="B69" s="85" t="s">
        <v>185</v>
      </c>
      <c r="C69" s="50" t="s">
        <v>184</v>
      </c>
      <c r="D69" s="242">
        <v>415077.34</v>
      </c>
      <c r="E69" s="242">
        <v>511134.02</v>
      </c>
      <c r="F69" s="52">
        <f t="shared" si="0"/>
        <v>123.1418751984871</v>
      </c>
    </row>
    <row r="70" spans="1:6" ht="24" x14ac:dyDescent="0.2">
      <c r="A70" s="53" t="s">
        <v>186</v>
      </c>
      <c r="B70" s="85" t="s">
        <v>187</v>
      </c>
      <c r="C70" s="50" t="s">
        <v>186</v>
      </c>
      <c r="D70" s="242">
        <v>5304.23</v>
      </c>
      <c r="E70" s="242">
        <v>1536</v>
      </c>
      <c r="F70" s="52">
        <f t="shared" si="0"/>
        <v>28.95802029700824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14211.39</v>
      </c>
      <c r="E77" s="51">
        <f t="shared" si="18"/>
        <v>13403.09</v>
      </c>
      <c r="F77" s="52">
        <f t="shared" si="0"/>
        <v>94.312308648204009</v>
      </c>
    </row>
    <row r="78" spans="1:6" ht="12.75" customHeight="1" x14ac:dyDescent="0.2">
      <c r="A78" s="53">
        <v>6391</v>
      </c>
      <c r="B78" s="85" t="s">
        <v>202</v>
      </c>
      <c r="C78" s="50" t="s">
        <v>203</v>
      </c>
      <c r="D78" s="242">
        <v>2131.71</v>
      </c>
      <c r="E78" s="242">
        <v>2010.46</v>
      </c>
      <c r="F78" s="52">
        <f t="shared" si="0"/>
        <v>94.312078096926882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12079.68</v>
      </c>
      <c r="E80" s="242">
        <v>11392.63</v>
      </c>
      <c r="F80" s="52">
        <f t="shared" si="0"/>
        <v>94.312349333757169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825.86</v>
      </c>
      <c r="E106" s="51">
        <f t="shared" si="23"/>
        <v>1829.4</v>
      </c>
      <c r="F106" s="52">
        <f t="shared" si="0"/>
        <v>221.51454241639019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825.86</v>
      </c>
      <c r="E112" s="51">
        <f t="shared" si="25"/>
        <v>1829.4</v>
      </c>
      <c r="F112" s="52">
        <f t="shared" si="0"/>
        <v>221.51454241639019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825.86</v>
      </c>
      <c r="E117" s="242">
        <v>1829.4</v>
      </c>
      <c r="F117" s="52">
        <f t="shared" si="0"/>
        <v>221.51454241639019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396.18</v>
      </c>
      <c r="E124" s="51">
        <f t="shared" si="27"/>
        <v>1565.5</v>
      </c>
      <c r="F124" s="52">
        <f t="shared" si="0"/>
        <v>395.1486697965571</v>
      </c>
    </row>
    <row r="125" spans="1:6" ht="12.75" customHeight="1" x14ac:dyDescent="0.2">
      <c r="A125" s="53">
        <v>661</v>
      </c>
      <c r="B125" s="86" t="s">
        <v>296</v>
      </c>
      <c r="C125" s="50" t="s">
        <v>297</v>
      </c>
      <c r="D125" s="51">
        <f t="shared" ref="D125:E125" si="28">SUM(D126:D127)</f>
        <v>396.18</v>
      </c>
      <c r="E125" s="51">
        <f t="shared" si="28"/>
        <v>120</v>
      </c>
      <c r="F125" s="52">
        <f t="shared" si="0"/>
        <v>30.289262456459188</v>
      </c>
    </row>
    <row r="126" spans="1:6" ht="12.75" customHeight="1" x14ac:dyDescent="0.2">
      <c r="A126" s="53">
        <v>6614</v>
      </c>
      <c r="B126" s="86" t="s">
        <v>298</v>
      </c>
      <c r="C126" s="50" t="s">
        <v>299</v>
      </c>
      <c r="D126" s="242">
        <v>396.18</v>
      </c>
      <c r="E126" s="242">
        <v>120</v>
      </c>
      <c r="F126" s="52">
        <f t="shared" si="0"/>
        <v>30.289262456459188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1445.5</v>
      </c>
      <c r="F128" s="52" t="str">
        <f t="shared" si="0"/>
        <v>-</v>
      </c>
    </row>
    <row r="129" spans="1:6" ht="12.75" customHeight="1" x14ac:dyDescent="0.2">
      <c r="A129" s="53">
        <v>6631</v>
      </c>
      <c r="B129" s="86" t="s">
        <v>304</v>
      </c>
      <c r="C129" s="50" t="s">
        <v>305</v>
      </c>
      <c r="D129" s="242">
        <v>0</v>
      </c>
      <c r="E129" s="242">
        <v>1445.5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42477.530000000006</v>
      </c>
      <c r="E133" s="51">
        <f t="shared" si="30"/>
        <v>43462.61</v>
      </c>
      <c r="F133" s="52">
        <f t="shared" ref="F133:F223" si="31">IF(D133&lt;&gt;0,IF(E133/D133&gt;=100,"&gt;&gt;100",E133/D133*100),"-")</f>
        <v>102.31906139551899</v>
      </c>
    </row>
    <row r="134" spans="1:6" ht="24" x14ac:dyDescent="0.2">
      <c r="A134" s="53">
        <v>671</v>
      </c>
      <c r="B134" s="232" t="s">
        <v>314</v>
      </c>
      <c r="C134" s="50" t="s">
        <v>315</v>
      </c>
      <c r="D134" s="51">
        <f t="shared" ref="D134:E134" si="32">SUM(D135:D137)</f>
        <v>42477.530000000006</v>
      </c>
      <c r="E134" s="51">
        <f t="shared" si="32"/>
        <v>43462.61</v>
      </c>
      <c r="F134" s="52">
        <f t="shared" si="31"/>
        <v>102.31906139551899</v>
      </c>
    </row>
    <row r="135" spans="1:6" ht="12.75" customHeight="1" x14ac:dyDescent="0.2">
      <c r="A135" s="53">
        <v>6711</v>
      </c>
      <c r="B135" s="85" t="s">
        <v>316</v>
      </c>
      <c r="C135" s="50" t="s">
        <v>317</v>
      </c>
      <c r="D135" s="242">
        <v>39930.910000000003</v>
      </c>
      <c r="E135" s="242">
        <v>43462.61</v>
      </c>
      <c r="F135" s="52">
        <f t="shared" si="31"/>
        <v>108.84452670875768</v>
      </c>
    </row>
    <row r="136" spans="1:6" ht="24" x14ac:dyDescent="0.2">
      <c r="A136" s="53">
        <v>6712</v>
      </c>
      <c r="B136" s="232" t="s">
        <v>318</v>
      </c>
      <c r="C136" s="50" t="s">
        <v>319</v>
      </c>
      <c r="D136" s="242">
        <v>2546.62</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469202.12999999995</v>
      </c>
      <c r="E151" s="51">
        <f t="shared" si="35"/>
        <v>568591.21</v>
      </c>
      <c r="F151" s="52">
        <f t="shared" si="31"/>
        <v>121.18257221040322</v>
      </c>
    </row>
    <row r="152" spans="1:6" ht="12.75" customHeight="1" x14ac:dyDescent="0.2">
      <c r="A152" s="53">
        <v>31</v>
      </c>
      <c r="B152" s="85" t="s">
        <v>349</v>
      </c>
      <c r="C152" s="50" t="s">
        <v>35</v>
      </c>
      <c r="D152" s="51">
        <f t="shared" ref="D152:E152" si="36">D153+D158+D159</f>
        <v>420468.08999999997</v>
      </c>
      <c r="E152" s="51">
        <f t="shared" si="36"/>
        <v>507215.67</v>
      </c>
      <c r="F152" s="52">
        <f t="shared" si="31"/>
        <v>120.63119225052252</v>
      </c>
    </row>
    <row r="153" spans="1:6" ht="12.75" customHeight="1" x14ac:dyDescent="0.2">
      <c r="A153" s="53">
        <v>311</v>
      </c>
      <c r="B153" s="85" t="s">
        <v>350</v>
      </c>
      <c r="C153" s="50" t="s">
        <v>351</v>
      </c>
      <c r="D153" s="51">
        <f t="shared" ref="D153:E153" si="37">SUM(D154:D157)</f>
        <v>348184.18</v>
      </c>
      <c r="E153" s="51">
        <f t="shared" si="37"/>
        <v>415346.25</v>
      </c>
      <c r="F153" s="52">
        <f t="shared" si="31"/>
        <v>119.28923651844264</v>
      </c>
    </row>
    <row r="154" spans="1:6" ht="12.75" customHeight="1" x14ac:dyDescent="0.2">
      <c r="A154" s="53">
        <v>3111</v>
      </c>
      <c r="B154" s="85" t="s">
        <v>352</v>
      </c>
      <c r="C154" s="50" t="s">
        <v>353</v>
      </c>
      <c r="D154" s="242">
        <v>348184.18</v>
      </c>
      <c r="E154" s="242">
        <v>415346.25</v>
      </c>
      <c r="F154" s="52">
        <f t="shared" si="31"/>
        <v>119.28923651844264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14833.56</v>
      </c>
      <c r="E158" s="242">
        <v>23337.24</v>
      </c>
      <c r="F158" s="52">
        <f t="shared" si="31"/>
        <v>157.32730376254926</v>
      </c>
    </row>
    <row r="159" spans="1:6" ht="12.75" customHeight="1" x14ac:dyDescent="0.2">
      <c r="A159" s="53">
        <v>313</v>
      </c>
      <c r="B159" s="85" t="s">
        <v>362</v>
      </c>
      <c r="C159" s="50" t="s">
        <v>363</v>
      </c>
      <c r="D159" s="51">
        <f t="shared" ref="D159:E159" si="38">SUM(D160:D162)</f>
        <v>57450.35</v>
      </c>
      <c r="E159" s="51">
        <f t="shared" si="38"/>
        <v>68532.179999999993</v>
      </c>
      <c r="F159" s="52">
        <f t="shared" si="31"/>
        <v>119.28940380693938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57450.35</v>
      </c>
      <c r="E161" s="242">
        <v>68532.179999999993</v>
      </c>
      <c r="F161" s="52">
        <f t="shared" si="31"/>
        <v>119.28940380693938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42682.29</v>
      </c>
      <c r="E163" s="51">
        <f t="shared" si="39"/>
        <v>54631.19</v>
      </c>
      <c r="F163" s="52">
        <f t="shared" si="31"/>
        <v>127.99498339943804</v>
      </c>
    </row>
    <row r="164" spans="1:6" ht="12.75" customHeight="1" x14ac:dyDescent="0.2">
      <c r="A164" s="53">
        <v>321</v>
      </c>
      <c r="B164" s="85" t="s">
        <v>371</v>
      </c>
      <c r="C164" s="50" t="s">
        <v>372</v>
      </c>
      <c r="D164" s="51">
        <f t="shared" ref="D164:E164" si="40">SUM(D165:D168)</f>
        <v>7375.08</v>
      </c>
      <c r="E164" s="51">
        <f t="shared" si="40"/>
        <v>6785.7</v>
      </c>
      <c r="F164" s="52">
        <f t="shared" si="31"/>
        <v>92.00849346718951</v>
      </c>
    </row>
    <row r="165" spans="1:6" ht="12.75" customHeight="1" x14ac:dyDescent="0.2">
      <c r="A165" s="53">
        <v>3211</v>
      </c>
      <c r="B165" s="85" t="s">
        <v>373</v>
      </c>
      <c r="C165" s="50" t="s">
        <v>374</v>
      </c>
      <c r="D165" s="242">
        <v>1241.96</v>
      </c>
      <c r="E165" s="242">
        <v>1287.7</v>
      </c>
      <c r="F165" s="52">
        <f t="shared" si="31"/>
        <v>103.68288833778865</v>
      </c>
    </row>
    <row r="166" spans="1:6" ht="12.75" customHeight="1" x14ac:dyDescent="0.2">
      <c r="A166" s="53">
        <v>3212</v>
      </c>
      <c r="B166" s="85" t="s">
        <v>375</v>
      </c>
      <c r="C166" s="50" t="s">
        <v>376</v>
      </c>
      <c r="D166" s="242">
        <v>5566.39</v>
      </c>
      <c r="E166" s="242">
        <v>5000.5</v>
      </c>
      <c r="F166" s="52">
        <f t="shared" si="31"/>
        <v>89.833806111321692</v>
      </c>
    </row>
    <row r="167" spans="1:6" ht="12.75" customHeight="1" x14ac:dyDescent="0.2">
      <c r="A167" s="53">
        <v>3213</v>
      </c>
      <c r="B167" s="85" t="s">
        <v>377</v>
      </c>
      <c r="C167" s="50" t="s">
        <v>378</v>
      </c>
      <c r="D167" s="242">
        <v>566.73</v>
      </c>
      <c r="E167" s="242">
        <v>497.5</v>
      </c>
      <c r="F167" s="52">
        <f t="shared" si="31"/>
        <v>87.784306459866244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22117.16</v>
      </c>
      <c r="E169" s="51">
        <f t="shared" si="41"/>
        <v>31547.469999999998</v>
      </c>
      <c r="F169" s="52">
        <f t="shared" si="31"/>
        <v>142.63797883634246</v>
      </c>
    </row>
    <row r="170" spans="1:6" ht="12.75" customHeight="1" x14ac:dyDescent="0.2">
      <c r="A170" s="53">
        <v>3221</v>
      </c>
      <c r="B170" s="85" t="s">
        <v>383</v>
      </c>
      <c r="C170" s="50" t="s">
        <v>384</v>
      </c>
      <c r="D170" s="242">
        <v>4650.59</v>
      </c>
      <c r="E170" s="242">
        <v>6526.51</v>
      </c>
      <c r="F170" s="52">
        <f t="shared" si="31"/>
        <v>140.33724753203356</v>
      </c>
    </row>
    <row r="171" spans="1:6" ht="12.75" customHeight="1" x14ac:dyDescent="0.2">
      <c r="A171" s="53">
        <v>3222</v>
      </c>
      <c r="B171" s="85" t="s">
        <v>385</v>
      </c>
      <c r="C171" s="50" t="s">
        <v>386</v>
      </c>
      <c r="D171" s="242">
        <v>32.25</v>
      </c>
      <c r="E171" s="242">
        <v>10739.4</v>
      </c>
      <c r="F171" s="52" t="str">
        <f t="shared" si="31"/>
        <v>&gt;&gt;100</v>
      </c>
    </row>
    <row r="172" spans="1:6" ht="12.75" customHeight="1" x14ac:dyDescent="0.2">
      <c r="A172" s="53">
        <v>3223</v>
      </c>
      <c r="B172" s="85" t="s">
        <v>387</v>
      </c>
      <c r="C172" s="50" t="s">
        <v>388</v>
      </c>
      <c r="D172" s="242">
        <v>14477.16</v>
      </c>
      <c r="E172" s="242">
        <v>8393.89</v>
      </c>
      <c r="F172" s="52">
        <f t="shared" si="31"/>
        <v>57.980225403324958</v>
      </c>
    </row>
    <row r="173" spans="1:6" ht="12.75" customHeight="1" x14ac:dyDescent="0.2">
      <c r="A173" s="53">
        <v>3224</v>
      </c>
      <c r="B173" s="85" t="s">
        <v>389</v>
      </c>
      <c r="C173" s="50" t="s">
        <v>390</v>
      </c>
      <c r="D173" s="242">
        <v>2479.27</v>
      </c>
      <c r="E173" s="242">
        <v>3998.26</v>
      </c>
      <c r="F173" s="52">
        <f t="shared" si="31"/>
        <v>161.26763119789294</v>
      </c>
    </row>
    <row r="174" spans="1:6" ht="12.75" customHeight="1" x14ac:dyDescent="0.2">
      <c r="A174" s="53">
        <v>3225</v>
      </c>
      <c r="B174" s="85" t="s">
        <v>391</v>
      </c>
      <c r="C174" s="50" t="s">
        <v>392</v>
      </c>
      <c r="D174" s="242">
        <v>477.89</v>
      </c>
      <c r="E174" s="242">
        <v>1761.88</v>
      </c>
      <c r="F174" s="52">
        <f t="shared" si="31"/>
        <v>368.6789847035929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127.53</v>
      </c>
      <c r="F176" s="52" t="str">
        <f t="shared" si="31"/>
        <v>-</v>
      </c>
    </row>
    <row r="177" spans="1:6" ht="12.75" customHeight="1" x14ac:dyDescent="0.2">
      <c r="A177" s="53">
        <v>323</v>
      </c>
      <c r="B177" s="85" t="s">
        <v>397</v>
      </c>
      <c r="C177" s="50" t="s">
        <v>398</v>
      </c>
      <c r="D177" s="51">
        <f t="shared" ref="D177:E177" si="42">SUM(D178:D186)</f>
        <v>11826.849999999999</v>
      </c>
      <c r="E177" s="51">
        <f t="shared" si="42"/>
        <v>13564.66</v>
      </c>
      <c r="F177" s="52">
        <f t="shared" si="31"/>
        <v>114.69376883954732</v>
      </c>
    </row>
    <row r="178" spans="1:6" ht="12.75" customHeight="1" x14ac:dyDescent="0.2">
      <c r="A178" s="53">
        <v>3231</v>
      </c>
      <c r="B178" s="85" t="s">
        <v>399</v>
      </c>
      <c r="C178" s="50" t="s">
        <v>400</v>
      </c>
      <c r="D178" s="242">
        <v>1493.4</v>
      </c>
      <c r="E178" s="242">
        <v>1525.79</v>
      </c>
      <c r="F178" s="52">
        <f t="shared" si="31"/>
        <v>102.16887638944689</v>
      </c>
    </row>
    <row r="179" spans="1:6" ht="12.75" customHeight="1" x14ac:dyDescent="0.2">
      <c r="A179" s="53">
        <v>3232</v>
      </c>
      <c r="B179" s="85" t="s">
        <v>401</v>
      </c>
      <c r="C179" s="50" t="s">
        <v>402</v>
      </c>
      <c r="D179" s="242">
        <v>3771.93</v>
      </c>
      <c r="E179" s="242">
        <v>4042.24</v>
      </c>
      <c r="F179" s="52">
        <f t="shared" si="31"/>
        <v>107.1663578062159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2132.5500000000002</v>
      </c>
      <c r="E181" s="242">
        <v>2504.02</v>
      </c>
      <c r="F181" s="52">
        <f t="shared" si="31"/>
        <v>117.41905230826943</v>
      </c>
    </row>
    <row r="182" spans="1:6" ht="12.75" customHeight="1" x14ac:dyDescent="0.2">
      <c r="A182" s="53">
        <v>3235</v>
      </c>
      <c r="B182" s="85" t="s">
        <v>407</v>
      </c>
      <c r="C182" s="50" t="s">
        <v>408</v>
      </c>
      <c r="D182" s="242">
        <v>1267.67</v>
      </c>
      <c r="E182" s="242">
        <v>1404.28</v>
      </c>
      <c r="F182" s="52">
        <f t="shared" si="31"/>
        <v>110.77646390622165</v>
      </c>
    </row>
    <row r="183" spans="1:6" ht="12.75" customHeight="1" x14ac:dyDescent="0.2">
      <c r="A183" s="53">
        <v>3236</v>
      </c>
      <c r="B183" s="85" t="s">
        <v>409</v>
      </c>
      <c r="C183" s="50" t="s">
        <v>410</v>
      </c>
      <c r="D183" s="242">
        <v>530.89</v>
      </c>
      <c r="E183" s="242">
        <v>1005.65</v>
      </c>
      <c r="F183" s="52">
        <f t="shared" si="31"/>
        <v>189.42718830642883</v>
      </c>
    </row>
    <row r="184" spans="1:6" ht="12.75" customHeight="1" x14ac:dyDescent="0.2">
      <c r="A184" s="53">
        <v>3237</v>
      </c>
      <c r="B184" s="85" t="s">
        <v>411</v>
      </c>
      <c r="C184" s="50" t="s">
        <v>412</v>
      </c>
      <c r="D184" s="242">
        <v>648.13</v>
      </c>
      <c r="E184" s="242">
        <v>452.17</v>
      </c>
      <c r="F184" s="52">
        <f t="shared" si="31"/>
        <v>69.765324857667437</v>
      </c>
    </row>
    <row r="185" spans="1:6" ht="12.75" customHeight="1" x14ac:dyDescent="0.2">
      <c r="A185" s="53">
        <v>3238</v>
      </c>
      <c r="B185" s="85" t="s">
        <v>413</v>
      </c>
      <c r="C185" s="50" t="s">
        <v>414</v>
      </c>
      <c r="D185" s="242">
        <v>935.07</v>
      </c>
      <c r="E185" s="242">
        <v>1009.51</v>
      </c>
      <c r="F185" s="52">
        <f t="shared" si="31"/>
        <v>107.96090132289559</v>
      </c>
    </row>
    <row r="186" spans="1:6" ht="12.75" customHeight="1" x14ac:dyDescent="0.2">
      <c r="A186" s="53">
        <v>3239</v>
      </c>
      <c r="B186" s="85" t="s">
        <v>415</v>
      </c>
      <c r="C186" s="50" t="s">
        <v>416</v>
      </c>
      <c r="D186" s="242">
        <v>1047.21</v>
      </c>
      <c r="E186" s="242">
        <v>1621</v>
      </c>
      <c r="F186" s="52">
        <f t="shared" si="31"/>
        <v>154.79225752236897</v>
      </c>
    </row>
    <row r="187" spans="1:6" ht="12.75" customHeight="1" x14ac:dyDescent="0.2">
      <c r="A187" s="53">
        <v>324</v>
      </c>
      <c r="B187" s="85" t="s">
        <v>417</v>
      </c>
      <c r="C187" s="50" t="s">
        <v>418</v>
      </c>
      <c r="D187" s="242">
        <v>188.47</v>
      </c>
      <c r="E187" s="242">
        <v>14.48</v>
      </c>
      <c r="F187" s="52">
        <f t="shared" si="31"/>
        <v>7.6829203586777739</v>
      </c>
    </row>
    <row r="188" spans="1:6" ht="12.75" customHeight="1" x14ac:dyDescent="0.2">
      <c r="A188" s="53">
        <v>329</v>
      </c>
      <c r="B188" s="85" t="s">
        <v>419</v>
      </c>
      <c r="C188" s="50" t="s">
        <v>420</v>
      </c>
      <c r="D188" s="51">
        <f t="shared" ref="D188:E188" si="43">SUM(D189:D195)</f>
        <v>1174.73</v>
      </c>
      <c r="E188" s="51">
        <f t="shared" si="43"/>
        <v>2718.88</v>
      </c>
      <c r="F188" s="52">
        <f t="shared" si="31"/>
        <v>231.44722617112018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54.16</v>
      </c>
      <c r="F191" s="52" t="str">
        <f t="shared" si="31"/>
        <v>-</v>
      </c>
    </row>
    <row r="192" spans="1:6" ht="12.75" customHeight="1" x14ac:dyDescent="0.2">
      <c r="A192" s="53">
        <v>3294</v>
      </c>
      <c r="B192" s="85" t="s">
        <v>427</v>
      </c>
      <c r="C192" s="50" t="s">
        <v>428</v>
      </c>
      <c r="D192" s="242">
        <v>172.54</v>
      </c>
      <c r="E192" s="242">
        <v>176.36</v>
      </c>
      <c r="F192" s="52">
        <f t="shared" si="31"/>
        <v>102.21397936710331</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1002.19</v>
      </c>
      <c r="E195" s="242">
        <v>2488.36</v>
      </c>
      <c r="F195" s="52">
        <f t="shared" si="31"/>
        <v>248.29223999441226</v>
      </c>
    </row>
    <row r="196" spans="1:6" ht="12.75" customHeight="1" x14ac:dyDescent="0.2">
      <c r="A196" s="53">
        <v>34</v>
      </c>
      <c r="B196" s="232" t="s">
        <v>435</v>
      </c>
      <c r="C196" s="50" t="s">
        <v>436</v>
      </c>
      <c r="D196" s="51">
        <f t="shared" ref="D196:E196" si="44">D197+D202+D210</f>
        <v>497.5</v>
      </c>
      <c r="E196" s="51">
        <f t="shared" si="44"/>
        <v>635.67999999999995</v>
      </c>
      <c r="F196" s="52">
        <f t="shared" si="31"/>
        <v>127.77487437185928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497.5</v>
      </c>
      <c r="E210" s="51">
        <f t="shared" si="47"/>
        <v>635.67999999999995</v>
      </c>
      <c r="F210" s="52">
        <f t="shared" si="31"/>
        <v>127.77487437185928</v>
      </c>
    </row>
    <row r="211" spans="1:6" ht="12.75" customHeight="1" x14ac:dyDescent="0.2">
      <c r="A211" s="53">
        <v>3431</v>
      </c>
      <c r="B211" s="232" t="s">
        <v>465</v>
      </c>
      <c r="C211" s="50" t="s">
        <v>466</v>
      </c>
      <c r="D211" s="242">
        <v>497.5</v>
      </c>
      <c r="E211" s="242">
        <v>524.67999999999995</v>
      </c>
      <c r="F211" s="52">
        <f t="shared" si="31"/>
        <v>105.46331658291457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111</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5554.25</v>
      </c>
      <c r="E252" s="51">
        <f t="shared" si="63"/>
        <v>6006.09</v>
      </c>
      <c r="F252" s="52">
        <f t="shared" ref="F252:F258" si="64">IF(D252&lt;&gt;0,IF(E252/D252&gt;=100,"&gt;&gt;100",E252/D252*100),"-")</f>
        <v>108.13503173245714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5554.25</v>
      </c>
      <c r="E259" s="51">
        <f t="shared" si="66"/>
        <v>6006.09</v>
      </c>
      <c r="F259" s="52">
        <f t="shared" ref="F259:F262" si="67">IF(D259&lt;&gt;0,IF(E259/D259&gt;=100,"&gt;&gt;100",E259/D259*100),"-")</f>
        <v>108.13503173245714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5554.25</v>
      </c>
      <c r="E261" s="242">
        <v>6006.09</v>
      </c>
      <c r="F261" s="52">
        <f t="shared" si="67"/>
        <v>108.13503173245714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102.58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102.58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102.58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469202.12999999995</v>
      </c>
      <c r="E289" s="51">
        <f t="shared" si="79"/>
        <v>568591.21</v>
      </c>
      <c r="F289" s="52">
        <f t="shared" si="76"/>
        <v>121.18257221040322</v>
      </c>
    </row>
    <row r="290" spans="1:6" ht="12.75" customHeight="1" x14ac:dyDescent="0.2">
      <c r="A290" s="53" t="s">
        <v>608</v>
      </c>
      <c r="B290" s="85" t="s">
        <v>619</v>
      </c>
      <c r="C290" s="50" t="s">
        <v>620</v>
      </c>
      <c r="D290" s="51">
        <f>IF(D6&gt;=D289,D6-D289,0)</f>
        <v>9355.8800000001211</v>
      </c>
      <c r="E290" s="51">
        <f>IF(E6&gt;=E289,E6-E289,0)</f>
        <v>4339.4100000000326</v>
      </c>
      <c r="F290" s="52">
        <f t="shared" si="76"/>
        <v>46.381633796072379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22680.400000000001</v>
      </c>
      <c r="E292" s="242">
        <v>24185.43</v>
      </c>
      <c r="F292" s="52">
        <f t="shared" si="76"/>
        <v>106.63581771044602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8842.75</v>
      </c>
      <c r="E350" s="51">
        <f t="shared" si="95"/>
        <v>6878.99</v>
      </c>
      <c r="F350" s="52">
        <f t="shared" si="81"/>
        <v>77.79242882587431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8842.75</v>
      </c>
      <c r="E363" s="51">
        <f t="shared" si="99"/>
        <v>6878.99</v>
      </c>
      <c r="F363" s="52">
        <f t="shared" si="81"/>
        <v>77.79242882587431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4902.45</v>
      </c>
      <c r="E369" s="51">
        <f t="shared" si="101"/>
        <v>2611.5</v>
      </c>
      <c r="F369" s="52">
        <f t="shared" si="81"/>
        <v>53.269283725484193</v>
      </c>
    </row>
    <row r="370" spans="1:6" ht="12.75" customHeight="1" x14ac:dyDescent="0.2">
      <c r="A370" s="53">
        <v>4221</v>
      </c>
      <c r="B370" s="85" t="s">
        <v>674</v>
      </c>
      <c r="C370" s="50" t="s">
        <v>766</v>
      </c>
      <c r="D370" s="242">
        <v>3367.84</v>
      </c>
      <c r="E370" s="242">
        <v>1299</v>
      </c>
      <c r="F370" s="52">
        <f t="shared" si="81"/>
        <v>38.570715948501118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1534.61</v>
      </c>
      <c r="E372" s="242">
        <v>1312.5</v>
      </c>
      <c r="F372" s="52">
        <f t="shared" si="81"/>
        <v>85.526615882862757</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3940.3</v>
      </c>
      <c r="E383" s="51">
        <f t="shared" si="103"/>
        <v>4267.49</v>
      </c>
      <c r="F383" s="52">
        <f t="shared" si="81"/>
        <v>108.30368246072632</v>
      </c>
    </row>
    <row r="384" spans="1:6" ht="12.75" customHeight="1" x14ac:dyDescent="0.2">
      <c r="A384" s="53">
        <v>4241</v>
      </c>
      <c r="B384" s="85" t="s">
        <v>783</v>
      </c>
      <c r="C384" s="50" t="s">
        <v>784</v>
      </c>
      <c r="D384" s="242">
        <v>3940.3</v>
      </c>
      <c r="E384" s="242">
        <v>4267.49</v>
      </c>
      <c r="F384" s="52">
        <f t="shared" si="81"/>
        <v>108.30368246072632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8842.75</v>
      </c>
      <c r="E408" s="51">
        <f t="shared" si="111"/>
        <v>6878.99</v>
      </c>
      <c r="F408" s="52">
        <f t="shared" si="81"/>
        <v>77.79242882587431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25133.68</v>
      </c>
      <c r="E410" s="242">
        <v>26125.58</v>
      </c>
      <c r="F410" s="52">
        <f t="shared" si="81"/>
        <v>103.94649728969256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478558.01000000007</v>
      </c>
      <c r="E412" s="51">
        <f>E6+E298</f>
        <v>572930.62</v>
      </c>
      <c r="F412" s="52">
        <f t="shared" si="81"/>
        <v>119.72020278168574</v>
      </c>
    </row>
    <row r="413" spans="1:6" ht="12.75" customHeight="1" x14ac:dyDescent="0.2">
      <c r="A413" s="53" t="s">
        <v>608</v>
      </c>
      <c r="B413" s="85" t="s">
        <v>831</v>
      </c>
      <c r="C413" s="50" t="s">
        <v>832</v>
      </c>
      <c r="D413" s="51">
        <f t="shared" ref="D413:E413" si="112">D289+D350</f>
        <v>478044.87999999995</v>
      </c>
      <c r="E413" s="51">
        <f t="shared" si="112"/>
        <v>575470.19999999995</v>
      </c>
      <c r="F413" s="52">
        <f t="shared" si="81"/>
        <v>120.37995261030723</v>
      </c>
    </row>
    <row r="414" spans="1:6" ht="12.75" customHeight="1" x14ac:dyDescent="0.2">
      <c r="A414" s="53" t="s">
        <v>608</v>
      </c>
      <c r="B414" s="85" t="s">
        <v>833</v>
      </c>
      <c r="C414" s="50" t="s">
        <v>834</v>
      </c>
      <c r="D414" s="51">
        <f t="shared" ref="D414:E414" si="113">IF(D412&gt;=D413,D412-D413,0)</f>
        <v>513.13000000012107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2539.5799999999581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2453.2799999999988</v>
      </c>
      <c r="E417" s="51">
        <f t="shared" si="116"/>
        <v>1940.1500000000015</v>
      </c>
      <c r="F417" s="52">
        <f t="shared" si="81"/>
        <v>79.083920302615368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478558.01000000007</v>
      </c>
      <c r="E639" s="51">
        <f t="shared" si="180"/>
        <v>572930.62</v>
      </c>
      <c r="F639" s="52">
        <f t="shared" si="119"/>
        <v>119.72020278168574</v>
      </c>
    </row>
    <row r="640" spans="1:6" ht="12.75" customHeight="1" x14ac:dyDescent="0.2">
      <c r="A640" s="53" t="s">
        <v>608</v>
      </c>
      <c r="B640" s="85" t="s">
        <v>1277</v>
      </c>
      <c r="C640" s="50" t="s">
        <v>1278</v>
      </c>
      <c r="D640" s="51">
        <f t="shared" ref="D640:E640" si="181">D413+D528</f>
        <v>478044.87999999995</v>
      </c>
      <c r="E640" s="51">
        <f t="shared" si="181"/>
        <v>575470.19999999995</v>
      </c>
      <c r="F640" s="52">
        <f t="shared" si="119"/>
        <v>120.37995261030723</v>
      </c>
    </row>
    <row r="641" spans="1:6" ht="12.75" customHeight="1" x14ac:dyDescent="0.2">
      <c r="A641" s="53" t="s">
        <v>608</v>
      </c>
      <c r="B641" s="85" t="s">
        <v>1279</v>
      </c>
      <c r="C641" s="50" t="s">
        <v>1280</v>
      </c>
      <c r="D641" s="51">
        <f t="shared" ref="D641:E641" si="182">IF(D639&gt;=D640,D639-D640,0)</f>
        <v>513.13000000012107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2539.5799999999581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2453.2799999999988</v>
      </c>
      <c r="E644" s="51">
        <f t="shared" si="185"/>
        <v>1940.1500000000015</v>
      </c>
      <c r="F644" s="52">
        <f t="shared" si="119"/>
        <v>79.083920302615368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1940.1499999998778</v>
      </c>
      <c r="E646" s="51">
        <f t="shared" si="187"/>
        <v>4479.7299999999595</v>
      </c>
      <c r="F646" s="52">
        <f t="shared" si="119"/>
        <v>230.89606473727505</v>
      </c>
    </row>
    <row r="647" spans="1:6" ht="24" x14ac:dyDescent="0.2">
      <c r="A647" s="55" t="s">
        <v>1291</v>
      </c>
      <c r="B647" s="233" t="s">
        <v>1292</v>
      </c>
      <c r="C647" s="56" t="s">
        <v>1291</v>
      </c>
      <c r="D647" s="243">
        <v>35188.81</v>
      </c>
      <c r="E647" s="243">
        <v>41950.86</v>
      </c>
      <c r="F647" s="57">
        <f t="shared" si="119"/>
        <v>119.21647819292554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11107.17</v>
      </c>
      <c r="E649" s="242">
        <v>9060.26</v>
      </c>
      <c r="F649" s="52">
        <f t="shared" ref="F649:F724" si="188">IF(D649&lt;&gt;0,IF(E649/D649&gt;=100,"&gt;&gt;100",E649/D649*100),"-")</f>
        <v>81.571273330650385</v>
      </c>
    </row>
    <row r="650" spans="1:6" ht="12.75" customHeight="1" x14ac:dyDescent="0.2">
      <c r="A650" s="53" t="s">
        <v>1296</v>
      </c>
      <c r="B650" s="85" t="s">
        <v>1297</v>
      </c>
      <c r="C650" s="50" t="s">
        <v>1296</v>
      </c>
      <c r="D650" s="242">
        <v>71991.789999999994</v>
      </c>
      <c r="E650" s="242">
        <v>87276.11</v>
      </c>
      <c r="F650" s="52">
        <f t="shared" si="188"/>
        <v>121.23064310527631</v>
      </c>
    </row>
    <row r="651" spans="1:6" ht="12.75" customHeight="1" x14ac:dyDescent="0.2">
      <c r="A651" s="53" t="s">
        <v>1298</v>
      </c>
      <c r="B651" s="85" t="s">
        <v>1299</v>
      </c>
      <c r="C651" s="50" t="s">
        <v>1298</v>
      </c>
      <c r="D651" s="242">
        <v>74038.7</v>
      </c>
      <c r="E651" s="242">
        <v>86286.29</v>
      </c>
      <c r="F651" s="52">
        <f t="shared" si="188"/>
        <v>116.54214620191871</v>
      </c>
    </row>
    <row r="652" spans="1:6" ht="24" x14ac:dyDescent="0.2">
      <c r="A652" s="53">
        <v>11</v>
      </c>
      <c r="B652" s="85" t="s">
        <v>1300</v>
      </c>
      <c r="C652" s="50" t="s">
        <v>1301</v>
      </c>
      <c r="D652" s="51">
        <f t="shared" ref="D652:E652" si="189">+D649+D650-D651</f>
        <v>9060.2599999999948</v>
      </c>
      <c r="E652" s="51">
        <f t="shared" si="189"/>
        <v>10050.080000000002</v>
      </c>
      <c r="F652" s="52">
        <f t="shared" si="188"/>
        <v>110.9248520461886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29</v>
      </c>
      <c r="E654" s="262">
        <v>29</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265.45</v>
      </c>
      <c r="E670" s="242"/>
      <c r="F670" s="52">
        <f t="shared" si="188"/>
        <v>0</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407629.27</v>
      </c>
      <c r="E675" s="242">
        <v>502604.93</v>
      </c>
      <c r="F675" s="52">
        <f t="shared" si="188"/>
        <v>123.29951919301574</v>
      </c>
    </row>
    <row r="676" spans="1:6" ht="24" x14ac:dyDescent="0.2">
      <c r="A676" s="53">
        <v>63613</v>
      </c>
      <c r="B676" s="232" t="s">
        <v>1349</v>
      </c>
      <c r="C676" s="50" t="s">
        <v>1350</v>
      </c>
      <c r="D676" s="242">
        <v>7448.07</v>
      </c>
      <c r="E676" s="242">
        <v>8529.09</v>
      </c>
      <c r="F676" s="52">
        <f t="shared" si="188"/>
        <v>114.51409559792</v>
      </c>
    </row>
    <row r="677" spans="1:6" ht="24" x14ac:dyDescent="0.2">
      <c r="A677" s="53">
        <v>63622</v>
      </c>
      <c r="B677" s="232" t="s">
        <v>1351</v>
      </c>
      <c r="C677" s="50" t="s">
        <v>1352</v>
      </c>
      <c r="D677" s="242">
        <v>3769.62</v>
      </c>
      <c r="E677" s="242">
        <v>237</v>
      </c>
      <c r="F677" s="52">
        <f t="shared" si="188"/>
        <v>6.2871058621293399</v>
      </c>
    </row>
    <row r="678" spans="1:6" ht="24" x14ac:dyDescent="0.2">
      <c r="A678" s="53">
        <v>63623</v>
      </c>
      <c r="B678" s="232" t="s">
        <v>1353</v>
      </c>
      <c r="C678" s="50" t="s">
        <v>1354</v>
      </c>
      <c r="D678" s="242">
        <v>1534.61</v>
      </c>
      <c r="E678" s="242">
        <v>1299</v>
      </c>
      <c r="F678" s="52">
        <f t="shared" si="188"/>
        <v>84.646913548067587</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825.86</v>
      </c>
      <c r="E710" s="242">
        <v>1829.4</v>
      </c>
      <c r="F710" s="52">
        <f t="shared" si="188"/>
        <v>221.51454241639019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1025.3499999999999</v>
      </c>
      <c r="E717" s="242">
        <v>491.46</v>
      </c>
      <c r="F717" s="52">
        <f t="shared" si="188"/>
        <v>47.930950407178038</v>
      </c>
    </row>
    <row r="718" spans="1:6" ht="12.75" customHeight="1" x14ac:dyDescent="0.2">
      <c r="A718" s="53">
        <v>32121</v>
      </c>
      <c r="B718" s="85" t="s">
        <v>1415</v>
      </c>
      <c r="C718" s="50" t="s">
        <v>1416</v>
      </c>
      <c r="D718" s="242">
        <v>5566.39</v>
      </c>
      <c r="E718" s="242">
        <v>5000.5</v>
      </c>
      <c r="F718" s="52">
        <f t="shared" si="188"/>
        <v>89.833806111321692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431.35</v>
      </c>
      <c r="E720" s="242">
        <v>932.65</v>
      </c>
      <c r="F720" s="52">
        <f t="shared" si="188"/>
        <v>216.2165295004057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536.64</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270.44</v>
      </c>
      <c r="E824" s="242">
        <v>160</v>
      </c>
      <c r="F824" s="52">
        <f t="shared" si="190"/>
        <v>59.162845732879752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5283.81</v>
      </c>
      <c r="E828" s="242">
        <v>5846.09</v>
      </c>
      <c r="F828" s="52">
        <f t="shared" si="190"/>
        <v>110.64156356871273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455225.74</v>
      </c>
      <c r="E6" s="229">
        <f t="shared" si="0"/>
        <v>455380.9</v>
      </c>
      <c r="F6" s="230">
        <f t="shared" ref="F6:F260" si="1">IF(D6&gt;0,IF(E6/D6&gt;=100,"&gt;&gt;100",E6/D6*100),"-")</f>
        <v>100.03408418864892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376543.26</v>
      </c>
      <c r="E7" s="104">
        <f t="shared" si="2"/>
        <v>365864.69000000006</v>
      </c>
      <c r="F7" s="93">
        <f t="shared" si="1"/>
        <v>97.164052279145835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6686.39</v>
      </c>
      <c r="E8" s="104">
        <f>E9+E10-E11</f>
        <v>6686.39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6686.39</v>
      </c>
      <c r="E9" s="247">
        <v>6686.39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369856.87</v>
      </c>
      <c r="E12" s="104">
        <f t="shared" si="3"/>
        <v>359178.30000000005</v>
      </c>
      <c r="F12" s="93">
        <f t="shared" si="1"/>
        <v>97.112783115262957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338495.81000000006</v>
      </c>
      <c r="E13" s="104">
        <f t="shared" si="4"/>
        <v>330573.92000000004</v>
      </c>
      <c r="F13" s="93">
        <f t="shared" si="1"/>
        <v>97.65967856441118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528126.04</v>
      </c>
      <c r="E15" s="247">
        <v>528126.04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189630.23</v>
      </c>
      <c r="E18" s="247">
        <v>197552.12</v>
      </c>
      <c r="F18" s="93">
        <f t="shared" si="1"/>
        <v>104.17754595351172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7873.4399999999732</v>
      </c>
      <c r="E19" s="104">
        <f t="shared" si="5"/>
        <v>3559.1300000000047</v>
      </c>
      <c r="F19" s="93">
        <f t="shared" si="1"/>
        <v>45.204256335223441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98636.09</v>
      </c>
      <c r="E20" s="247">
        <v>99935.09</v>
      </c>
      <c r="F20" s="93">
        <f t="shared" si="1"/>
        <v>101.3169621788536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2215.06</v>
      </c>
      <c r="E21" s="247">
        <v>2215.06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21518.400000000001</v>
      </c>
      <c r="E22" s="247">
        <v>22830.91</v>
      </c>
      <c r="F22" s="93">
        <f t="shared" si="1"/>
        <v>106.09947765633132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267.32</v>
      </c>
      <c r="E23" s="247">
        <v>267.32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17135.09</v>
      </c>
      <c r="E24" s="247">
        <v>17135.09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11825.08</v>
      </c>
      <c r="E25" s="247">
        <v>11825.07</v>
      </c>
      <c r="F25" s="93">
        <f t="shared" si="1"/>
        <v>99.999915433975914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4147.59</v>
      </c>
      <c r="E26" s="247">
        <v>4147.59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147871.19</v>
      </c>
      <c r="E28" s="247">
        <v>154797</v>
      </c>
      <c r="F28" s="93">
        <f t="shared" si="1"/>
        <v>104.68367773330287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23487.62</v>
      </c>
      <c r="E35" s="104">
        <f t="shared" si="7"/>
        <v>25045.25</v>
      </c>
      <c r="F35" s="93">
        <f t="shared" si="1"/>
        <v>106.63170640533184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26685.68</v>
      </c>
      <c r="E36" s="247">
        <v>28243.31</v>
      </c>
      <c r="F36" s="93">
        <f t="shared" si="1"/>
        <v>105.83695075411232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3198.06</v>
      </c>
      <c r="E40" s="247">
        <v>3198.06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24486.47</v>
      </c>
      <c r="E54" s="247">
        <v>26248.35</v>
      </c>
      <c r="F54" s="93">
        <f t="shared" si="1"/>
        <v>107.19532051782063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24486.47</v>
      </c>
      <c r="E55" s="247">
        <v>26248.35</v>
      </c>
      <c r="F55" s="93">
        <f t="shared" si="1"/>
        <v>107.19532051782063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78682.48000000001</v>
      </c>
      <c r="E68" s="104">
        <f t="shared" si="13"/>
        <v>89516.209999999992</v>
      </c>
      <c r="F68" s="93">
        <f t="shared" si="1"/>
        <v>113.7689228910934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9060.26</v>
      </c>
      <c r="E69" s="104">
        <f t="shared" si="14"/>
        <v>10050.08</v>
      </c>
      <c r="F69" s="93">
        <f t="shared" si="1"/>
        <v>110.92485204618852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8943</v>
      </c>
      <c r="E70" s="104">
        <f t="shared" si="15"/>
        <v>9919.1</v>
      </c>
      <c r="F70" s="93">
        <f t="shared" si="1"/>
        <v>110.91468187409149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8943</v>
      </c>
      <c r="E72" s="247">
        <v>9919.1</v>
      </c>
      <c r="F72" s="93">
        <f t="shared" si="1"/>
        <v>110.91468187409149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117.26</v>
      </c>
      <c r="E76" s="247">
        <v>130.97999999999999</v>
      </c>
      <c r="F76" s="93">
        <f t="shared" si="1"/>
        <v>111.70049462732388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34433.410000000003</v>
      </c>
      <c r="E78" s="104">
        <f>E79+SUM(E82:E84)-E85+E86</f>
        <v>37515.269999999997</v>
      </c>
      <c r="F78" s="93">
        <f t="shared" si="1"/>
        <v>108.95020272462122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306.45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34433.410000000003</v>
      </c>
      <c r="E86" s="247">
        <v>37208.82</v>
      </c>
      <c r="F86" s="93">
        <f t="shared" si="1"/>
        <v>108.0602240672649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35188.81</v>
      </c>
      <c r="E170" s="104">
        <f t="shared" si="29"/>
        <v>41950.859999999993</v>
      </c>
      <c r="F170" s="93">
        <f t="shared" si="1"/>
        <v>119.21647819292554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796.34</v>
      </c>
      <c r="E171" s="247">
        <v>796.34</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34392.47</v>
      </c>
      <c r="E173" s="247">
        <v>41154.519999999997</v>
      </c>
      <c r="F173" s="93">
        <f t="shared" si="1"/>
        <v>119.66142588770157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455225.74</v>
      </c>
      <c r="E175" s="104">
        <f t="shared" si="30"/>
        <v>455380.9</v>
      </c>
      <c r="F175" s="93">
        <f t="shared" si="1"/>
        <v>100.03408418864892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81259.64</v>
      </c>
      <c r="E176" s="104">
        <f t="shared" si="31"/>
        <v>93929.689999999988</v>
      </c>
      <c r="F176" s="93">
        <f t="shared" si="1"/>
        <v>115.59205775462456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79962.41</v>
      </c>
      <c r="E177" s="104">
        <f t="shared" si="32"/>
        <v>92071.989999999991</v>
      </c>
      <c r="F177" s="93">
        <f t="shared" si="1"/>
        <v>115.14409082967858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35310.33</v>
      </c>
      <c r="E178" s="247">
        <v>43082.23</v>
      </c>
      <c r="F178" s="93">
        <f t="shared" si="1"/>
        <v>122.01027291447006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12449.67</v>
      </c>
      <c r="E179" s="247">
        <v>14058.16</v>
      </c>
      <c r="F179" s="93">
        <f t="shared" si="1"/>
        <v>112.91994084983779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44.24</v>
      </c>
      <c r="E180" s="104">
        <f t="shared" si="33"/>
        <v>44.38</v>
      </c>
      <c r="F180" s="93">
        <f t="shared" si="1"/>
        <v>100.31645569620254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44.24</v>
      </c>
      <c r="E183" s="247">
        <v>44.38</v>
      </c>
      <c r="F183" s="93">
        <f t="shared" si="1"/>
        <v>100.31645569620254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3.64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32158.17</v>
      </c>
      <c r="E188" s="247">
        <v>34883.58</v>
      </c>
      <c r="F188" s="93">
        <f t="shared" si="1"/>
        <v>108.47501583578918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1297.23</v>
      </c>
      <c r="E189" s="247">
        <v>1857.7</v>
      </c>
      <c r="F189" s="93">
        <f t="shared" si="1"/>
        <v>143.20513709982038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373966.1</v>
      </c>
      <c r="E237" s="104">
        <f t="shared" si="41"/>
        <v>361451.21</v>
      </c>
      <c r="F237" s="93">
        <f t="shared" si="1"/>
        <v>96.653469392011743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375906.25</v>
      </c>
      <c r="E238" s="104">
        <f t="shared" si="42"/>
        <v>365930.94</v>
      </c>
      <c r="F238" s="93">
        <f t="shared" si="1"/>
        <v>97.346330368276668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375906.25</v>
      </c>
      <c r="E239" s="104">
        <f t="shared" si="43"/>
        <v>365930.94</v>
      </c>
      <c r="F239" s="93">
        <f t="shared" si="1"/>
        <v>97.346330368276668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367296.55</v>
      </c>
      <c r="E240" s="247">
        <v>357321.24</v>
      </c>
      <c r="F240" s="93">
        <f t="shared" si="1"/>
        <v>97.284126409572863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8609.7000000000007</v>
      </c>
      <c r="E241" s="247">
        <v>8609.7000000000007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-1940.1500000000015</v>
      </c>
      <c r="E245" s="104">
        <f t="shared" si="45"/>
        <v>-4479.7299999999996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24185.43</v>
      </c>
      <c r="E246" s="104">
        <f t="shared" si="46"/>
        <v>26988.84</v>
      </c>
      <c r="F246" s="93">
        <f t="shared" si="1"/>
        <v>111.59131758252798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24185.43</v>
      </c>
      <c r="E247" s="247">
        <v>26988.84</v>
      </c>
      <c r="F247" s="93">
        <f t="shared" si="1"/>
        <v>111.59131758252798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26125.58</v>
      </c>
      <c r="E250" s="104">
        <f t="shared" si="47"/>
        <v>31468.57</v>
      </c>
      <c r="F250" s="93">
        <f t="shared" si="1"/>
        <v>120.45118232781817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26125.58</v>
      </c>
      <c r="E252" s="247">
        <v>31468.57</v>
      </c>
      <c r="F252" s="93">
        <f t="shared" si="1"/>
        <v>120.45118232781817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12597.81</v>
      </c>
      <c r="E259" s="104">
        <f t="shared" si="49"/>
        <v>12597.81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12597.81</v>
      </c>
      <c r="E260" s="248">
        <v>12597.81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32700.22</v>
      </c>
      <c r="E268" s="247">
        <v>35475.629999999997</v>
      </c>
      <c r="F268" s="93">
        <f t="shared" si="50"/>
        <v>108.48743525272917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185.81</v>
      </c>
      <c r="E269" s="247">
        <v>185.81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1547.38</v>
      </c>
      <c r="E271" s="247">
        <v>1547.38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47262.18</v>
      </c>
      <c r="E287" s="247">
        <v>34883.58</v>
      </c>
      <c r="F287" s="93">
        <f t="shared" si="50"/>
        <v>73.808656308278628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32700.23</v>
      </c>
      <c r="E288" s="247">
        <v>57188.41</v>
      </c>
      <c r="F288" s="93">
        <f t="shared" si="50"/>
        <v>174.8868738843733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1297.23</v>
      </c>
      <c r="E290" s="247">
        <v>1857.7</v>
      </c>
      <c r="F290" s="93">
        <f t="shared" si="50"/>
        <v>143.20513709982038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32158.17</v>
      </c>
      <c r="E298" s="247">
        <v>34883.58</v>
      </c>
      <c r="F298" s="93">
        <f t="shared" si="50"/>
        <v>108.47501583578918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478044.88</v>
      </c>
      <c r="E114" s="81">
        <f t="shared" si="22"/>
        <v>575470.19999999995</v>
      </c>
      <c r="F114" s="63">
        <f t="shared" si="1"/>
        <v>120.3799526103072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478044.88</v>
      </c>
      <c r="E115" s="81">
        <f t="shared" si="23"/>
        <v>575470.19999999995</v>
      </c>
      <c r="F115" s="63">
        <f t="shared" si="1"/>
        <v>120.3799526103072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478044.88</v>
      </c>
      <c r="E117" s="249">
        <v>575470.19999999995</v>
      </c>
      <c r="F117" s="63">
        <f t="shared" si="1"/>
        <v>120.3799526103072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478044.88</v>
      </c>
      <c r="E141" s="106">
        <f t="shared" si="28"/>
        <v>575470.19999999995</v>
      </c>
      <c r="F141" s="82">
        <f t="shared" si="1"/>
        <v>120.3799526103072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2709.86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2709.86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2709.86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2709.86</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6" sqref="D4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81309.64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579456.04000000015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573086.40000000014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516687.63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53037.68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635.67999999999995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2725.41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6369.64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566835.99000000011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560517.33000000007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509941.08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49940.71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635.54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6318.66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93929.690000000061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34883.72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34883.72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2725.55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32158.17</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59045.97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57188.41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1857.56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12833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Ina</cp:lastModifiedBy>
  <cp:lastPrinted>2024-01-31T19:22:20Z</cp:lastPrinted>
  <dcterms:created xsi:type="dcterms:W3CDTF">2022-04-01T05:14:30Z</dcterms:created>
  <dcterms:modified xsi:type="dcterms:W3CDTF">2024-02-15T07:32:17Z</dcterms:modified>
</cp:coreProperties>
</file>