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OneDrive\FINANCIJSKI IZVJEŠTAJI\2022\Financijski izvještaji 01.01.2022. - 30.06.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0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E285" i="9"/>
  <c r="B285" i="9"/>
  <c r="H284" i="9"/>
  <c r="G284" i="9"/>
  <c r="F284" i="9"/>
  <c r="H283" i="9"/>
  <c r="G283" i="9"/>
  <c r="F283" i="9"/>
  <c r="F282" i="9"/>
  <c r="H281" i="9"/>
  <c r="E281" i="9" s="1"/>
  <c r="B281" i="9" s="1"/>
  <c r="G281" i="9"/>
  <c r="F281" i="9"/>
  <c r="H280" i="9"/>
  <c r="G280" i="9"/>
  <c r="F280" i="9"/>
  <c r="E280" i="9"/>
  <c r="B280" i="9" s="1"/>
  <c r="H279" i="9"/>
  <c r="E279" i="9" s="1"/>
  <c r="B279" i="9" s="1"/>
  <c r="G279" i="9"/>
  <c r="F279" i="9"/>
  <c r="F278" i="9"/>
  <c r="F277" i="9"/>
  <c r="F276" i="9"/>
  <c r="F275" i="9"/>
  <c r="L274" i="9"/>
  <c r="H274"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M218" i="9"/>
  <c r="L218" i="9"/>
  <c r="F218" i="9"/>
  <c r="E218" i="9"/>
  <c r="B218" i="9"/>
  <c r="M217" i="9"/>
  <c r="L217" i="9"/>
  <c r="F217" i="9" s="1"/>
  <c r="E217" i="9"/>
  <c r="M216" i="9"/>
  <c r="L216" i="9"/>
  <c r="F216" i="9" s="1"/>
  <c r="B216" i="9" s="1"/>
  <c r="E216" i="9"/>
  <c r="M215" i="9"/>
  <c r="L215" i="9"/>
  <c r="F215" i="9" s="1"/>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G125" i="9"/>
  <c r="F125" i="9"/>
  <c r="E125" i="9"/>
  <c r="B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G117" i="9"/>
  <c r="F117" i="9"/>
  <c r="E117" i="9"/>
  <c r="B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G109" i="9"/>
  <c r="F109" i="9"/>
  <c r="E109" i="9"/>
  <c r="B109" i="9"/>
  <c r="H108" i="9"/>
  <c r="G108" i="9"/>
  <c r="F108" i="9"/>
  <c r="E108" i="9"/>
  <c r="B108" i="9" s="1"/>
  <c r="H107" i="9"/>
  <c r="E107" i="9" s="1"/>
  <c r="B107" i="9" s="1"/>
  <c r="G107" i="9"/>
  <c r="F107" i="9"/>
  <c r="H106" i="9"/>
  <c r="G106" i="9"/>
  <c r="F106" i="9"/>
  <c r="E106" i="9"/>
  <c r="B106" i="9" s="1"/>
  <c r="H105" i="9"/>
  <c r="G105" i="9"/>
  <c r="F105" i="9"/>
  <c r="E105" i="9"/>
  <c r="B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G99" i="9"/>
  <c r="F99" i="9"/>
  <c r="E99" i="9"/>
  <c r="B99" i="9"/>
  <c r="H98" i="9"/>
  <c r="G98" i="9"/>
  <c r="F98" i="9"/>
  <c r="E98" i="9"/>
  <c r="B98" i="9" s="1"/>
  <c r="H97" i="9"/>
  <c r="E97" i="9" s="1"/>
  <c r="B97" i="9" s="1"/>
  <c r="G97" i="9"/>
  <c r="F97" i="9"/>
  <c r="H96" i="9"/>
  <c r="G96" i="9"/>
  <c r="F96" i="9"/>
  <c r="E96" i="9"/>
  <c r="B96" i="9" s="1"/>
  <c r="H95" i="9"/>
  <c r="G95" i="9"/>
  <c r="F95" i="9"/>
  <c r="E95" i="9"/>
  <c r="B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G87" i="9"/>
  <c r="F87" i="9"/>
  <c r="E87" i="9"/>
  <c r="B87" i="9"/>
  <c r="H86" i="9"/>
  <c r="G86" i="9"/>
  <c r="F86" i="9"/>
  <c r="E86" i="9"/>
  <c r="B86" i="9" s="1"/>
  <c r="H85" i="9"/>
  <c r="E85" i="9" s="1"/>
  <c r="B85" i="9" s="1"/>
  <c r="G85" i="9"/>
  <c r="F85" i="9"/>
  <c r="H84" i="9"/>
  <c r="G84" i="9"/>
  <c r="F84" i="9"/>
  <c r="E84" i="9"/>
  <c r="B84" i="9" s="1"/>
  <c r="H83" i="9"/>
  <c r="G83" i="9"/>
  <c r="F83" i="9"/>
  <c r="E83" i="9"/>
  <c r="B83" i="9"/>
  <c r="H82" i="9"/>
  <c r="G82" i="9"/>
  <c r="F82" i="9"/>
  <c r="E82" i="9"/>
  <c r="B82" i="9" s="1"/>
  <c r="H81" i="9"/>
  <c r="E81" i="9" s="1"/>
  <c r="B81" i="9" s="1"/>
  <c r="G81" i="9"/>
  <c r="F81" i="9"/>
  <c r="H80" i="9"/>
  <c r="G80" i="9"/>
  <c r="F80" i="9"/>
  <c r="E80" i="9"/>
  <c r="B80" i="9" s="1"/>
  <c r="H79" i="9"/>
  <c r="G79" i="9"/>
  <c r="F79" i="9"/>
  <c r="E79" i="9"/>
  <c r="B79" i="9"/>
  <c r="H78" i="9"/>
  <c r="G78" i="9"/>
  <c r="F78" i="9"/>
  <c r="E78" i="9"/>
  <c r="B78" i="9" s="1"/>
  <c r="H77" i="9"/>
  <c r="G77" i="9"/>
  <c r="F77" i="9"/>
  <c r="E77" i="9"/>
  <c r="B77" i="9"/>
  <c r="H76" i="9"/>
  <c r="G76" i="9"/>
  <c r="F76" i="9"/>
  <c r="E76" i="9"/>
  <c r="B76" i="9" s="1"/>
  <c r="H75" i="9"/>
  <c r="G75" i="9"/>
  <c r="F75" i="9"/>
  <c r="E75" i="9"/>
  <c r="B75" i="9"/>
  <c r="H74" i="9"/>
  <c r="G74" i="9"/>
  <c r="F74" i="9"/>
  <c r="E74" i="9"/>
  <c r="B74" i="9" s="1"/>
  <c r="H73" i="9"/>
  <c r="G73" i="9"/>
  <c r="F73" i="9"/>
  <c r="E73" i="9"/>
  <c r="B73" i="9" s="1"/>
  <c r="H72" i="9"/>
  <c r="G72" i="9"/>
  <c r="F72" i="9"/>
  <c r="E72" i="9"/>
  <c r="B72" i="9"/>
  <c r="H71" i="9"/>
  <c r="G71" i="9"/>
  <c r="F71" i="9"/>
  <c r="E71" i="9"/>
  <c r="B71" i="9" s="1"/>
  <c r="H70" i="9"/>
  <c r="E70" i="9" s="1"/>
  <c r="B70" i="9" s="1"/>
  <c r="G70" i="9"/>
  <c r="F70" i="9"/>
  <c r="H69" i="9"/>
  <c r="G69" i="9"/>
  <c r="F69" i="9"/>
  <c r="E69" i="9"/>
  <c r="B69" i="9"/>
  <c r="H68" i="9"/>
  <c r="G68" i="9"/>
  <c r="F68" i="9"/>
  <c r="E68" i="9"/>
  <c r="B68" i="9" s="1"/>
  <c r="H67" i="9"/>
  <c r="G67" i="9"/>
  <c r="F67" i="9"/>
  <c r="E67" i="9"/>
  <c r="B67" i="9"/>
  <c r="H66" i="9"/>
  <c r="G66" i="9"/>
  <c r="F66" i="9"/>
  <c r="E66" i="9"/>
  <c r="B66" i="9" s="1"/>
  <c r="H65" i="9"/>
  <c r="G65" i="9"/>
  <c r="F65" i="9"/>
  <c r="E65" i="9"/>
  <c r="B65" i="9"/>
  <c r="H64" i="9"/>
  <c r="G64" i="9"/>
  <c r="F64" i="9"/>
  <c r="E64" i="9"/>
  <c r="B64" i="9" s="1"/>
  <c r="H63" i="9"/>
  <c r="G63" i="9"/>
  <c r="F63" i="9"/>
  <c r="E63" i="9"/>
  <c r="B63" i="9"/>
  <c r="H62" i="9"/>
  <c r="G62" i="9"/>
  <c r="F62" i="9"/>
  <c r="E62" i="9"/>
  <c r="B62" i="9"/>
  <c r="H61" i="9"/>
  <c r="G61" i="9"/>
  <c r="F61" i="9"/>
  <c r="E61" i="9"/>
  <c r="B61" i="9" s="1"/>
  <c r="H60" i="9"/>
  <c r="E60" i="9" s="1"/>
  <c r="B60" i="9" s="1"/>
  <c r="G60" i="9"/>
  <c r="F60" i="9"/>
  <c r="H59" i="9"/>
  <c r="G59" i="9"/>
  <c r="F59" i="9"/>
  <c r="E59" i="9"/>
  <c r="B59" i="9" s="1"/>
  <c r="H58" i="9"/>
  <c r="G58" i="9"/>
  <c r="F58" i="9"/>
  <c r="E58" i="9"/>
  <c r="B58" i="9"/>
  <c r="H57" i="9"/>
  <c r="G57" i="9"/>
  <c r="F57" i="9"/>
  <c r="E57" i="9"/>
  <c r="B57" i="9" s="1"/>
  <c r="H56" i="9"/>
  <c r="E56" i="9" s="1"/>
  <c r="B56" i="9" s="1"/>
  <c r="G56" i="9"/>
  <c r="F56" i="9"/>
  <c r="H55" i="9"/>
  <c r="G55" i="9"/>
  <c r="F55" i="9"/>
  <c r="E55" i="9"/>
  <c r="B55" i="9" s="1"/>
  <c r="H54" i="9"/>
  <c r="G54" i="9"/>
  <c r="F54" i="9"/>
  <c r="E54" i="9"/>
  <c r="B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G48" i="9"/>
  <c r="F48" i="9"/>
  <c r="E48" i="9"/>
  <c r="B48" i="9"/>
  <c r="H47" i="9"/>
  <c r="G47" i="9"/>
  <c r="F47" i="9"/>
  <c r="E47" i="9"/>
  <c r="B47" i="9" s="1"/>
  <c r="H46" i="9"/>
  <c r="E46" i="9" s="1"/>
  <c r="B46" i="9" s="1"/>
  <c r="G46" i="9"/>
  <c r="F46" i="9"/>
  <c r="H45" i="9"/>
  <c r="G45" i="9"/>
  <c r="F45" i="9"/>
  <c r="E45" i="9"/>
  <c r="B45" i="9" s="1"/>
  <c r="H44" i="9"/>
  <c r="G44" i="9"/>
  <c r="F44" i="9"/>
  <c r="H43" i="9"/>
  <c r="E43" i="9" s="1"/>
  <c r="B43" i="9" s="1"/>
  <c r="G43" i="9"/>
  <c r="F43" i="9"/>
  <c r="H42" i="9"/>
  <c r="E42" i="9" s="1"/>
  <c r="B42" i="9" s="1"/>
  <c r="G42" i="9"/>
  <c r="F42" i="9"/>
  <c r="H41" i="9"/>
  <c r="G41" i="9"/>
  <c r="F41" i="9"/>
  <c r="E41" i="9"/>
  <c r="B41" i="9" s="1"/>
  <c r="H40" i="9"/>
  <c r="G40" i="9"/>
  <c r="F40" i="9"/>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c r="H33" i="9"/>
  <c r="G33" i="9"/>
  <c r="F33" i="9"/>
  <c r="E33" i="9"/>
  <c r="B33" i="9" s="1"/>
  <c r="H32" i="9"/>
  <c r="G32" i="9"/>
  <c r="F32" i="9"/>
  <c r="E32" i="9"/>
  <c r="B32" i="9"/>
  <c r="H31" i="9"/>
  <c r="G31" i="9"/>
  <c r="F31" i="9"/>
  <c r="E31" i="9"/>
  <c r="B31" i="9" s="1"/>
  <c r="H30" i="9"/>
  <c r="G30" i="9"/>
  <c r="F30" i="9"/>
  <c r="H29" i="9"/>
  <c r="E29" i="9" s="1"/>
  <c r="B29" i="9" s="1"/>
  <c r="G29" i="9"/>
  <c r="F29" i="9"/>
  <c r="H28" i="9"/>
  <c r="G28" i="9"/>
  <c r="F28" i="9"/>
  <c r="E28" i="9"/>
  <c r="B28" i="9"/>
  <c r="H27" i="9"/>
  <c r="G27" i="9"/>
  <c r="F27" i="9"/>
  <c r="E27" i="9"/>
  <c r="B27" i="9" s="1"/>
  <c r="H26" i="9"/>
  <c r="E26" i="9" s="1"/>
  <c r="B26" i="9" s="1"/>
  <c r="G26" i="9"/>
  <c r="F26" i="9"/>
  <c r="H25" i="9"/>
  <c r="G25" i="9"/>
  <c r="F25" i="9"/>
  <c r="E25" i="9"/>
  <c r="B25" i="9"/>
  <c r="H24" i="9"/>
  <c r="G24" i="9"/>
  <c r="F24" i="9"/>
  <c r="E24" i="9"/>
  <c r="B24" i="9" s="1"/>
  <c r="H23" i="9"/>
  <c r="G23" i="9"/>
  <c r="F23" i="9"/>
  <c r="E23" i="9"/>
  <c r="B23" i="9"/>
  <c r="H22" i="9"/>
  <c r="G22" i="9"/>
  <c r="F22" i="9"/>
  <c r="E22" i="9"/>
  <c r="B22" i="9" s="1"/>
  <c r="H21" i="9"/>
  <c r="G21" i="9"/>
  <c r="F21" i="9"/>
  <c r="E21" i="9"/>
  <c r="B21" i="9" s="1"/>
  <c r="F20" i="9"/>
  <c r="F4" i="9"/>
  <c r="O3" i="9"/>
  <c r="G274" i="9" s="1"/>
  <c r="I3" i="9"/>
  <c r="H3" i="9"/>
  <c r="G3" i="9"/>
  <c r="D101" i="8"/>
  <c r="D95" i="8"/>
  <c r="D90" i="8"/>
  <c r="D85" i="8"/>
  <c r="D80" i="8"/>
  <c r="D75" i="8"/>
  <c r="D70" i="8"/>
  <c r="D65" i="8"/>
  <c r="D60" i="8"/>
  <c r="D55" i="8"/>
  <c r="D50" i="8"/>
  <c r="D49" i="8"/>
  <c r="D44" i="8"/>
  <c r="D43" i="8"/>
  <c r="D36" i="8"/>
  <c r="D26" i="8"/>
  <c r="D24" i="8" s="1"/>
  <c r="C1499" i="1" s="1"/>
  <c r="D18" i="8"/>
  <c r="D8" i="8"/>
  <c r="D6" i="8" s="1"/>
  <c r="C1481"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E7" i="5" s="1"/>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E528" i="4" s="1"/>
  <c r="E636"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E472"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E408"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402"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8" i="4" s="1"/>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F140" i="4" s="1"/>
  <c r="E139" i="4"/>
  <c r="F138" i="4"/>
  <c r="F137" i="4"/>
  <c r="F136" i="4"/>
  <c r="F135" i="4"/>
  <c r="E134" i="4"/>
  <c r="D130" i="1" s="1"/>
  <c r="D134" i="4"/>
  <c r="E133" i="4"/>
  <c r="D129" i="1"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D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2" i="1"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I21" i="3"/>
  <c r="G21" i="3"/>
  <c r="B21" i="3"/>
  <c r="H20"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G1503" i="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2" i="1"/>
  <c r="G1482"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D1425" i="1"/>
  <c r="C1425" i="1"/>
  <c r="G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D1341" i="1"/>
  <c r="C1341" i="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H985" i="1"/>
  <c r="D985" i="1"/>
  <c r="C985" i="1"/>
  <c r="G985"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D714" i="1"/>
  <c r="C714" i="1"/>
  <c r="G714" i="1" s="1"/>
  <c r="D713" i="1"/>
  <c r="C713" i="1"/>
  <c r="H712" i="1"/>
  <c r="D712" i="1"/>
  <c r="C712" i="1"/>
  <c r="G712" i="1" s="1"/>
  <c r="D711" i="1"/>
  <c r="H711" i="1" s="1"/>
  <c r="C711" i="1"/>
  <c r="D710" i="1"/>
  <c r="C710" i="1"/>
  <c r="D709" i="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G677" i="1" s="1"/>
  <c r="D676" i="1"/>
  <c r="H676" i="1" s="1"/>
  <c r="C676" i="1"/>
  <c r="H675" i="1"/>
  <c r="D675" i="1"/>
  <c r="C675" i="1"/>
  <c r="G675" i="1" s="1"/>
  <c r="D674" i="1"/>
  <c r="H674" i="1" s="1"/>
  <c r="C674" i="1"/>
  <c r="H673" i="1"/>
  <c r="D673" i="1"/>
  <c r="C673" i="1"/>
  <c r="G673" i="1" s="1"/>
  <c r="D672" i="1"/>
  <c r="H672" i="1" s="1"/>
  <c r="C672" i="1"/>
  <c r="D671" i="1"/>
  <c r="C671" i="1"/>
  <c r="G671" i="1" s="1"/>
  <c r="D670" i="1"/>
  <c r="H670" i="1" s="1"/>
  <c r="C670" i="1"/>
  <c r="D669" i="1"/>
  <c r="C669" i="1"/>
  <c r="G669" i="1" s="1"/>
  <c r="D668" i="1"/>
  <c r="C668" i="1"/>
  <c r="D667" i="1"/>
  <c r="C667" i="1"/>
  <c r="G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H642" i="1" s="1"/>
  <c r="D641" i="1"/>
  <c r="C641" i="1"/>
  <c r="H641" i="1" s="1"/>
  <c r="D637" i="1"/>
  <c r="D632" i="1"/>
  <c r="C632" i="1"/>
  <c r="H632" i="1" s="1"/>
  <c r="D631" i="1"/>
  <c r="C631" i="1"/>
  <c r="H631" i="1" s="1"/>
  <c r="D630" i="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D412" i="1"/>
  <c r="D411" i="1"/>
  <c r="D406" i="1"/>
  <c r="C406" i="1"/>
  <c r="H406" i="1" s="1"/>
  <c r="D405" i="1"/>
  <c r="C405" i="1"/>
  <c r="H405" i="1" s="1"/>
  <c r="D404" i="1"/>
  <c r="C404" i="1"/>
  <c r="H404" i="1" s="1"/>
  <c r="D403"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C364" i="1"/>
  <c r="D363" i="1"/>
  <c r="C363" i="1"/>
  <c r="H363" i="1" s="1"/>
  <c r="D362" i="1"/>
  <c r="C362" i="1"/>
  <c r="H362" i="1" s="1"/>
  <c r="D361" i="1"/>
  <c r="C361" i="1"/>
  <c r="H361" i="1" s="1"/>
  <c r="D360" i="1"/>
  <c r="C360" i="1"/>
  <c r="H360" i="1" s="1"/>
  <c r="D359" i="1"/>
  <c r="C359" i="1"/>
  <c r="H359" i="1" s="1"/>
  <c r="D358"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D243" i="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H207" i="1" s="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D179" i="1"/>
  <c r="C179" i="1"/>
  <c r="D178" i="1"/>
  <c r="C178" i="1"/>
  <c r="D177" i="1"/>
  <c r="C177" i="1"/>
  <c r="D176" i="1"/>
  <c r="C176" i="1"/>
  <c r="D175" i="1"/>
  <c r="C175" i="1"/>
  <c r="D174" i="1"/>
  <c r="C174" i="1"/>
  <c r="H174" i="1" s="1"/>
  <c r="D172" i="1"/>
  <c r="C172" i="1"/>
  <c r="D171" i="1"/>
  <c r="C171" i="1"/>
  <c r="H171" i="1" s="1"/>
  <c r="D170" i="1"/>
  <c r="C170" i="1"/>
  <c r="D169" i="1"/>
  <c r="C169" i="1"/>
  <c r="D168" i="1"/>
  <c r="C168" i="1"/>
  <c r="D167" i="1"/>
  <c r="C167" i="1"/>
  <c r="H167" i="1" s="1"/>
  <c r="D166" i="1"/>
  <c r="C166" i="1"/>
  <c r="D165" i="1"/>
  <c r="C165" i="1"/>
  <c r="D164" i="1"/>
  <c r="C164" i="1"/>
  <c r="D163" i="1"/>
  <c r="C163" i="1"/>
  <c r="D162" i="1"/>
  <c r="C162" i="1"/>
  <c r="D161" i="1"/>
  <c r="C161" i="1"/>
  <c r="D160" i="1"/>
  <c r="C160" i="1"/>
  <c r="D158" i="1"/>
  <c r="C158" i="1"/>
  <c r="H158" i="1" s="1"/>
  <c r="D157" i="1"/>
  <c r="C157" i="1"/>
  <c r="H157" i="1" s="1"/>
  <c r="D156" i="1"/>
  <c r="C156" i="1"/>
  <c r="H156" i="1" s="1"/>
  <c r="D155" i="1"/>
  <c r="D154" i="1"/>
  <c r="C154" i="1"/>
  <c r="D153" i="1"/>
  <c r="C153" i="1"/>
  <c r="D152" i="1"/>
  <c r="C152" i="1"/>
  <c r="D151" i="1"/>
  <c r="C151" i="1"/>
  <c r="H151" i="1" s="1"/>
  <c r="D150" i="1"/>
  <c r="C150" i="1"/>
  <c r="D149" i="1"/>
  <c r="C149" i="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C130" i="1"/>
  <c r="D128" i="1"/>
  <c r="C128" i="1"/>
  <c r="H128" i="1" s="1"/>
  <c r="D127" i="1"/>
  <c r="C127" i="1"/>
  <c r="H127" i="1" s="1"/>
  <c r="D126" i="1"/>
  <c r="C126" i="1"/>
  <c r="H126" i="1" s="1"/>
  <c r="D125" i="1"/>
  <c r="C125" i="1"/>
  <c r="D124" i="1"/>
  <c r="C124" i="1"/>
  <c r="D123" i="1"/>
  <c r="C123" i="1"/>
  <c r="D122" i="1"/>
  <c r="C122" i="1"/>
  <c r="D121" i="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D107" i="1"/>
  <c r="C107" i="1"/>
  <c r="H107" i="1" s="1"/>
  <c r="G106" i="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C78" i="1"/>
  <c r="D77" i="1"/>
  <c r="C77" i="1"/>
  <c r="H77" i="1" s="1"/>
  <c r="D76" i="1"/>
  <c r="C76" i="1"/>
  <c r="D75" i="1"/>
  <c r="C75" i="1"/>
  <c r="H75" i="1" s="1"/>
  <c r="D74" i="1"/>
  <c r="C74" i="1"/>
  <c r="D73" i="1"/>
  <c r="C73" i="1"/>
  <c r="D72" i="1"/>
  <c r="C72" i="1"/>
  <c r="H72" i="1" s="1"/>
  <c r="D71" i="1"/>
  <c r="C71" i="1"/>
  <c r="D70" i="1"/>
  <c r="C70" i="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G56" i="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D8" i="1"/>
  <c r="H8" i="1" s="1"/>
  <c r="C8" i="1"/>
  <c r="G8" i="1" s="1"/>
  <c r="D7" i="1"/>
  <c r="H7" i="1" s="1"/>
  <c r="C7" i="1"/>
  <c r="G7" i="1" s="1"/>
  <c r="D6" i="1"/>
  <c r="H6" i="1" s="1"/>
  <c r="C6" i="1"/>
  <c r="G6" i="1" s="1"/>
  <c r="D5" i="1"/>
  <c r="H5" i="1" s="1"/>
  <c r="C5" i="1"/>
  <c r="G5" i="1" s="1"/>
  <c r="D4" i="1"/>
  <c r="H4" i="1" s="1"/>
  <c r="C4" i="1"/>
  <c r="G4" i="1" s="1"/>
  <c r="D3" i="1"/>
  <c r="H3" i="1" s="1"/>
  <c r="C3" i="1"/>
  <c r="G3" i="1" s="1"/>
  <c r="E284" i="9" l="1"/>
  <c r="B284" i="9" s="1"/>
  <c r="H649" i="1"/>
  <c r="H647" i="1"/>
  <c r="H1499" i="1"/>
  <c r="G1499" i="1"/>
  <c r="G1501" i="1"/>
  <c r="H1576" i="1"/>
  <c r="H1578" i="1"/>
  <c r="C1483" i="1"/>
  <c r="H1483" i="1" s="1"/>
  <c r="H1481" i="1"/>
  <c r="G1481" i="1"/>
  <c r="G1485" i="1"/>
  <c r="G1483" i="1"/>
  <c r="H124" i="1"/>
  <c r="H125" i="1"/>
  <c r="G710" i="1"/>
  <c r="H644" i="1"/>
  <c r="H643" i="1"/>
  <c r="H645" i="1"/>
  <c r="D345" i="1"/>
  <c r="H358" i="1"/>
  <c r="H364" i="1"/>
  <c r="H365" i="1"/>
  <c r="H288" i="1"/>
  <c r="E644" i="4"/>
  <c r="D638" i="1" s="1"/>
  <c r="H220" i="1"/>
  <c r="H243" i="1"/>
  <c r="H244" i="1"/>
  <c r="H209" i="1"/>
  <c r="H192" i="1"/>
  <c r="F196" i="4"/>
  <c r="D206" i="1"/>
  <c r="G206" i="1" s="1"/>
  <c r="F210" i="4"/>
  <c r="H180" i="1"/>
  <c r="H179" i="1"/>
  <c r="H178" i="1"/>
  <c r="H177" i="1"/>
  <c r="H176" i="1"/>
  <c r="H175" i="1"/>
  <c r="E151" i="4"/>
  <c r="D147" i="1" s="1"/>
  <c r="D173" i="1"/>
  <c r="F177" i="4"/>
  <c r="H172" i="1"/>
  <c r="H170" i="1"/>
  <c r="H169" i="1"/>
  <c r="H168" i="1"/>
  <c r="H165" i="1"/>
  <c r="H166" i="1"/>
  <c r="H164" i="1"/>
  <c r="H163" i="1"/>
  <c r="H162" i="1"/>
  <c r="H160" i="1"/>
  <c r="H161" i="1"/>
  <c r="H154" i="1"/>
  <c r="H153" i="1"/>
  <c r="H152" i="1"/>
  <c r="H149" i="1"/>
  <c r="H150" i="1"/>
  <c r="F153" i="4"/>
  <c r="H130" i="1"/>
  <c r="F134" i="4"/>
  <c r="H123" i="1"/>
  <c r="H122" i="1"/>
  <c r="H102" i="1"/>
  <c r="H113" i="1"/>
  <c r="H78" i="1"/>
  <c r="H79" i="1"/>
  <c r="H81" i="1"/>
  <c r="H76" i="1"/>
  <c r="H73" i="1"/>
  <c r="H74" i="1"/>
  <c r="F77" i="4"/>
  <c r="H70" i="1"/>
  <c r="H71" i="1"/>
  <c r="H66" i="1"/>
  <c r="H46" i="1"/>
  <c r="H64" i="1"/>
  <c r="H65" i="1"/>
  <c r="F50" i="4"/>
  <c r="F68" i="4"/>
  <c r="E283" i="9"/>
  <c r="B283" i="9" s="1"/>
  <c r="H714" i="1"/>
  <c r="H713" i="1"/>
  <c r="H710" i="1"/>
  <c r="H709" i="1"/>
  <c r="H671" i="1"/>
  <c r="H669" i="1"/>
  <c r="H668" i="1"/>
  <c r="E274" i="9"/>
  <c r="B274" i="9" s="1"/>
  <c r="C413" i="1"/>
  <c r="H413" i="1" s="1"/>
  <c r="D644" i="4"/>
  <c r="C411" i="1"/>
  <c r="H411" i="1" s="1"/>
  <c r="C412" i="1"/>
  <c r="H412" i="1" s="1"/>
  <c r="C637" i="1"/>
  <c r="H637" i="1" s="1"/>
  <c r="E44" i="9"/>
  <c r="B44" i="9" s="1"/>
  <c r="B219" i="9"/>
  <c r="C173" i="1"/>
  <c r="H173" i="1" s="1"/>
  <c r="D163" i="4"/>
  <c r="E40" i="9"/>
  <c r="B40" i="9" s="1"/>
  <c r="C155" i="1"/>
  <c r="H155" i="1" s="1"/>
  <c r="B217" i="9"/>
  <c r="C148" i="1"/>
  <c r="H148" i="1" s="1"/>
  <c r="C121" i="1"/>
  <c r="H121" i="1" s="1"/>
  <c r="D124" i="4"/>
  <c r="C108" i="1"/>
  <c r="H108" i="1" s="1"/>
  <c r="E30" i="9"/>
  <c r="B30" i="9" s="1"/>
  <c r="G12" i="1"/>
  <c r="G16" i="1"/>
  <c r="G18" i="1"/>
  <c r="G22" i="1"/>
  <c r="G26" i="1"/>
  <c r="G28" i="1"/>
  <c r="G32" i="1"/>
  <c r="G36" i="1"/>
  <c r="G40" i="1"/>
  <c r="G44" i="1"/>
  <c r="G48" i="1"/>
  <c r="G52" i="1"/>
  <c r="G54" i="1"/>
  <c r="G60" i="1"/>
  <c r="G64" i="1"/>
  <c r="G68" i="1"/>
  <c r="G70" i="1"/>
  <c r="G74" i="1"/>
  <c r="G78" i="1"/>
  <c r="G80" i="1"/>
  <c r="G84" i="1"/>
  <c r="G88" i="1"/>
  <c r="G92" i="1"/>
  <c r="G96" i="1"/>
  <c r="G98" i="1"/>
  <c r="G102" i="1"/>
  <c r="G108" i="1"/>
  <c r="G114" i="1"/>
  <c r="G116"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H667" i="1"/>
  <c r="G10" i="1"/>
  <c r="G14" i="1"/>
  <c r="G20" i="1"/>
  <c r="G24" i="1"/>
  <c r="G30" i="1"/>
  <c r="G34" i="1"/>
  <c r="G38" i="1"/>
  <c r="G42" i="1"/>
  <c r="G46" i="1"/>
  <c r="G50" i="1"/>
  <c r="G58" i="1"/>
  <c r="G62" i="1"/>
  <c r="G66" i="1"/>
  <c r="G72" i="1"/>
  <c r="G76" i="1"/>
  <c r="G82" i="1"/>
  <c r="G86" i="1"/>
  <c r="G90" i="1"/>
  <c r="G94" i="1"/>
  <c r="G100" i="1"/>
  <c r="G104" i="1"/>
  <c r="G110" i="1"/>
  <c r="G112" i="1"/>
  <c r="H9"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H1018"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5" i="1"/>
  <c r="G1066" i="1"/>
  <c r="G1067" i="1"/>
  <c r="G1068" i="1"/>
  <c r="G1299" i="1"/>
  <c r="H1341" i="1"/>
  <c r="G1341" i="1"/>
  <c r="H1342"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H1425" i="1"/>
  <c r="J1439" i="1"/>
  <c r="J1440" i="1"/>
  <c r="J1441" i="1"/>
  <c r="J1442" i="1"/>
  <c r="J1443" i="1"/>
  <c r="J1444"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F472" i="4"/>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0" i="1"/>
  <c r="H1482" i="1"/>
  <c r="H1484" i="1"/>
  <c r="H1486" i="1"/>
  <c r="H1488" i="1"/>
  <c r="H1490" i="1"/>
  <c r="H1492" i="1"/>
  <c r="H1494" i="1"/>
  <c r="H1496" i="1"/>
  <c r="H1498" i="1"/>
  <c r="H1500" i="1"/>
  <c r="H1502" i="1"/>
  <c r="H1504" i="1"/>
  <c r="H1506" i="1"/>
  <c r="H1508" i="1"/>
  <c r="H1510" i="1"/>
  <c r="H1512" i="1"/>
  <c r="H1514" i="1"/>
  <c r="H1516" i="1"/>
  <c r="E412" i="4"/>
  <c r="I16" i="3"/>
  <c r="E6" i="5"/>
  <c r="I20" i="3"/>
  <c r="G1445" i="1"/>
  <c r="F7" i="4"/>
  <c r="F45" i="4"/>
  <c r="F51" i="4"/>
  <c r="F83" i="4"/>
  <c r="D133" i="4"/>
  <c r="D139" i="4"/>
  <c r="F197" i="4"/>
  <c r="D344" i="4"/>
  <c r="D350" i="4"/>
  <c r="F416" i="4"/>
  <c r="F473" i="4"/>
  <c r="F485" i="4"/>
  <c r="D515" i="4"/>
  <c r="F603" i="4"/>
  <c r="F7" i="5"/>
  <c r="G289" i="9"/>
  <c r="E289" i="9" s="1"/>
  <c r="B289" i="9" s="1"/>
  <c r="F177" i="5"/>
  <c r="D176" i="5"/>
  <c r="D42" i="8"/>
  <c r="G20" i="9"/>
  <c r="H20" i="9"/>
  <c r="F152" i="4"/>
  <c r="F417" i="4"/>
  <c r="F528" i="4"/>
  <c r="D69" i="5"/>
  <c r="F119" i="5"/>
  <c r="F135" i="5"/>
  <c r="F149" i="5"/>
  <c r="F180" i="5"/>
  <c r="E291" i="9"/>
  <c r="B291" i="9" s="1"/>
  <c r="F190" i="5"/>
  <c r="F206" i="5"/>
  <c r="F238" i="5"/>
  <c r="F246" i="5"/>
  <c r="F5" i="6"/>
  <c r="D129" i="6"/>
  <c r="D141" i="6" s="1"/>
  <c r="G278" i="9"/>
  <c r="E278" i="9" s="1"/>
  <c r="B278" i="9" s="1"/>
  <c r="G277" i="9"/>
  <c r="E277" i="9" s="1"/>
  <c r="B277" i="9" s="1"/>
  <c r="M212" i="9"/>
  <c r="L212" i="9"/>
  <c r="G211" i="9"/>
  <c r="E211" i="9" s="1"/>
  <c r="B211" i="9" s="1"/>
  <c r="G210" i="9"/>
  <c r="E210" i="9" s="1"/>
  <c r="B210" i="9" s="1"/>
  <c r="G209" i="9"/>
  <c r="E209" i="9" s="1"/>
  <c r="B209" i="9" s="1"/>
  <c r="G208" i="9"/>
  <c r="E208" i="9" s="1"/>
  <c r="B208"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F88" i="5"/>
  <c r="E176" i="5"/>
  <c r="B297" i="9"/>
  <c r="E296" i="9"/>
  <c r="I10" i="3" s="1"/>
  <c r="F212" i="9" l="1"/>
  <c r="B212" i="9" s="1"/>
  <c r="H206" i="1"/>
  <c r="I17" i="3"/>
  <c r="E289" i="4"/>
  <c r="E290" i="4" s="1"/>
  <c r="D286" i="1" s="1"/>
  <c r="F644" i="4"/>
  <c r="C638" i="1"/>
  <c r="G412" i="1"/>
  <c r="G173" i="1"/>
  <c r="F163" i="4"/>
  <c r="C159" i="1"/>
  <c r="D151" i="4"/>
  <c r="E20" i="9"/>
  <c r="B20" i="9" s="1"/>
  <c r="F124" i="4"/>
  <c r="C120" i="1"/>
  <c r="D6" i="4"/>
  <c r="F141" i="6"/>
  <c r="H28" i="3"/>
  <c r="C1435" i="1"/>
  <c r="E175" i="5"/>
  <c r="D1152" i="1" s="1"/>
  <c r="I22" i="3"/>
  <c r="D1153" i="1"/>
  <c r="E164" i="9"/>
  <c r="B164" i="9" s="1"/>
  <c r="K1432" i="9"/>
  <c r="G295" i="9"/>
  <c r="E295" i="9" s="1"/>
  <c r="B295" i="9" s="1"/>
  <c r="I34" i="3"/>
  <c r="C1517" i="1"/>
  <c r="D175" i="5"/>
  <c r="F176" i="5"/>
  <c r="H22" i="3"/>
  <c r="C1153" i="1"/>
  <c r="F344" i="4"/>
  <c r="D298" i="4"/>
  <c r="C339" i="1"/>
  <c r="F139" i="4"/>
  <c r="C135" i="1"/>
  <c r="H276" i="9"/>
  <c r="D984" i="1"/>
  <c r="I1473" i="1"/>
  <c r="I1471" i="1"/>
  <c r="I1468" i="1"/>
  <c r="I1466" i="1"/>
  <c r="I1464" i="1"/>
  <c r="I1462" i="1"/>
  <c r="E291" i="4"/>
  <c r="D287" i="1" s="1"/>
  <c r="I1479" i="1"/>
  <c r="I1477" i="1"/>
  <c r="I1460" i="1"/>
  <c r="I1458" i="1"/>
  <c r="I1456" i="1"/>
  <c r="I1451" i="1"/>
  <c r="I1449" i="1"/>
  <c r="I1447" i="1"/>
  <c r="B191" i="9"/>
  <c r="F129" i="6"/>
  <c r="C1423" i="1"/>
  <c r="G299" i="9"/>
  <c r="E299" i="9" s="1"/>
  <c r="D68" i="5"/>
  <c r="F69" i="5"/>
  <c r="C1047" i="1"/>
  <c r="G294" i="9"/>
  <c r="E294" i="9" s="1"/>
  <c r="F515" i="4"/>
  <c r="C509" i="1"/>
  <c r="D408" i="4"/>
  <c r="F350" i="4"/>
  <c r="C345" i="1"/>
  <c r="F133" i="4"/>
  <c r="C129" i="1"/>
  <c r="E639" i="4"/>
  <c r="D407" i="1"/>
  <c r="D420" i="4"/>
  <c r="D285" i="1" l="1"/>
  <c r="E413" i="4"/>
  <c r="E414" i="4" s="1"/>
  <c r="D409" i="1" s="1"/>
  <c r="H638" i="1"/>
  <c r="G638" i="1"/>
  <c r="C147" i="1"/>
  <c r="D289" i="4"/>
  <c r="H17" i="3"/>
  <c r="F151" i="4"/>
  <c r="H159" i="1"/>
  <c r="G159" i="1"/>
  <c r="E19" i="9"/>
  <c r="C2" i="1"/>
  <c r="F6" i="4"/>
  <c r="D291" i="4"/>
  <c r="F291" i="4" s="1"/>
  <c r="H16" i="3"/>
  <c r="H120" i="1"/>
  <c r="G120" i="1"/>
  <c r="D633" i="1"/>
  <c r="H509" i="1"/>
  <c r="G509" i="1"/>
  <c r="B299" i="9"/>
  <c r="E298" i="9"/>
  <c r="D407" i="4"/>
  <c r="F298" i="4"/>
  <c r="C293" i="1"/>
  <c r="H1153" i="1"/>
  <c r="G1153" i="1"/>
  <c r="H1517" i="1"/>
  <c r="G1517" i="1"/>
  <c r="H11" i="3"/>
  <c r="G1435" i="1"/>
  <c r="H1435" i="1"/>
  <c r="D412" i="4"/>
  <c r="B294" i="9"/>
  <c r="E293" i="9"/>
  <c r="F420" i="4"/>
  <c r="D635" i="4"/>
  <c r="C414" i="1"/>
  <c r="D636" i="4"/>
  <c r="H129" i="1"/>
  <c r="G129" i="1"/>
  <c r="H345" i="1"/>
  <c r="G345" i="1"/>
  <c r="F408" i="4"/>
  <c r="C403" i="1"/>
  <c r="H1047" i="1"/>
  <c r="G1047" i="1"/>
  <c r="F68" i="5"/>
  <c r="H21" i="3"/>
  <c r="C1046" i="1"/>
  <c r="D6" i="5"/>
  <c r="H1423" i="1"/>
  <c r="G1423" i="1"/>
  <c r="H9" i="3"/>
  <c r="H135" i="1"/>
  <c r="G135" i="1"/>
  <c r="H339" i="1"/>
  <c r="G339" i="1"/>
  <c r="F175" i="5"/>
  <c r="C1152" i="1"/>
  <c r="G2" i="1"/>
  <c r="H2" i="1"/>
  <c r="E415" i="4" l="1"/>
  <c r="D410" i="1" s="1"/>
  <c r="D408" i="1"/>
  <c r="E640" i="4"/>
  <c r="D634" i="1" s="1"/>
  <c r="F289" i="4"/>
  <c r="D413" i="4"/>
  <c r="C285" i="1"/>
  <c r="D290" i="4"/>
  <c r="D415" i="4"/>
  <c r="C410" i="1" s="1"/>
  <c r="H147" i="1"/>
  <c r="G147" i="1"/>
  <c r="C287" i="1"/>
  <c r="H287" i="1" s="1"/>
  <c r="F415" i="4"/>
  <c r="H414" i="1"/>
  <c r="G414" i="1"/>
  <c r="N3" i="9"/>
  <c r="I11" i="3"/>
  <c r="K3" i="9"/>
  <c r="I9" i="3"/>
  <c r="H1046" i="1"/>
  <c r="G1046" i="1"/>
  <c r="H1152" i="1"/>
  <c r="G1152" i="1"/>
  <c r="E642" i="4"/>
  <c r="G282" i="9"/>
  <c r="E282" i="9" s="1"/>
  <c r="B282" i="9" s="1"/>
  <c r="G276" i="9"/>
  <c r="E276" i="9" s="1"/>
  <c r="F6" i="5"/>
  <c r="C984" i="1"/>
  <c r="H403" i="1"/>
  <c r="G403" i="1"/>
  <c r="F636" i="4"/>
  <c r="C630" i="1"/>
  <c r="F635" i="4"/>
  <c r="C629" i="1"/>
  <c r="D639" i="4"/>
  <c r="D414" i="4"/>
  <c r="F412" i="4"/>
  <c r="C407" i="1"/>
  <c r="H293" i="1"/>
  <c r="G293" i="1"/>
  <c r="F407" i="4"/>
  <c r="C402" i="1"/>
  <c r="E641" i="4" l="1"/>
  <c r="E645" i="4" s="1"/>
  <c r="G285" i="1"/>
  <c r="H285" i="1"/>
  <c r="F290" i="4"/>
  <c r="C286" i="1"/>
  <c r="D640" i="4"/>
  <c r="C408" i="1"/>
  <c r="F413" i="4"/>
  <c r="G287" i="1"/>
  <c r="D641" i="4"/>
  <c r="F639" i="4"/>
  <c r="C633" i="1"/>
  <c r="H410" i="1"/>
  <c r="G410" i="1"/>
  <c r="H402" i="1"/>
  <c r="G402" i="1"/>
  <c r="H407" i="1"/>
  <c r="G407" i="1"/>
  <c r="F414" i="4"/>
  <c r="C409" i="1"/>
  <c r="H629" i="1"/>
  <c r="G629" i="1"/>
  <c r="H630" i="1"/>
  <c r="G630" i="1"/>
  <c r="H8" i="3"/>
  <c r="G984" i="1"/>
  <c r="H984" i="1"/>
  <c r="B276" i="9"/>
  <c r="E275" i="9"/>
  <c r="D642" i="4"/>
  <c r="D636" i="1"/>
  <c r="E646" i="4" l="1"/>
  <c r="D640" i="1" s="1"/>
  <c r="D635" i="1"/>
  <c r="C634" i="1"/>
  <c r="F640" i="4"/>
  <c r="G408" i="1"/>
  <c r="H408" i="1"/>
  <c r="G286" i="1"/>
  <c r="H286" i="1"/>
  <c r="I19" i="3"/>
  <c r="D646" i="4"/>
  <c r="F642" i="4"/>
  <c r="C636" i="1"/>
  <c r="H409" i="1"/>
  <c r="G409" i="1"/>
  <c r="M3" i="9"/>
  <c r="I8" i="3"/>
  <c r="H633" i="1"/>
  <c r="G633" i="1"/>
  <c r="D645" i="4"/>
  <c r="F641" i="4"/>
  <c r="C635" i="1"/>
  <c r="I18" i="3"/>
  <c r="D639" i="1"/>
  <c r="G634" i="1" l="1"/>
  <c r="H634" i="1"/>
  <c r="H635" i="1"/>
  <c r="G635" i="1"/>
  <c r="H18" i="3"/>
  <c r="F645" i="4"/>
  <c r="C639" i="1"/>
  <c r="H636" i="1"/>
  <c r="G636" i="1"/>
  <c r="F646" i="4"/>
  <c r="H19" i="3"/>
  <c r="C640" i="1"/>
  <c r="H640" i="1" l="1"/>
  <c r="G640" i="1"/>
  <c r="H639" i="1"/>
  <c r="G639" i="1"/>
  <c r="H7" i="3"/>
  <c r="J3" i="9" l="1"/>
  <c r="I7" i="3"/>
  <c r="M272" i="9" l="1"/>
  <c r="L272" i="9"/>
  <c r="H18" i="9"/>
  <c r="G18" i="9"/>
  <c r="J17" i="9"/>
  <c r="I6" i="9"/>
  <c r="J7" i="9"/>
  <c r="K8" i="9"/>
  <c r="J11" i="9"/>
  <c r="K12" i="9"/>
  <c r="H15" i="9"/>
  <c r="G16" i="9"/>
  <c r="G17" i="9"/>
  <c r="I5" i="9"/>
  <c r="J6" i="9"/>
  <c r="I9" i="9"/>
  <c r="I13" i="9"/>
  <c r="H16" i="9"/>
  <c r="J5" i="9"/>
  <c r="K6" i="9"/>
  <c r="I8" i="9"/>
  <c r="J9" i="9"/>
  <c r="K10" i="9"/>
  <c r="I12" i="9"/>
  <c r="J13" i="9"/>
  <c r="M15" i="9"/>
  <c r="L16" i="9"/>
  <c r="I17" i="9"/>
  <c r="K5" i="9"/>
  <c r="I7" i="9"/>
  <c r="J8" i="9"/>
  <c r="K9" i="9"/>
  <c r="I11" i="9"/>
  <c r="J12" i="9"/>
  <c r="K13" i="9"/>
  <c r="L15" i="9"/>
  <c r="F15" i="9" s="1"/>
  <c r="M16" i="9"/>
  <c r="K7" i="9"/>
  <c r="J10" i="9"/>
  <c r="E10" i="9" s="1"/>
  <c r="B10" i="9" s="1"/>
  <c r="K11" i="9"/>
  <c r="G15" i="9"/>
  <c r="E15" i="9" s="1"/>
  <c r="H17" i="9"/>
  <c r="E18" i="9" l="1"/>
  <c r="B18" i="9" s="1"/>
  <c r="F272" i="9"/>
  <c r="B272" i="9" s="1"/>
  <c r="E7" i="9"/>
  <c r="B7" i="9" s="1"/>
  <c r="E12" i="9"/>
  <c r="B12" i="9" s="1"/>
  <c r="E9" i="9"/>
  <c r="B9" i="9" s="1"/>
  <c r="E5" i="9"/>
  <c r="E16" i="9"/>
  <c r="E6" i="9"/>
  <c r="B6" i="9" s="1"/>
  <c r="B15" i="9"/>
  <c r="E11" i="9"/>
  <c r="B11" i="9" s="1"/>
  <c r="F16" i="9"/>
  <c r="F14" i="9" s="1"/>
  <c r="E8" i="9"/>
  <c r="B8" i="9" s="1"/>
  <c r="E13" i="9"/>
  <c r="B13" i="9" s="1"/>
  <c r="E17" i="9"/>
  <c r="B17" i="9" s="1"/>
  <c r="F19" i="9" l="1"/>
  <c r="F3" i="9" s="1"/>
  <c r="E14" i="9"/>
  <c r="B16"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<sst xmlns="http://schemas.openxmlformats.org/spreadsheetml/2006/main" count="4311" uniqueCount="3391">
  <si>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</si>
  <si>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</si>
  <si>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</si>
  <si>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</si>
  <si>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</si>
  <si>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</si>
  <si>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</si>
  <si>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</si>
  <si>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</si>
  <si>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</si>
  <si>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</si>
  <si>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</si>
  <si>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</si>
  <si>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</si>
  <si>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</si>
  <si>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</si>
  <si>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</si>
  <si>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</si>
  <si>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</si>
  <si>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</si>
  <si>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</si>
  <si>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</si>
  <si>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</si>
  <si>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</si>
  <si>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</si>
  <si>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</si>
  <si>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</si>
  <si>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</si>
  <si>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</si>
  <si>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</si>
  <si>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</si>
  <si>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KOPRIVNIČKI BREGI</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</si>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</sst>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2142783</v>
      </c>
      <c r="D2" s="6">
        <f>'PR-RAS'!E6</f>
        <v>2295563.5</v>
      </c>
      <c r="E2" s="6">
        <v>0</v>
      </c>
      <c r="F2" s="6">
        <v>0</v>
      </c>
      <c r="G2" s="7">
        <f t="shared" ref="G2:G983" si="0">(B2/1000)*(C2*1+D2*2)</f>
        <v>6733.91</v>
      </c>
      <c r="H2" s="7">
        <f t="shared" ref="H2:H1479"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1886031</v>
      </c>
      <c r="D46" s="1">
        <f>'PR-RAS'!E50</f>
        <v>1964869.47</v>
      </c>
      <c r="E46" s="1">
        <v>0</v>
      </c>
      <c r="F46" s="1">
        <v>0</v>
      </c>
      <c r="G46" s="2">
        <f t="shared" si="0"/>
        <v>261709.64729999995</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1854791</v>
      </c>
      <c r="D64" s="1">
        <f>'PR-RAS'!E68</f>
        <v>1926150.75</v>
      </c>
      <c r="E64" s="1">
        <v>0</v>
      </c>
      <c r="F64" s="1">
        <v>0</v>
      </c>
      <c r="G64" s="2">
        <f t="shared" si="0"/>
        <v>359546.82750000001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1804791</v>
      </c>
      <c r="D65" s="1">
        <f>'PR-RAS'!E69</f>
        <v>1926150.75</v>
      </c>
      <c r="E65" s="1">
        <v>0</v>
      </c>
      <c r="F65" s="1">
        <v>0</v>
      </c>
      <c r="G65" s="2">
        <f t="shared" si="0"/>
        <v>362053.92</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50000</v>
      </c>
      <c r="D66" s="1">
        <f>'PR-RAS'!E70</f>
        <v>0</v>
      </c>
      <c r="E66" s="1">
        <v>0</v>
      </c>
      <c r="F66" s="1">
        <v>0</v>
      </c>
      <c r="G66" s="2">
        <f t="shared" si="0"/>
        <v>3250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31240</v>
      </c>
      <c r="D73" s="1">
        <f>'PR-RAS'!E77</f>
        <v>38718.720000000001</v>
      </c>
      <c r="E73" s="1">
        <v>0</v>
      </c>
      <c r="F73" s="1">
        <v>0</v>
      </c>
      <c r="G73" s="2">
        <f t="shared" si="0"/>
        <v>7824.7756799999997</v>
      </c>
      <c r="H73" s="2">
        <f t="shared" si="1"/>
        <v>0.27999999999883585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315</v>
      </c>
      <c r="E74" s="1">
        <v>0</v>
      </c>
      <c r="F74" s="1">
        <v>0</v>
      </c>
      <c r="G74" s="2">
        <f t="shared" si="0"/>
        <v>45.989999999999995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31240</v>
      </c>
      <c r="D76" s="1">
        <f>'PR-RAS'!E80</f>
        <v>38403.72</v>
      </c>
      <c r="E76" s="1">
        <v>0</v>
      </c>
      <c r="F76" s="1">
        <v>0</v>
      </c>
      <c r="G76" s="2">
        <f t="shared" si="0"/>
        <v>8103.558</v>
      </c>
      <c r="H76" s="2">
        <f t="shared" si="1"/>
        <v>0.27999999999883585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0.14000000000000001</v>
      </c>
      <c r="E78" s="1">
        <v>0</v>
      </c>
      <c r="F78" s="1">
        <v>0</v>
      </c>
      <c r="G78" s="2">
        <f t="shared" si="0"/>
        <v>2.1560000000000003E-2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0.14000000000000001</v>
      </c>
      <c r="E79" s="1">
        <v>0</v>
      </c>
      <c r="F79" s="1">
        <v>0</v>
      </c>
      <c r="G79" s="2">
        <f t="shared" si="0"/>
        <v>2.1840000000000002E-2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0.14000000000000001</v>
      </c>
      <c r="E81" s="1">
        <v>0</v>
      </c>
      <c r="F81" s="1">
        <v>0</v>
      </c>
      <c r="G81" s="2">
        <f t="shared" si="0"/>
        <v>2.2400000000000003E-2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79476</v>
      </c>
      <c r="D102" s="1">
        <f>'PR-RAS'!E106</f>
        <v>90817.61</v>
      </c>
      <c r="E102" s="1">
        <v>0</v>
      </c>
      <c r="F102" s="1">
        <v>0</v>
      </c>
      <c r="G102" s="2">
        <f t="shared" si="0"/>
        <v>26372.233220000002</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79476</v>
      </c>
      <c r="D108" s="1">
        <f>'PR-RAS'!E112</f>
        <v>90817.61</v>
      </c>
      <c r="E108" s="1">
        <v>0</v>
      </c>
      <c r="F108" s="1">
        <v>0</v>
      </c>
      <c r="G108" s="2">
        <f t="shared" si="0"/>
        <v>27938.900539999999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79476</v>
      </c>
      <c r="D113" s="1">
        <f>'PR-RAS'!E117</f>
        <v>90817.61</v>
      </c>
      <c r="E113" s="1">
        <v>0</v>
      </c>
      <c r="F113" s="1">
        <v>0</v>
      </c>
      <c r="G113" s="2">
        <f t="shared" si="0"/>
        <v>29244.45664</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1410</v>
      </c>
      <c r="D120" s="1">
        <f>'PR-RAS'!E124</f>
        <v>28428</v>
      </c>
      <c r="E120" s="1">
        <v>0</v>
      </c>
      <c r="F120" s="1">
        <v>0</v>
      </c>
      <c r="G120" s="2">
        <f t="shared" si="0"/>
        <v>6933.6539999999995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1410</v>
      </c>
      <c r="D121" s="1">
        <f>'PR-RAS'!E125</f>
        <v>20828</v>
      </c>
      <c r="E121" s="1">
        <v>0</v>
      </c>
      <c r="F121" s="1">
        <v>0</v>
      </c>
      <c r="G121" s="2">
        <f t="shared" si="0"/>
        <v>5167.92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1404</v>
      </c>
      <c r="D122" s="1">
        <f>'PR-RAS'!E126</f>
        <v>2696</v>
      </c>
      <c r="E122" s="1">
        <v>0</v>
      </c>
      <c r="F122" s="1">
        <v>0</v>
      </c>
      <c r="G122" s="2">
        <f t="shared" si="0"/>
        <v>822.31600000000003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v>
      </c>
      <c r="D123" s="1">
        <f>'PR-RAS'!E127</f>
        <v>18132</v>
      </c>
      <c r="E123" s="1">
        <v>0</v>
      </c>
      <c r="F123" s="1">
        <v>0</v>
      </c>
      <c r="G123" s="2">
        <f t="shared" si="0"/>
        <v>4424.9399999999996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7600</v>
      </c>
      <c r="E124" s="1">
        <v>0</v>
      </c>
      <c r="F124" s="1">
        <v>0</v>
      </c>
      <c r="G124" s="2">
        <f t="shared" si="0"/>
        <v>1869.6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7600</v>
      </c>
      <c r="E125" s="1">
        <v>0</v>
      </c>
      <c r="F125" s="1">
        <v>0</v>
      </c>
      <c r="G125" s="2">
        <f t="shared" si="0"/>
        <v>1884.8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175866</v>
      </c>
      <c r="D129" s="1">
        <f>'PR-RAS'!E133</f>
        <v>211448.28</v>
      </c>
      <c r="E129" s="1">
        <v>0</v>
      </c>
      <c r="F129" s="1">
        <v>0</v>
      </c>
      <c r="G129" s="2">
        <f t="shared" si="0"/>
        <v>76641.607680000016</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175866</v>
      </c>
      <c r="D130" s="1">
        <f>'PR-RAS'!E134</f>
        <v>211448.28</v>
      </c>
      <c r="E130" s="1">
        <v>0</v>
      </c>
      <c r="F130" s="1">
        <v>0</v>
      </c>
      <c r="G130" s="2">
        <f t="shared" si="0"/>
        <v>77240.370240000004</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163939</v>
      </c>
      <c r="D131" s="1">
        <f>'PR-RAS'!E135</f>
        <v>204739.38</v>
      </c>
      <c r="E131" s="1">
        <v>0</v>
      </c>
      <c r="F131" s="1">
        <v>0</v>
      </c>
      <c r="G131" s="2">
        <f t="shared" si="0"/>
        <v>74544.308799999999</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11927</v>
      </c>
      <c r="D132" s="1">
        <f>'PR-RAS'!E136</f>
        <v>6708.9</v>
      </c>
      <c r="E132" s="1">
        <v>0</v>
      </c>
      <c r="F132" s="1">
        <v>0</v>
      </c>
      <c r="G132" s="2">
        <f t="shared" si="0"/>
        <v>3320.1687999999999</v>
      </c>
      <c r="H132" s="2">
        <f t="shared" si="1"/>
        <v>0.1000000000003638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2067891</v>
      </c>
      <c r="D147" s="1">
        <f>'PR-RAS'!E151</f>
        <v>2272611.2299999995</v>
      </c>
      <c r="E147" s="1">
        <v>0</v>
      </c>
      <c r="F147" s="1">
        <v>0</v>
      </c>
      <c r="G147" s="2">
        <f t="shared" si="0"/>
        <v>965514.56515999977</v>
      </c>
      <c r="H147" s="2">
        <f t="shared" si="1"/>
        <v>0.22999999951571226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1740493</v>
      </c>
      <c r="D148" s="1">
        <f>'PR-RAS'!E152</f>
        <v>1849857.7699999998</v>
      </c>
      <c r="E148" s="1">
        <v>0</v>
      </c>
      <c r="F148" s="1">
        <v>0</v>
      </c>
      <c r="G148" s="2">
        <f t="shared" si="0"/>
        <v>799710.65537999978</v>
      </c>
      <c r="H148" s="2">
        <f t="shared" si="1"/>
        <v>0.23000000021420419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1455557</v>
      </c>
      <c r="D149" s="1">
        <f>'PR-RAS'!E153</f>
        <v>1550273.97</v>
      </c>
      <c r="E149" s="1">
        <v>0</v>
      </c>
      <c r="F149" s="1">
        <v>0</v>
      </c>
      <c r="G149" s="2">
        <f t="shared" si="0"/>
        <v>674303.53111999994</v>
      </c>
      <c r="H149" s="2">
        <f t="shared" si="1"/>
        <v>3.0000000027939677E-2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1429198</v>
      </c>
      <c r="D150" s="1">
        <f>'PR-RAS'!E154</f>
        <v>1523266.07</v>
      </c>
      <c r="E150" s="1">
        <v>0</v>
      </c>
      <c r="F150" s="1">
        <v>0</v>
      </c>
      <c r="G150" s="2">
        <f t="shared" si="0"/>
        <v>666883.79086000007</v>
      </c>
      <c r="H150" s="2">
        <f t="shared" si="1"/>
        <v>7.000000006519258E-2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15010</v>
      </c>
      <c r="D152" s="1">
        <f>'PR-RAS'!E156</f>
        <v>17084.98</v>
      </c>
      <c r="E152" s="1">
        <v>0</v>
      </c>
      <c r="F152" s="1">
        <v>0</v>
      </c>
      <c r="G152" s="2">
        <f t="shared" si="0"/>
        <v>7426.1739600000001</v>
      </c>
      <c r="H152" s="2">
        <f t="shared" si="1"/>
        <v>2.0000000000436557E-2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11349</v>
      </c>
      <c r="D153" s="1">
        <f>'PR-RAS'!E157</f>
        <v>9922.92</v>
      </c>
      <c r="E153" s="1">
        <v>0</v>
      </c>
      <c r="F153" s="1">
        <v>0</v>
      </c>
      <c r="G153" s="2">
        <f t="shared" si="0"/>
        <v>4741.6156799999999</v>
      </c>
      <c r="H153" s="2">
        <f t="shared" si="1"/>
        <v>7.999999999992724E-2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52529</v>
      </c>
      <c r="D154" s="1">
        <f>'PR-RAS'!E158</f>
        <v>55460.4</v>
      </c>
      <c r="E154" s="1">
        <v>0</v>
      </c>
      <c r="F154" s="1">
        <v>0</v>
      </c>
      <c r="G154" s="2">
        <f t="shared" si="0"/>
        <v>25007.819399999997</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232407</v>
      </c>
      <c r="D155" s="1">
        <f>'PR-RAS'!E159</f>
        <v>244123.4</v>
      </c>
      <c r="E155" s="1">
        <v>0</v>
      </c>
      <c r="F155" s="1">
        <v>0</v>
      </c>
      <c r="G155" s="2">
        <f t="shared" si="0"/>
        <v>110980.68520000001</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232407</v>
      </c>
      <c r="D157" s="1">
        <f>'PR-RAS'!E161</f>
        <v>244067.3</v>
      </c>
      <c r="E157" s="1">
        <v>0</v>
      </c>
      <c r="F157" s="1">
        <v>0</v>
      </c>
      <c r="G157" s="2">
        <f t="shared" si="0"/>
        <v>112404.4896</v>
      </c>
      <c r="H157" s="2">
        <f t="shared" si="1"/>
        <v>0.29999999998835847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56.1</v>
      </c>
      <c r="E158" s="1">
        <v>0</v>
      </c>
      <c r="F158" s="1">
        <v>0</v>
      </c>
      <c r="G158" s="2">
        <f t="shared" si="0"/>
        <v>17.615400000000001</v>
      </c>
      <c r="H158" s="2">
        <f t="shared" si="1"/>
        <v>0.10000000000000142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326153</v>
      </c>
      <c r="D159" s="1">
        <f>'PR-RAS'!E163</f>
        <v>420152.5</v>
      </c>
      <c r="E159" s="1">
        <v>0</v>
      </c>
      <c r="F159" s="1">
        <v>0</v>
      </c>
      <c r="G159" s="2">
        <f t="shared" si="0"/>
        <v>184300.364</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47600</v>
      </c>
      <c r="D160" s="1">
        <f>'PR-RAS'!E164</f>
        <v>117253.16</v>
      </c>
      <c r="E160" s="1">
        <v>0</v>
      </c>
      <c r="F160" s="1">
        <v>0</v>
      </c>
      <c r="G160" s="2">
        <f t="shared" si="0"/>
        <v>44854.904880000002</v>
      </c>
      <c r="H160" s="2">
        <f t="shared" si="1"/>
        <v>0.16000000000349246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1166</v>
      </c>
      <c r="D161" s="1">
        <f>'PR-RAS'!E165</f>
        <v>58197.52</v>
      </c>
      <c r="E161" s="1">
        <v>0</v>
      </c>
      <c r="F161" s="1">
        <v>0</v>
      </c>
      <c r="G161" s="2">
        <f t="shared" si="0"/>
        <v>18809.7664</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42635</v>
      </c>
      <c r="D162" s="1">
        <f>'PR-RAS'!E166</f>
        <v>55519.82</v>
      </c>
      <c r="E162" s="1">
        <v>0</v>
      </c>
      <c r="F162" s="1">
        <v>0</v>
      </c>
      <c r="G162" s="2">
        <f t="shared" si="0"/>
        <v>24741.617040000005</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2925</v>
      </c>
      <c r="D163" s="1">
        <f>'PR-RAS'!E167</f>
        <v>2450</v>
      </c>
      <c r="E163" s="1">
        <v>0</v>
      </c>
      <c r="F163" s="1">
        <v>0</v>
      </c>
      <c r="G163" s="2">
        <f t="shared" si="0"/>
        <v>1267.6500000000001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874</v>
      </c>
      <c r="D164" s="1">
        <f>'PR-RAS'!E168</f>
        <v>1085.82</v>
      </c>
      <c r="E164" s="1">
        <v>0</v>
      </c>
      <c r="F164" s="1">
        <v>0</v>
      </c>
      <c r="G164" s="2">
        <f t="shared" si="0"/>
        <v>496.43932000000001</v>
      </c>
      <c r="H164" s="2">
        <f t="shared" si="1"/>
        <v>0.18000000000006366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198848</v>
      </c>
      <c r="D165" s="1">
        <f>'PR-RAS'!E169</f>
        <v>203776.47</v>
      </c>
      <c r="E165" s="1">
        <v>0</v>
      </c>
      <c r="F165" s="1">
        <v>0</v>
      </c>
      <c r="G165" s="2">
        <f t="shared" si="0"/>
        <v>99449.754159999997</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13803</v>
      </c>
      <c r="D166" s="1">
        <f>'PR-RAS'!E170</f>
        <v>16821.2</v>
      </c>
      <c r="E166" s="1">
        <v>0</v>
      </c>
      <c r="F166" s="1">
        <v>0</v>
      </c>
      <c r="G166" s="2">
        <f t="shared" si="0"/>
        <v>7828.4910000000009</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77059</v>
      </c>
      <c r="D167" s="1">
        <f>'PR-RAS'!E171</f>
        <v>96060.99</v>
      </c>
      <c r="E167" s="1">
        <v>0</v>
      </c>
      <c r="F167" s="1">
        <v>0</v>
      </c>
      <c r="G167" s="2">
        <f t="shared" si="0"/>
        <v>44684.042679999999</v>
      </c>
      <c r="H167" s="2">
        <f t="shared" si="1"/>
        <v>9.9999999947613105E-3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101947</v>
      </c>
      <c r="D168" s="1">
        <f>'PR-RAS'!E172</f>
        <v>79759.7</v>
      </c>
      <c r="E168" s="1">
        <v>0</v>
      </c>
      <c r="F168" s="1">
        <v>0</v>
      </c>
      <c r="G168" s="2">
        <f t="shared" si="0"/>
        <v>43664.888800000001</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4043</v>
      </c>
      <c r="D169" s="1">
        <f>'PR-RAS'!E173</f>
        <v>3697.9</v>
      </c>
      <c r="E169" s="1">
        <v>0</v>
      </c>
      <c r="F169" s="1">
        <v>0</v>
      </c>
      <c r="G169" s="2">
        <f t="shared" si="0"/>
        <v>1921.7184</v>
      </c>
      <c r="H169" s="2">
        <f t="shared" si="1"/>
        <v>9.9999999999909051E-2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1996</v>
      </c>
      <c r="D170" s="1">
        <f>'PR-RAS'!E174</f>
        <v>5492.07</v>
      </c>
      <c r="E170" s="1">
        <v>0</v>
      </c>
      <c r="F170" s="1">
        <v>0</v>
      </c>
      <c r="G170" s="2">
        <f t="shared" si="0"/>
        <v>2193.6436600000002</v>
      </c>
      <c r="H170" s="2">
        <f t="shared" si="1"/>
        <v>6.9999999999708962E-2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1944.61</v>
      </c>
      <c r="E172" s="1">
        <v>0</v>
      </c>
      <c r="F172" s="1">
        <v>0</v>
      </c>
      <c r="G172" s="2">
        <f t="shared" si="0"/>
        <v>665.05662000000007</v>
      </c>
      <c r="H172" s="2">
        <f t="shared" si="1"/>
        <v>0.39000000000010004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55880</v>
      </c>
      <c r="D173" s="1">
        <f>'PR-RAS'!E177</f>
        <v>75153.08</v>
      </c>
      <c r="E173" s="1">
        <v>0</v>
      </c>
      <c r="F173" s="1">
        <v>0</v>
      </c>
      <c r="G173" s="2">
        <f t="shared" si="0"/>
        <v>35464.019519999994</v>
      </c>
      <c r="H173" s="2">
        <f t="shared" si="1"/>
        <v>8.000000000174623E-2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6873</v>
      </c>
      <c r="D174" s="1">
        <f>'PR-RAS'!E178</f>
        <v>6656.45</v>
      </c>
      <c r="E174" s="1">
        <v>0</v>
      </c>
      <c r="F174" s="1">
        <v>0</v>
      </c>
      <c r="G174" s="2">
        <f t="shared" si="0"/>
        <v>3492.1606999999999</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12857</v>
      </c>
      <c r="D175" s="1">
        <f>'PR-RAS'!E179</f>
        <v>30929.83</v>
      </c>
      <c r="E175" s="1">
        <v>0</v>
      </c>
      <c r="F175" s="1">
        <v>0</v>
      </c>
      <c r="G175" s="2">
        <f t="shared" si="0"/>
        <v>13000.698839999999</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480</v>
      </c>
      <c r="D176" s="1">
        <f>'PR-RAS'!E180</f>
        <v>480</v>
      </c>
      <c r="E176" s="1">
        <v>0</v>
      </c>
      <c r="F176" s="1">
        <v>0</v>
      </c>
      <c r="G176" s="2">
        <f t="shared" si="0"/>
        <v>251.99999999999997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15932</v>
      </c>
      <c r="D177" s="1">
        <f>'PR-RAS'!E181</f>
        <v>12871.21</v>
      </c>
      <c r="E177" s="1">
        <v>0</v>
      </c>
      <c r="F177" s="1">
        <v>0</v>
      </c>
      <c r="G177" s="2">
        <f t="shared" si="0"/>
        <v>7334.6979199999996</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4741</v>
      </c>
      <c r="D179" s="1">
        <f>'PR-RAS'!E183</f>
        <v>5080.83</v>
      </c>
      <c r="E179" s="1">
        <v>0</v>
      </c>
      <c r="F179" s="1">
        <v>0</v>
      </c>
      <c r="G179" s="2">
        <f t="shared" si="0"/>
        <v>2652.6734799999999</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2684</v>
      </c>
      <c r="D180" s="1">
        <f>'PR-RAS'!E184</f>
        <v>2599.7600000000002</v>
      </c>
      <c r="E180" s="1">
        <v>0</v>
      </c>
      <c r="F180" s="1">
        <v>0</v>
      </c>
      <c r="G180" s="2">
        <f t="shared" si="0"/>
        <v>1411.1500800000001</v>
      </c>
      <c r="H180" s="2">
        <f t="shared" si="1"/>
        <v>0.23999999999978172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7313</v>
      </c>
      <c r="D181" s="1">
        <f>'PR-RAS'!E185</f>
        <v>7550</v>
      </c>
      <c r="E181" s="1">
        <v>0</v>
      </c>
      <c r="F181" s="1">
        <v>0</v>
      </c>
      <c r="G181" s="2">
        <f t="shared" si="0"/>
        <v>4034.3399999999997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5000</v>
      </c>
      <c r="D182" s="1">
        <f>'PR-RAS'!E186</f>
        <v>8985</v>
      </c>
      <c r="E182" s="1">
        <v>0</v>
      </c>
      <c r="F182" s="1">
        <v>0</v>
      </c>
      <c r="G182" s="2">
        <f t="shared" si="0"/>
        <v>4157.57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23825</v>
      </c>
      <c r="D184" s="1">
        <f>'PR-RAS'!E188</f>
        <v>23969.79</v>
      </c>
      <c r="E184" s="1">
        <v>0</v>
      </c>
      <c r="F184" s="1">
        <v>0</v>
      </c>
      <c r="G184" s="2">
        <f t="shared" si="0"/>
        <v>13132.91814</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1522.59</v>
      </c>
      <c r="E186" s="1">
        <v>0</v>
      </c>
      <c r="F186" s="1">
        <v>0</v>
      </c>
      <c r="G186" s="2">
        <f t="shared" si="0"/>
        <v>563.35829999999999</v>
      </c>
      <c r="H186" s="2">
        <f t="shared" si="1"/>
        <v>0.41000000000008185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6542.75</v>
      </c>
      <c r="E187" s="1">
        <v>0</v>
      </c>
      <c r="F187" s="1">
        <v>0</v>
      </c>
      <c r="G187" s="2">
        <f t="shared" si="0"/>
        <v>2433.9029999999998</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400</v>
      </c>
      <c r="E188" s="1">
        <v>0</v>
      </c>
      <c r="F188" s="1">
        <v>0</v>
      </c>
      <c r="G188" s="2">
        <f t="shared" si="0"/>
        <v>215.05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5063</v>
      </c>
      <c r="D189" s="1">
        <f>'PR-RAS'!E193</f>
        <v>5537.5</v>
      </c>
      <c r="E189" s="1">
        <v>0</v>
      </c>
      <c r="F189" s="1">
        <v>0</v>
      </c>
      <c r="G189" s="2">
        <f t="shared" si="0"/>
        <v>3033.944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18412</v>
      </c>
      <c r="D191" s="1">
        <f>'PR-RAS'!E195</f>
        <v>9966.9500000000007</v>
      </c>
      <c r="E191" s="1">
        <v>0</v>
      </c>
      <c r="F191" s="1">
        <v>0</v>
      </c>
      <c r="G191" s="2">
        <f t="shared" si="0"/>
        <v>7285.7210000000005</v>
      </c>
      <c r="H191" s="2">
        <f t="shared" si="1"/>
        <v>4.9999999999272404E-2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1058</v>
      </c>
      <c r="D192" s="1">
        <f>'PR-RAS'!E196</f>
        <v>2600.96</v>
      </c>
      <c r="E192" s="1">
        <v>0</v>
      </c>
      <c r="F192" s="1">
        <v>0</v>
      </c>
      <c r="G192" s="2">
        <f t="shared" si="0"/>
        <v>1195.64472</v>
      </c>
      <c r="H192" s="2">
        <f t="shared" si="1"/>
        <v>3.999999999996362E-2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1058</v>
      </c>
      <c r="D206" s="1">
        <f>'PR-RAS'!E210</f>
        <v>2600.96</v>
      </c>
      <c r="E206" s="1">
        <v>0</v>
      </c>
      <c r="F206" s="1">
        <v>0</v>
      </c>
      <c r="G206" s="2">
        <f t="shared" si="0"/>
        <v>1283.2836</v>
      </c>
      <c r="H206" s="2">
        <f t="shared" si="1"/>
        <v>3.999999999996362E-2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175</v>
      </c>
      <c r="D207" s="1">
        <f>'PR-RAS'!E211</f>
        <v>62.5</v>
      </c>
      <c r="E207" s="1">
        <v>0</v>
      </c>
      <c r="F207" s="1">
        <v>0</v>
      </c>
      <c r="G207" s="2">
        <f t="shared" si="0"/>
        <v>61.8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883</v>
      </c>
      <c r="D209" s="1">
        <f>'PR-RAS'!E213</f>
        <v>2538.46</v>
      </c>
      <c r="E209" s="1">
        <v>0</v>
      </c>
      <c r="F209" s="1">
        <v>0</v>
      </c>
      <c r="G209" s="2">
        <f t="shared" si="0"/>
        <v>1239.66336</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187</v>
      </c>
      <c r="D220" s="1">
        <f>'PR-RAS'!E224</f>
        <v>0</v>
      </c>
      <c r="E220" s="1">
        <v>0</v>
      </c>
      <c r="F220" s="1">
        <v>0</v>
      </c>
      <c r="G220" s="2">
        <f t="shared" si="0"/>
        <v>40.953000000000003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187</v>
      </c>
      <c r="D243" s="1">
        <f>'PR-RAS'!E247</f>
        <v>0</v>
      </c>
      <c r="E243" s="1">
        <v>0</v>
      </c>
      <c r="F243" s="1">
        <v>0</v>
      </c>
      <c r="G243" s="2">
        <f t="shared" si="0"/>
        <v>45.253999999999998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187</v>
      </c>
      <c r="D244" s="1">
        <f>'PR-RAS'!E248</f>
        <v>0</v>
      </c>
      <c r="E244" s="1">
        <v>0</v>
      </c>
      <c r="F244" s="1">
        <v>0</v>
      </c>
      <c r="G244" s="2">
        <f t="shared" si="0"/>
        <v>45.440999999999995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2067891</v>
      </c>
      <c r="D285" s="1">
        <f>'PR-RAS'!E289</f>
        <v>2272611.2299999995</v>
      </c>
      <c r="E285" s="1">
        <v>0</v>
      </c>
      <c r="F285" s="1">
        <v>0</v>
      </c>
      <c r="G285" s="2">
        <f t="shared" si="0"/>
        <v>1878124.2226399996</v>
      </c>
      <c r="H285" s="2">
        <f t="shared" si="1"/>
        <v>0.22999999951571226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74892</v>
      </c>
      <c r="D286" s="1">
        <f>'PR-RAS'!E290</f>
        <v>22952.270000000484</v>
      </c>
      <c r="E286" s="1">
        <v>0</v>
      </c>
      <c r="F286" s="1">
        <v>0</v>
      </c>
      <c r="G286" s="2">
        <f t="shared" si="0"/>
        <v>34427.013900000275</v>
      </c>
      <c r="H286" s="2">
        <f t="shared" si="1"/>
        <v>0.27000000048428774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148008</v>
      </c>
      <c r="D288" s="1">
        <f>'PR-RAS'!E292</f>
        <v>62415.73</v>
      </c>
      <c r="E288" s="1">
        <v>0</v>
      </c>
      <c r="F288" s="1">
        <v>0</v>
      </c>
      <c r="G288" s="2">
        <f t="shared" si="0"/>
        <v>78304.925019999995</v>
      </c>
      <c r="H288" s="2">
        <f t="shared" si="1"/>
        <v>0.26999999999679858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9563</v>
      </c>
      <c r="D290" s="1">
        <f>'PR-RAS'!E294</f>
        <v>13898.23</v>
      </c>
      <c r="E290" s="1">
        <v>0</v>
      </c>
      <c r="F290" s="1">
        <v>0</v>
      </c>
      <c r="G290" s="2">
        <f t="shared" si="0"/>
        <v>10796.88394</v>
      </c>
      <c r="H290" s="2">
        <f t="shared" si="1"/>
        <v>0.22999999999956344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469</v>
      </c>
      <c r="D291" s="1">
        <f>'PR-RAS'!E295</f>
        <v>3165</v>
      </c>
      <c r="E291" s="1">
        <v>0</v>
      </c>
      <c r="F291" s="1">
        <v>0</v>
      </c>
      <c r="G291" s="2">
        <f t="shared" si="0"/>
        <v>1971.7099999999998</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11927</v>
      </c>
      <c r="D345" s="1">
        <f>'PR-RAS'!E350</f>
        <v>8226.9</v>
      </c>
      <c r="E345" s="1">
        <v>0</v>
      </c>
      <c r="F345" s="1">
        <v>0</v>
      </c>
      <c r="G345" s="2">
        <f t="shared" si="0"/>
        <v>9762.9951999999994</v>
      </c>
      <c r="H345" s="2">
        <f t="shared" si="1"/>
        <v>0.1000000000003638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11927</v>
      </c>
      <c r="D358" s="1">
        <f>'PR-RAS'!E363</f>
        <v>8226.9</v>
      </c>
      <c r="E358" s="1">
        <v>0</v>
      </c>
      <c r="F358" s="1">
        <v>0</v>
      </c>
      <c r="G358" s="2">
        <f t="shared" si="0"/>
        <v>10131.945599999999</v>
      </c>
      <c r="H358" s="2">
        <f t="shared" si="1"/>
        <v>0.1000000000003638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11927</v>
      </c>
      <c r="D364" s="1">
        <f>'PR-RAS'!E369</f>
        <v>6708.9</v>
      </c>
      <c r="E364" s="1">
        <v>0</v>
      </c>
      <c r="F364" s="1">
        <v>0</v>
      </c>
      <c r="G364" s="2">
        <f t="shared" si="0"/>
        <v>9200.1623999999993</v>
      </c>
      <c r="H364" s="2">
        <f t="shared" si="1"/>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6978</v>
      </c>
      <c r="D365" s="1">
        <f>'PR-RAS'!E370</f>
        <v>2298.9</v>
      </c>
      <c r="E365" s="1">
        <v>0</v>
      </c>
      <c r="F365" s="1">
        <v>0</v>
      </c>
      <c r="G365" s="2">
        <f t="shared" si="0"/>
        <v>4213.5911999999998</v>
      </c>
      <c r="H365" s="2">
        <f t="shared" si="1"/>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4949</v>
      </c>
      <c r="D371" s="1">
        <f>'PR-RAS'!E376</f>
        <v>4410</v>
      </c>
      <c r="E371" s="1">
        <v>0</v>
      </c>
      <c r="F371" s="1">
        <v>0</v>
      </c>
      <c r="G371" s="2">
        <f t="shared" si="0"/>
        <v>5094.53</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1518</v>
      </c>
      <c r="E378" s="1">
        <v>0</v>
      </c>
      <c r="F378" s="1">
        <v>0</v>
      </c>
      <c r="G378" s="2">
        <f t="shared" si="0"/>
        <v>1144.5720000000001</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1518</v>
      </c>
      <c r="E379" s="1">
        <v>0</v>
      </c>
      <c r="F379" s="1">
        <v>0</v>
      </c>
      <c r="G379" s="2">
        <f t="shared" si="0"/>
        <v>1147.6079999999999</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11927</v>
      </c>
      <c r="D403" s="1">
        <f>'PR-RAS'!E408</f>
        <v>8226.9</v>
      </c>
      <c r="E403" s="1">
        <v>0</v>
      </c>
      <c r="F403" s="1">
        <v>0</v>
      </c>
      <c r="G403" s="2">
        <f t="shared" si="0"/>
        <v>11409.0816</v>
      </c>
      <c r="H403" s="2">
        <f t="shared" si="1"/>
        <v>0.1000000000003638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2142783</v>
      </c>
      <c r="D407" s="1">
        <f>'PR-RAS'!E412</f>
        <v>2295563.5</v>
      </c>
      <c r="E407" s="1">
        <v>0</v>
      </c>
      <c r="F407" s="1">
        <v>0</v>
      </c>
      <c r="G407" s="2">
        <f t="shared" si="0"/>
        <v>2733967.46</v>
      </c>
      <c r="H407" s="2">
        <f t="shared" si="1"/>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2079818</v>
      </c>
      <c r="D408" s="1">
        <f>'PR-RAS'!E413</f>
        <v>2280838.1299999994</v>
      </c>
      <c r="E408" s="1">
        <v>0</v>
      </c>
      <c r="F408" s="1">
        <v>0</v>
      </c>
      <c r="G408" s="2">
        <f t="shared" si="0"/>
        <v>2703088.1638199994</v>
      </c>
      <c r="H408" s="2">
        <f t="shared" si="1"/>
        <v>0.12999999942258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62965</v>
      </c>
      <c r="D409" s="1">
        <f>'PR-RAS'!E414</f>
        <v>14725.370000000577</v>
      </c>
      <c r="E409" s="1">
        <v>0</v>
      </c>
      <c r="F409" s="1">
        <v>0</v>
      </c>
      <c r="G409" s="2">
        <f t="shared" si="0"/>
        <v>37705.621920000471</v>
      </c>
      <c r="H409" s="2">
        <f t="shared" si="1"/>
        <v>0.37000000057742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148008</v>
      </c>
      <c r="D411" s="1">
        <f>'PR-RAS'!E416</f>
        <v>62415.73</v>
      </c>
      <c r="E411" s="1">
        <v>0</v>
      </c>
      <c r="F411" s="1">
        <v>0</v>
      </c>
      <c r="G411" s="2">
        <f t="shared" si="0"/>
        <v>111864.1786</v>
      </c>
      <c r="H411" s="2">
        <f t="shared" si="1"/>
        <v>0.26999999999679858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9563</v>
      </c>
      <c r="D413" s="1">
        <f>'PR-RAS'!E418</f>
        <v>13898.23</v>
      </c>
      <c r="E413" s="1">
        <v>0</v>
      </c>
      <c r="F413" s="1">
        <v>0</v>
      </c>
      <c r="G413" s="2">
        <f t="shared" si="0"/>
        <v>15392.097519999999</v>
      </c>
      <c r="H413" s="2">
        <f t="shared" si="1"/>
        <v>0.22999999999956344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2142783</v>
      </c>
      <c r="D633" s="1">
        <f>'PR-RAS'!E639</f>
        <v>2295563.5</v>
      </c>
      <c r="E633" s="1">
        <v>0</v>
      </c>
      <c r="F633" s="1">
        <v>0</v>
      </c>
      <c r="G633" s="2">
        <f t="shared" si="0"/>
        <v>4255831.12</v>
      </c>
      <c r="H633" s="2">
        <f t="shared" si="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2079818</v>
      </c>
      <c r="D634" s="1">
        <f>'PR-RAS'!E640</f>
        <v>2280838.1299999994</v>
      </c>
      <c r="E634" s="1">
        <v>0</v>
      </c>
      <c r="F634" s="1">
        <v>0</v>
      </c>
      <c r="G634" s="2">
        <f t="shared" si="0"/>
        <v>4204065.8665799992</v>
      </c>
      <c r="H634" s="2">
        <f t="shared" si="1"/>
        <v>0.12999999942258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62965</v>
      </c>
      <c r="D635" s="1">
        <f>'PR-RAS'!E641</f>
        <v>14725.370000000577</v>
      </c>
      <c r="E635" s="1">
        <v>0</v>
      </c>
      <c r="F635" s="1">
        <v>0</v>
      </c>
      <c r="G635" s="2">
        <f t="shared" si="0"/>
        <v>58591.579160000736</v>
      </c>
      <c r="H635" s="2">
        <f t="shared" si="1"/>
        <v>0.37000000057742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148008</v>
      </c>
      <c r="D637" s="1">
        <f>'PR-RAS'!E643</f>
        <v>62415.73</v>
      </c>
      <c r="E637" s="1">
        <v>0</v>
      </c>
      <c r="F637" s="1">
        <v>0</v>
      </c>
      <c r="G637" s="2">
        <f t="shared" si="0"/>
        <v>173525.89656000002</v>
      </c>
      <c r="H637" s="2">
        <f t="shared" si="1"/>
        <v>0.26999999999679858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210973</v>
      </c>
      <c r="D639" s="1">
        <f>'PR-RAS'!E645</f>
        <v>77141.100000000588</v>
      </c>
      <c r="E639" s="1">
        <v>0</v>
      </c>
      <c r="F639" s="1">
        <v>0</v>
      </c>
      <c r="G639" s="2">
        <f t="shared" si="0"/>
        <v>233032.81760000077</v>
      </c>
      <c r="H639" s="2">
        <f t="shared" si="1"/>
        <v>0.10000000058789738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154971</v>
      </c>
      <c r="D643" s="1">
        <f>'PR-RAS'!E650</f>
        <v>138467.82</v>
      </c>
      <c r="E643" s="1">
        <v>0</v>
      </c>
      <c r="F643" s="1">
        <v>0</v>
      </c>
      <c r="G643" s="2">
        <f t="shared" si="0"/>
        <v>277284.06288000004</v>
      </c>
      <c r="H643" s="2">
        <f t="shared" si="1"/>
        <v>0.17999999999301508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154971</v>
      </c>
      <c r="D644" s="1">
        <f>'PR-RAS'!E651</f>
        <v>138467.82</v>
      </c>
      <c r="E644" s="1">
        <v>0</v>
      </c>
      <c r="F644" s="1">
        <v>0</v>
      </c>
      <c r="G644" s="2">
        <f t="shared" si="0"/>
        <v>277715.96952000004</v>
      </c>
      <c r="H644" s="2">
        <f t="shared" si="1"/>
        <v>0.17999999999301508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35</v>
      </c>
      <c r="E647" s="1">
        <v>0</v>
      </c>
      <c r="F647" s="1">
        <v>0</v>
      </c>
      <c r="G647" s="2">
        <f t="shared" si="0"/>
        <v>67.183999999999997</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0"/>
        <v>52.488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1785259</v>
      </c>
      <c r="D668" s="1">
        <f>'PR-RAS'!E675</f>
        <v>1915568.92</v>
      </c>
      <c r="E668" s="1">
        <v>0</v>
      </c>
      <c r="F668" s="1">
        <v>0</v>
      </c>
      <c r="G668" s="2">
        <f t="shared" si="0"/>
        <v>3746136.6922800001</v>
      </c>
      <c r="H668" s="2">
        <f t="shared" si="1"/>
        <v>8.0000000074505806E-2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19532</v>
      </c>
      <c r="D669" s="1">
        <f>'PR-RAS'!E676</f>
        <v>10581.83</v>
      </c>
      <c r="E669" s="1">
        <v>0</v>
      </c>
      <c r="F669" s="1">
        <v>0</v>
      </c>
      <c r="G669" s="2">
        <f t="shared" si="0"/>
        <v>27184.700880000004</v>
      </c>
      <c r="H669" s="2">
        <f t="shared" si="1"/>
        <v>0.17000000000007276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50000</v>
      </c>
      <c r="D671" s="1">
        <f>'PR-RAS'!E678</f>
        <v>0</v>
      </c>
      <c r="E671" s="1">
        <v>0</v>
      </c>
      <c r="F671" s="1">
        <v>0</v>
      </c>
      <c r="G671" s="2">
        <f t="shared" si="0"/>
        <v>33500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74386</v>
      </c>
      <c r="D703" s="1">
        <f>'PR-RAS'!E710</f>
        <v>83485.11</v>
      </c>
      <c r="E703" s="1">
        <v>0</v>
      </c>
      <c r="F703" s="1">
        <v>0</v>
      </c>
      <c r="G703" s="2">
        <f t="shared" si="0"/>
        <v>169432.06644</v>
      </c>
      <c r="H703" s="2">
        <f t="shared" si="1"/>
        <v>0.11000000000058208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3474.74</v>
      </c>
      <c r="E710" s="1">
        <v>0</v>
      </c>
      <c r="F710" s="1">
        <v>0</v>
      </c>
      <c r="G710" s="2">
        <f t="shared" si="0"/>
        <v>4927.1813199999997</v>
      </c>
      <c r="H710" s="2">
        <f t="shared" si="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42635</v>
      </c>
      <c r="D711" s="1">
        <f>'PR-RAS'!E718</f>
        <v>55519.82</v>
      </c>
      <c r="E711" s="1">
        <v>0</v>
      </c>
      <c r="F711" s="1">
        <v>0</v>
      </c>
      <c r="G711" s="2">
        <f t="shared" si="0"/>
        <v>109108.99440000001</v>
      </c>
      <c r="H711" s="2">
        <f t="shared" si="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770</v>
      </c>
      <c r="D713" s="1">
        <f>'PR-RAS'!E720</f>
        <v>660</v>
      </c>
      <c r="E713" s="1">
        <v>0</v>
      </c>
      <c r="F713" s="1">
        <v>0</v>
      </c>
      <c r="G713" s="2">
        <f t="shared" si="0"/>
        <v>1488.08</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804</v>
      </c>
      <c r="D714" s="1">
        <f>'PR-RAS'!E721</f>
        <v>0</v>
      </c>
      <c r="E714" s="1">
        <v>0</v>
      </c>
      <c r="F714" s="1">
        <v>0</v>
      </c>
      <c r="G714" s="2">
        <f t="shared" si="0"/>
        <v>573.25199999999995</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89486.01</v>
      </c>
      <c r="D1480" s="6"/>
      <c r="E1480" s="6">
        <v>0</v>
      </c>
      <c r="F1480" s="6">
        <v>0</v>
      </c>
      <c r="G1480" s="7">
        <f t="shared" ref="G1480:G1580" si="25">B1480/1000*C1480</f>
        <v>89.486009999999993</v>
      </c>
      <c r="H1480" s="7">
        <f t="shared" ref="H1480:H1580" si="26">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2315832.0499999998</v>
      </c>
      <c r="D1481" s="1">
        <v>0</v>
      </c>
      <c r="E1481" s="1">
        <v>0</v>
      </c>
      <c r="F1481" s="1">
        <v>0</v>
      </c>
      <c r="G1481" s="2">
        <f t="shared" si="25"/>
        <v>4631.6641</v>
      </c>
      <c r="H1481" s="2">
        <f t="shared" si="26"/>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2309705.15</v>
      </c>
      <c r="D1483" s="1">
        <v>0</v>
      </c>
      <c r="E1483" s="1">
        <v>0</v>
      </c>
      <c r="F1483" s="1">
        <v>0</v>
      </c>
      <c r="G1483" s="2">
        <f t="shared" si="25"/>
        <v>9238.8205999999991</v>
      </c>
      <c r="H1483" s="2">
        <f t="shared" si="26"/>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1852928.67</v>
      </c>
      <c r="D1484" s="1">
        <v>0</v>
      </c>
      <c r="E1484" s="1">
        <v>0</v>
      </c>
      <c r="F1484" s="1">
        <v>0</v>
      </c>
      <c r="G1484" s="2">
        <f t="shared" si="25"/>
        <v>9264.6433500000003</v>
      </c>
      <c r="H1484" s="2">
        <f t="shared" si="26"/>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419652.74</v>
      </c>
      <c r="D1485" s="1">
        <v>0</v>
      </c>
      <c r="E1485" s="1">
        <v>0</v>
      </c>
      <c r="F1485" s="1">
        <v>0</v>
      </c>
      <c r="G1485" s="2">
        <f t="shared" si="25"/>
        <v>2517.91644</v>
      </c>
      <c r="H1485" s="2">
        <f t="shared" si="26"/>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2600.96</v>
      </c>
      <c r="D1486" s="1">
        <v>0</v>
      </c>
      <c r="E1486" s="1">
        <v>0</v>
      </c>
      <c r="F1486" s="1">
        <v>0</v>
      </c>
      <c r="G1486" s="2">
        <f t="shared" si="25"/>
        <v>18.206720000000001</v>
      </c>
      <c r="H1486" s="2">
        <f t="shared" si="26"/>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34522.78</v>
      </c>
      <c r="D1491" s="1">
        <v>0</v>
      </c>
      <c r="E1491" s="1">
        <v>0</v>
      </c>
      <c r="F1491" s="1">
        <v>0</v>
      </c>
      <c r="G1491" s="2">
        <f t="shared" si="25"/>
        <v>414.27335999999997</v>
      </c>
      <c r="H1491" s="2">
        <f t="shared" si="26"/>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6126.9</v>
      </c>
      <c r="D1492" s="1">
        <v>0</v>
      </c>
      <c r="E1492" s="1">
        <v>0</v>
      </c>
      <c r="F1492" s="1">
        <v>0</v>
      </c>
      <c r="G1492" s="2">
        <f t="shared" si="25"/>
        <v>79.649699999999996</v>
      </c>
      <c r="H1492" s="2">
        <f t="shared" si="26"/>
        <v>0.1000000000003638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2375024.0999999996</v>
      </c>
      <c r="D1499" s="1">
        <v>0</v>
      </c>
      <c r="E1499" s="1">
        <v>0</v>
      </c>
      <c r="F1499" s="1">
        <v>0</v>
      </c>
      <c r="G1499" s="2">
        <f t="shared" si="25"/>
        <v>47500.481999999996</v>
      </c>
      <c r="H1499" s="2">
        <f t="shared" si="26"/>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2368897.1999999997</v>
      </c>
      <c r="D1501" s="1">
        <v>0</v>
      </c>
      <c r="E1501" s="1">
        <v>0</v>
      </c>
      <c r="F1501" s="1">
        <v>0</v>
      </c>
      <c r="G1501" s="2">
        <f t="shared" si="25"/>
        <v>52115.738399999987</v>
      </c>
      <c r="H1501" s="2">
        <f t="shared" si="26"/>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1852928.69</v>
      </c>
      <c r="D1502" s="1">
        <v>0</v>
      </c>
      <c r="E1502" s="1">
        <v>0</v>
      </c>
      <c r="F1502" s="1">
        <v>0</v>
      </c>
      <c r="G1502" s="2">
        <f t="shared" si="25"/>
        <v>42617.35987</v>
      </c>
      <c r="H1502" s="2">
        <f t="shared" si="26"/>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479181.55</v>
      </c>
      <c r="D1503" s="1">
        <v>0</v>
      </c>
      <c r="E1503" s="1">
        <v>0</v>
      </c>
      <c r="F1503" s="1">
        <v>0</v>
      </c>
      <c r="G1503" s="2">
        <f t="shared" si="25"/>
        <v>11500.3572</v>
      </c>
      <c r="H1503" s="2">
        <f t="shared" si="26"/>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2735.34</v>
      </c>
      <c r="D1504" s="1">
        <v>0</v>
      </c>
      <c r="E1504" s="1">
        <v>0</v>
      </c>
      <c r="F1504" s="1">
        <v>0</v>
      </c>
      <c r="G1504" s="2">
        <f t="shared" si="25"/>
        <v>68.383500000000012</v>
      </c>
      <c r="H1504" s="2">
        <f t="shared" si="26"/>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34051.620000000003</v>
      </c>
      <c r="D1509" s="1">
        <v>0</v>
      </c>
      <c r="E1509" s="1">
        <v>0</v>
      </c>
      <c r="F1509" s="1">
        <v>0</v>
      </c>
      <c r="G1509" s="2">
        <f t="shared" si="25"/>
        <v>1021.5486000000001</v>
      </c>
      <c r="H1509" s="2">
        <f t="shared" si="26"/>
        <v>0.37999999999738066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6126.9</v>
      </c>
      <c r="D1510" s="1">
        <v>0</v>
      </c>
      <c r="E1510" s="1">
        <v>0</v>
      </c>
      <c r="F1510" s="1">
        <v>0</v>
      </c>
      <c r="G1510" s="2">
        <f t="shared" si="25"/>
        <v>189.93389999999999</v>
      </c>
      <c r="H1510" s="2">
        <f t="shared" si="26"/>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30293.959999999963</v>
      </c>
      <c r="D1517" s="1">
        <v>0</v>
      </c>
      <c r="E1517" s="1">
        <v>0</v>
      </c>
      <c r="F1517" s="1">
        <v>0</v>
      </c>
      <c r="G1517" s="2">
        <f t="shared" si="25"/>
        <v>1151.1704799999986</v>
      </c>
      <c r="H1517" s="2">
        <f t="shared" si="26"/>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30293.96</v>
      </c>
      <c r="D1576" s="1">
        <v>0</v>
      </c>
      <c r="E1576" s="1">
        <v>0</v>
      </c>
      <c r="F1576" s="1">
        <v>0</v>
      </c>
      <c r="G1576" s="2">
        <f t="shared" si="25"/>
        <v>2938.5141199999998</v>
      </c>
      <c r="H1576" s="2">
        <f t="shared" si="26"/>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30293.96</v>
      </c>
      <c r="D1578" s="1">
        <v>0</v>
      </c>
      <c r="E1578" s="1">
        <v>0</v>
      </c>
      <c r="F1578" s="1">
        <v>0</v>
      </c>
      <c r="G1578" s="2">
        <f t="shared" si="25"/>
        <v>2999.1020400000002</v>
      </c>
      <c r="H1578" s="2">
        <f t="shared" si="26"/>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22937</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2142783</v>
      </c>
      <c r="I16" s="206">
        <f>'PR-RAS'!E6</f>
        <v>2295563.5</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2067891</v>
      </c>
      <c r="I17" s="206">
        <f>'PR-RAS'!E151</f>
        <v>2272611.2299999995</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210973</v>
      </c>
      <c r="I18" s="206">
        <f>'PR-RAS'!E645</f>
        <v>77141.100000000588</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89486.01</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30293.959999999963</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30293.96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58" sqref="E158"/>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2142783</v>
      </c>
      <c r="E6" s="56">
        <f>E7+E44+E50+E82+E106+E124+E133+E139</f>
        <v>2295563.5</v>
      </c>
      <c r="F6" s="57">
        <f t="shared" ref="F6:F131" si="0">IF(D6&lt;&gt;0,IF(E6/D6&gt;=100,"&gt;&gt;100",E6/D6*100),"-")</f>
        <v>107.13000336478309</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1886031</v>
      </c>
      <c r="E50" s="60">
        <f>E51+E54+E59+E62+E65+E68+E71+E74+E77</f>
        <v>1964869.47</v>
      </c>
      <c r="F50" s="57">
        <f t="shared" si="0"/>
        <v>104.18012588340278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1854791</v>
      </c>
      <c r="E68" s="56">
        <f t="shared" si="15"/>
        <v>1926150.75</v>
      </c>
      <c r="F68" s="57">
        <f t="shared" si="0"/>
        <v>103.84732026411601</v>
      </c>
    </row>
    <row r="69" spans="1:6" ht="12.75" customHeight="1" x14ac:dyDescent="0.2">
      <c r="A69" s="54" t="s">
        <v>181</v>
      </c>
      <c r="B69" s="88" t="s">
        <v>182</v>
      </c>
      <c r="C69" s="55" t="s">
        <v>181</v>
      </c>
      <c r="D69" s="284">
        <v>1804791</v>
      </c>
      <c r="E69" s="284">
        <v>1926150.75</v>
      </c>
      <c r="F69" s="57">
        <f t="shared" si="0"/>
        <v>106.72431046032477</v>
      </c>
    </row>
    <row r="70" spans="1:6" ht="24" x14ac:dyDescent="0.2">
      <c r="A70" s="54" t="s">
        <v>183</v>
      </c>
      <c r="B70" s="88" t="s">
        <v>184</v>
      </c>
      <c r="C70" s="55" t="s">
        <v>183</v>
      </c>
      <c r="D70" s="284">
        <v>50000</v>
      </c>
      <c r="E70" s="284">
        <v>0</v>
      </c>
      <c r="F70" s="57">
        <f t="shared" si="0"/>
        <v>0</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v>0</v>
      </c>
      <c r="E75" s="284">
        <v>0</v>
      </c>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31240</v>
      </c>
      <c r="E77" s="56">
        <f t="shared" si="18"/>
        <v>38718.720000000001</v>
      </c>
      <c r="F77" s="57">
        <f t="shared" si="0"/>
        <v>123.93956466069143</v>
      </c>
    </row>
    <row r="78" spans="1:6" ht="12.75" customHeight="1" x14ac:dyDescent="0.2">
      <c r="A78" s="54">
        <v>6391</v>
      </c>
      <c r="B78" s="88" t="s">
        <v>199</v>
      </c>
      <c r="C78" s="55" t="s">
        <v>200</v>
      </c>
      <c r="D78" s="284">
        <v>0</v>
      </c>
      <c r="E78" s="284">
        <v>315</v>
      </c>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v>31240</v>
      </c>
      <c r="E80" s="284">
        <v>38403.72</v>
      </c>
      <c r="F80" s="57">
        <f t="shared" si="0"/>
        <v>122.93124199743919</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0.14000000000000001</v>
      </c>
      <c r="F82" s="57" t="str">
        <f t="shared" si="0"/>
        <v>-</v>
      </c>
    </row>
    <row r="83" spans="1:6" ht="12.75" customHeight="1" x14ac:dyDescent="0.2">
      <c r="A83" s="54">
        <v>641</v>
      </c>
      <c r="B83" s="88" t="s">
        <v>209</v>
      </c>
      <c r="C83" s="55" t="s">
        <v>210</v>
      </c>
      <c r="D83" s="56">
        <f t="shared" ref="D83:E83" si="20">SUM(D84:D90)</f>
        <v>0</v>
      </c>
      <c r="E83" s="56">
        <f t="shared" si="20"/>
        <v>0.14000000000000001</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0</v>
      </c>
      <c r="E85" s="284">
        <v>0.14000000000000001</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79476</v>
      </c>
      <c r="E106" s="56">
        <f t="shared" si="23"/>
        <v>90817.61</v>
      </c>
      <c r="F106" s="57">
        <f t="shared" si="0"/>
        <v>114.27048417132215</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79476</v>
      </c>
      <c r="E112" s="56">
        <f t="shared" si="25"/>
        <v>90817.61</v>
      </c>
      <c r="F112" s="57">
        <f t="shared" si="0"/>
        <v>114.27048417132215</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79476</v>
      </c>
      <c r="E117" s="284">
        <v>90817.61</v>
      </c>
      <c r="F117" s="57">
        <f t="shared" si="0"/>
        <v>114.27048417132215</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1410</v>
      </c>
      <c r="E124" s="56">
        <f t="shared" si="27"/>
        <v>28428</v>
      </c>
      <c r="F124" s="57">
        <f t="shared" si="0"/>
        <v>2016.1702127659573</v>
      </c>
    </row>
    <row r="125" spans="1:6" ht="12.75" customHeight="1" x14ac:dyDescent="0.2">
      <c r="A125" s="54">
        <v>661</v>
      </c>
      <c r="B125" s="100" t="s">
        <v>293</v>
      </c>
      <c r="C125" s="55" t="s">
        <v>294</v>
      </c>
      <c r="D125" s="56">
        <f t="shared" ref="D125:E125" si="28">SUM(D126:D127)</f>
        <v>1410</v>
      </c>
      <c r="E125" s="56">
        <f t="shared" si="28"/>
        <v>20828</v>
      </c>
      <c r="F125" s="57">
        <f t="shared" si="0"/>
        <v>1477.1631205673759</v>
      </c>
    </row>
    <row r="126" spans="1:6" ht="12.75" customHeight="1" x14ac:dyDescent="0.2">
      <c r="A126" s="54">
        <v>6614</v>
      </c>
      <c r="B126" s="100" t="s">
        <v>295</v>
      </c>
      <c r="C126" s="55" t="s">
        <v>296</v>
      </c>
      <c r="D126" s="284">
        <v>1404</v>
      </c>
      <c r="E126" s="284">
        <v>2696</v>
      </c>
      <c r="F126" s="57">
        <f t="shared" si="0"/>
        <v>192.02279202279203</v>
      </c>
    </row>
    <row r="127" spans="1:6" ht="12.75" customHeight="1" x14ac:dyDescent="0.2">
      <c r="A127" s="54">
        <v>6615</v>
      </c>
      <c r="B127" s="100" t="s">
        <v>297</v>
      </c>
      <c r="C127" s="55" t="s">
        <v>298</v>
      </c>
      <c r="D127" s="284">
        <v>6</v>
      </c>
      <c r="E127" s="284">
        <v>18132</v>
      </c>
      <c r="F127" s="57" t="str">
        <f t="shared" si="0"/>
        <v>&gt;&gt;100</v>
      </c>
    </row>
    <row r="128" spans="1:6" ht="24" x14ac:dyDescent="0.2">
      <c r="A128" s="54">
        <v>663</v>
      </c>
      <c r="B128" s="273" t="s">
        <v>299</v>
      </c>
      <c r="C128" s="55" t="s">
        <v>300</v>
      </c>
      <c r="D128" s="56">
        <f t="shared" ref="D128:E128" si="29">SUM(D129:D132)</f>
        <v>0</v>
      </c>
      <c r="E128" s="56">
        <f t="shared" si="29"/>
        <v>7600</v>
      </c>
      <c r="F128" s="57" t="str">
        <f t="shared" si="0"/>
        <v>-</v>
      </c>
    </row>
    <row r="129" spans="1:6" ht="12.75" customHeight="1" x14ac:dyDescent="0.2">
      <c r="A129" s="54">
        <v>6631</v>
      </c>
      <c r="B129" s="100" t="s">
        <v>301</v>
      </c>
      <c r="C129" s="55" t="s">
        <v>302</v>
      </c>
      <c r="D129" s="284"/>
      <c r="E129" s="284">
        <v>7600</v>
      </c>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175866</v>
      </c>
      <c r="E133" s="56">
        <f t="shared" si="30"/>
        <v>211448.28</v>
      </c>
      <c r="F133" s="57">
        <f t="shared" ref="F133:F223" si="31">IF(D133&lt;&gt;0,IF(E133/D133&gt;=100,"&gt;&gt;100",E133/D133*100),"-")</f>
        <v>120.23260891815359</v>
      </c>
    </row>
    <row r="134" spans="1:6" ht="24" x14ac:dyDescent="0.2">
      <c r="A134" s="54">
        <v>671</v>
      </c>
      <c r="B134" s="229" t="s">
        <v>311</v>
      </c>
      <c r="C134" s="55" t="s">
        <v>312</v>
      </c>
      <c r="D134" s="56">
        <f t="shared" ref="D134:E134" si="32">SUM(D135:D137)</f>
        <v>175866</v>
      </c>
      <c r="E134" s="56">
        <f t="shared" si="32"/>
        <v>211448.28</v>
      </c>
      <c r="F134" s="57">
        <f t="shared" si="31"/>
        <v>120.23260891815359</v>
      </c>
    </row>
    <row r="135" spans="1:6" ht="12.75" customHeight="1" x14ac:dyDescent="0.2">
      <c r="A135" s="54">
        <v>6711</v>
      </c>
      <c r="B135" s="88" t="s">
        <v>313</v>
      </c>
      <c r="C135" s="55" t="s">
        <v>314</v>
      </c>
      <c r="D135" s="284">
        <v>163939</v>
      </c>
      <c r="E135" s="284">
        <v>204739.38</v>
      </c>
      <c r="F135" s="57">
        <f t="shared" si="31"/>
        <v>124.88753743770549</v>
      </c>
    </row>
    <row r="136" spans="1:6" ht="24" x14ac:dyDescent="0.2">
      <c r="A136" s="54">
        <v>6712</v>
      </c>
      <c r="B136" s="229" t="s">
        <v>315</v>
      </c>
      <c r="C136" s="55" t="s">
        <v>316</v>
      </c>
      <c r="D136" s="284">
        <v>11927</v>
      </c>
      <c r="E136" s="284">
        <v>6708.9</v>
      </c>
      <c r="F136" s="57">
        <f t="shared" si="31"/>
        <v>56.249685587322872</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2067891</v>
      </c>
      <c r="E151" s="56">
        <f t="shared" si="35"/>
        <v>2272611.2299999995</v>
      </c>
      <c r="F151" s="57">
        <f t="shared" si="31"/>
        <v>109.8999526570791</v>
      </c>
    </row>
    <row r="152" spans="1:6" ht="12.75" customHeight="1" x14ac:dyDescent="0.2">
      <c r="A152" s="54">
        <v>31</v>
      </c>
      <c r="B152" s="88" t="s">
        <v>346</v>
      </c>
      <c r="C152" s="55" t="s">
        <v>35</v>
      </c>
      <c r="D152" s="56">
        <f t="shared" ref="D152:E152" si="36">D153+D158+D159</f>
        <v>1740493</v>
      </c>
      <c r="E152" s="56">
        <f t="shared" si="36"/>
        <v>1849857.7699999998</v>
      </c>
      <c r="F152" s="57">
        <f t="shared" si="31"/>
        <v>106.28355126966898</v>
      </c>
    </row>
    <row r="153" spans="1:6" ht="12.75" customHeight="1" x14ac:dyDescent="0.2">
      <c r="A153" s="54">
        <v>311</v>
      </c>
      <c r="B153" s="88" t="s">
        <v>347</v>
      </c>
      <c r="C153" s="55" t="s">
        <v>348</v>
      </c>
      <c r="D153" s="56">
        <f t="shared" ref="D153:E153" si="37">SUM(D154:D157)</f>
        <v>1455557</v>
      </c>
      <c r="E153" s="56">
        <f t="shared" si="37"/>
        <v>1550273.97</v>
      </c>
      <c r="F153" s="57">
        <f t="shared" si="31"/>
        <v>106.50726629049909</v>
      </c>
    </row>
    <row r="154" spans="1:6" ht="12.75" customHeight="1" x14ac:dyDescent="0.2">
      <c r="A154" s="54">
        <v>3111</v>
      </c>
      <c r="B154" s="88" t="s">
        <v>349</v>
      </c>
      <c r="C154" s="55" t="s">
        <v>350</v>
      </c>
      <c r="D154" s="284">
        <v>1429198</v>
      </c>
      <c r="E154" s="284">
        <v>1523266.07</v>
      </c>
      <c r="F154" s="57">
        <f t="shared" si="31"/>
        <v>106.58187808827049</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15010</v>
      </c>
      <c r="E156" s="284">
        <v>17084.98</v>
      </c>
      <c r="F156" s="57">
        <f t="shared" si="31"/>
        <v>113.82398401065956</v>
      </c>
    </row>
    <row r="157" spans="1:6" ht="12.75" customHeight="1" x14ac:dyDescent="0.2">
      <c r="A157" s="54">
        <v>3114</v>
      </c>
      <c r="B157" s="88" t="s">
        <v>355</v>
      </c>
      <c r="C157" s="55" t="s">
        <v>356</v>
      </c>
      <c r="D157" s="284">
        <v>11349</v>
      </c>
      <c r="E157" s="284">
        <v>9922.92</v>
      </c>
      <c r="F157" s="57">
        <f t="shared" si="31"/>
        <v>87.434311393074282</v>
      </c>
    </row>
    <row r="158" spans="1:6" ht="12.75" customHeight="1" x14ac:dyDescent="0.2">
      <c r="A158" s="54">
        <v>312</v>
      </c>
      <c r="B158" s="88" t="s">
        <v>357</v>
      </c>
      <c r="C158" s="55" t="s">
        <v>358</v>
      </c>
      <c r="D158" s="284">
        <v>52529</v>
      </c>
      <c r="E158" s="284">
        <v>55460.4</v>
      </c>
      <c r="F158" s="57">
        <f t="shared" si="31"/>
        <v>105.5805364655714</v>
      </c>
    </row>
    <row r="159" spans="1:6" ht="12.75" customHeight="1" x14ac:dyDescent="0.2">
      <c r="A159" s="54">
        <v>313</v>
      </c>
      <c r="B159" s="88" t="s">
        <v>359</v>
      </c>
      <c r="C159" s="55" t="s">
        <v>360</v>
      </c>
      <c r="D159" s="56">
        <f t="shared" ref="D159:E159" si="38">SUM(D160:D162)</f>
        <v>232407</v>
      </c>
      <c r="E159" s="56">
        <f t="shared" si="38"/>
        <v>244123.4</v>
      </c>
      <c r="F159" s="57">
        <f t="shared" si="31"/>
        <v>105.04132835930071</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232407</v>
      </c>
      <c r="E161" s="284">
        <v>244067.3</v>
      </c>
      <c r="F161" s="57">
        <f t="shared" si="31"/>
        <v>105.01718967156755</v>
      </c>
    </row>
    <row r="162" spans="1:6" ht="12.75" customHeight="1" x14ac:dyDescent="0.2">
      <c r="A162" s="54">
        <v>3133</v>
      </c>
      <c r="B162" s="88" t="s">
        <v>364</v>
      </c>
      <c r="C162" s="55" t="s">
        <v>365</v>
      </c>
      <c r="D162" s="284">
        <v>0</v>
      </c>
      <c r="E162" s="284">
        <v>56.1</v>
      </c>
      <c r="F162" s="57" t="str">
        <f t="shared" si="31"/>
        <v>-</v>
      </c>
    </row>
    <row r="163" spans="1:6" ht="12.75" customHeight="1" x14ac:dyDescent="0.2">
      <c r="A163" s="54">
        <v>32</v>
      </c>
      <c r="B163" s="88" t="s">
        <v>366</v>
      </c>
      <c r="C163" s="55" t="s">
        <v>367</v>
      </c>
      <c r="D163" s="56">
        <f t="shared" ref="D163:E163" si="39">D164+D169+D177+D187+D188</f>
        <v>326153</v>
      </c>
      <c r="E163" s="56">
        <f t="shared" si="39"/>
        <v>420152.5</v>
      </c>
      <c r="F163" s="57">
        <f t="shared" si="31"/>
        <v>128.82067618571651</v>
      </c>
    </row>
    <row r="164" spans="1:6" ht="12.75" customHeight="1" x14ac:dyDescent="0.2">
      <c r="A164" s="54">
        <v>321</v>
      </c>
      <c r="B164" s="88" t="s">
        <v>368</v>
      </c>
      <c r="C164" s="55" t="s">
        <v>369</v>
      </c>
      <c r="D164" s="56">
        <f t="shared" ref="D164:E164" si="40">SUM(D165:D168)</f>
        <v>47600</v>
      </c>
      <c r="E164" s="56">
        <f t="shared" si="40"/>
        <v>117253.16</v>
      </c>
      <c r="F164" s="57">
        <f t="shared" si="31"/>
        <v>246.33016806722691</v>
      </c>
    </row>
    <row r="165" spans="1:6" ht="12.75" customHeight="1" x14ac:dyDescent="0.2">
      <c r="A165" s="54">
        <v>3211</v>
      </c>
      <c r="B165" s="88" t="s">
        <v>370</v>
      </c>
      <c r="C165" s="55" t="s">
        <v>371</v>
      </c>
      <c r="D165" s="284">
        <v>1166</v>
      </c>
      <c r="E165" s="284">
        <v>58197.52</v>
      </c>
      <c r="F165" s="57">
        <f t="shared" si="31"/>
        <v>4991.2109777015439</v>
      </c>
    </row>
    <row r="166" spans="1:6" ht="12.75" customHeight="1" x14ac:dyDescent="0.2">
      <c r="A166" s="54">
        <v>3212</v>
      </c>
      <c r="B166" s="88" t="s">
        <v>372</v>
      </c>
      <c r="C166" s="55" t="s">
        <v>373</v>
      </c>
      <c r="D166" s="284">
        <v>42635</v>
      </c>
      <c r="E166" s="284">
        <v>55519.82</v>
      </c>
      <c r="F166" s="57">
        <f t="shared" si="31"/>
        <v>130.22122669168525</v>
      </c>
    </row>
    <row r="167" spans="1:6" ht="12.75" customHeight="1" x14ac:dyDescent="0.2">
      <c r="A167" s="54">
        <v>3213</v>
      </c>
      <c r="B167" s="88" t="s">
        <v>374</v>
      </c>
      <c r="C167" s="55" t="s">
        <v>375</v>
      </c>
      <c r="D167" s="284">
        <v>2925</v>
      </c>
      <c r="E167" s="284">
        <v>2450</v>
      </c>
      <c r="F167" s="57">
        <f t="shared" si="31"/>
        <v>83.760683760683762</v>
      </c>
    </row>
    <row r="168" spans="1:6" ht="12.75" customHeight="1" x14ac:dyDescent="0.2">
      <c r="A168" s="54">
        <v>3214</v>
      </c>
      <c r="B168" s="88" t="s">
        <v>376</v>
      </c>
      <c r="C168" s="55" t="s">
        <v>377</v>
      </c>
      <c r="D168" s="284">
        <v>874</v>
      </c>
      <c r="E168" s="284">
        <v>1085.82</v>
      </c>
      <c r="F168" s="57">
        <f t="shared" si="31"/>
        <v>124.23569794050341</v>
      </c>
    </row>
    <row r="169" spans="1:6" ht="12.75" customHeight="1" x14ac:dyDescent="0.2">
      <c r="A169" s="54">
        <v>322</v>
      </c>
      <c r="B169" s="88" t="s">
        <v>378</v>
      </c>
      <c r="C169" s="55" t="s">
        <v>379</v>
      </c>
      <c r="D169" s="56">
        <f t="shared" ref="D169:E169" si="41">SUM(D170:D176)</f>
        <v>198848</v>
      </c>
      <c r="E169" s="56">
        <f t="shared" si="41"/>
        <v>203776.47</v>
      </c>
      <c r="F169" s="57">
        <f t="shared" si="31"/>
        <v>102.47851122465401</v>
      </c>
    </row>
    <row r="170" spans="1:6" ht="12.75" customHeight="1" x14ac:dyDescent="0.2">
      <c r="A170" s="54">
        <v>3221</v>
      </c>
      <c r="B170" s="88" t="s">
        <v>380</v>
      </c>
      <c r="C170" s="55" t="s">
        <v>381</v>
      </c>
      <c r="D170" s="284">
        <v>13803</v>
      </c>
      <c r="E170" s="284">
        <v>16821.2</v>
      </c>
      <c r="F170" s="57">
        <f t="shared" si="31"/>
        <v>121.8662609577628</v>
      </c>
    </row>
    <row r="171" spans="1:6" ht="12.75" customHeight="1" x14ac:dyDescent="0.2">
      <c r="A171" s="54">
        <v>3222</v>
      </c>
      <c r="B171" s="88" t="s">
        <v>382</v>
      </c>
      <c r="C171" s="55" t="s">
        <v>383</v>
      </c>
      <c r="D171" s="284">
        <v>77059</v>
      </c>
      <c r="E171" s="284">
        <v>96060.99</v>
      </c>
      <c r="F171" s="57">
        <f t="shared" si="31"/>
        <v>124.65901452134081</v>
      </c>
    </row>
    <row r="172" spans="1:6" ht="12.75" customHeight="1" x14ac:dyDescent="0.2">
      <c r="A172" s="54">
        <v>3223</v>
      </c>
      <c r="B172" s="88" t="s">
        <v>384</v>
      </c>
      <c r="C172" s="55" t="s">
        <v>385</v>
      </c>
      <c r="D172" s="284">
        <v>101947</v>
      </c>
      <c r="E172" s="284">
        <v>79759.7</v>
      </c>
      <c r="F172" s="57">
        <f t="shared" si="31"/>
        <v>78.236436579791459</v>
      </c>
    </row>
    <row r="173" spans="1:6" ht="12.75" customHeight="1" x14ac:dyDescent="0.2">
      <c r="A173" s="54">
        <v>3224</v>
      </c>
      <c r="B173" s="88" t="s">
        <v>386</v>
      </c>
      <c r="C173" s="55" t="s">
        <v>387</v>
      </c>
      <c r="D173" s="284">
        <v>4043</v>
      </c>
      <c r="E173" s="284">
        <v>3697.9</v>
      </c>
      <c r="F173" s="57">
        <f t="shared" si="31"/>
        <v>91.464259213455364</v>
      </c>
    </row>
    <row r="174" spans="1:6" ht="12.75" customHeight="1" x14ac:dyDescent="0.2">
      <c r="A174" s="54">
        <v>3225</v>
      </c>
      <c r="B174" s="88" t="s">
        <v>388</v>
      </c>
      <c r="C174" s="55" t="s">
        <v>389</v>
      </c>
      <c r="D174" s="284">
        <v>1996</v>
      </c>
      <c r="E174" s="284">
        <v>5492.07</v>
      </c>
      <c r="F174" s="57">
        <f t="shared" si="31"/>
        <v>275.15380761523045</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0</v>
      </c>
      <c r="E176" s="284">
        <v>1944.61</v>
      </c>
      <c r="F176" s="57" t="str">
        <f t="shared" si="31"/>
        <v>-</v>
      </c>
    </row>
    <row r="177" spans="1:6" ht="12.75" customHeight="1" x14ac:dyDescent="0.2">
      <c r="A177" s="54">
        <v>323</v>
      </c>
      <c r="B177" s="88" t="s">
        <v>394</v>
      </c>
      <c r="C177" s="55" t="s">
        <v>395</v>
      </c>
      <c r="D177" s="56">
        <f t="shared" ref="D177:E177" si="42">SUM(D178:D186)</f>
        <v>55880</v>
      </c>
      <c r="E177" s="56">
        <f t="shared" si="42"/>
        <v>75153.08</v>
      </c>
      <c r="F177" s="57">
        <f t="shared" si="31"/>
        <v>134.4901216893343</v>
      </c>
    </row>
    <row r="178" spans="1:6" ht="12.75" customHeight="1" x14ac:dyDescent="0.2">
      <c r="A178" s="54">
        <v>3231</v>
      </c>
      <c r="B178" s="88" t="s">
        <v>396</v>
      </c>
      <c r="C178" s="55" t="s">
        <v>397</v>
      </c>
      <c r="D178" s="284">
        <v>6873</v>
      </c>
      <c r="E178" s="284">
        <v>6656.45</v>
      </c>
      <c r="F178" s="57">
        <f t="shared" si="31"/>
        <v>96.849265240797322</v>
      </c>
    </row>
    <row r="179" spans="1:6" ht="12.75" customHeight="1" x14ac:dyDescent="0.2">
      <c r="A179" s="54">
        <v>3232</v>
      </c>
      <c r="B179" s="88" t="s">
        <v>398</v>
      </c>
      <c r="C179" s="55" t="s">
        <v>399</v>
      </c>
      <c r="D179" s="284">
        <v>12857</v>
      </c>
      <c r="E179" s="284">
        <v>30929.83</v>
      </c>
      <c r="F179" s="57">
        <f t="shared" si="31"/>
        <v>240.56801742241581</v>
      </c>
    </row>
    <row r="180" spans="1:6" ht="12.75" customHeight="1" x14ac:dyDescent="0.2">
      <c r="A180" s="54">
        <v>3233</v>
      </c>
      <c r="B180" s="88" t="s">
        <v>400</v>
      </c>
      <c r="C180" s="55" t="s">
        <v>401</v>
      </c>
      <c r="D180" s="284">
        <v>480</v>
      </c>
      <c r="E180" s="284">
        <v>480</v>
      </c>
      <c r="F180" s="57">
        <f t="shared" si="31"/>
        <v>100</v>
      </c>
    </row>
    <row r="181" spans="1:6" ht="12.75" customHeight="1" x14ac:dyDescent="0.2">
      <c r="A181" s="54">
        <v>3234</v>
      </c>
      <c r="B181" s="88" t="s">
        <v>402</v>
      </c>
      <c r="C181" s="55" t="s">
        <v>403</v>
      </c>
      <c r="D181" s="284">
        <v>15932</v>
      </c>
      <c r="E181" s="284">
        <v>12871.21</v>
      </c>
      <c r="F181" s="57">
        <f t="shared" si="31"/>
        <v>80.788413256339439</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4741</v>
      </c>
      <c r="E183" s="284">
        <v>5080.83</v>
      </c>
      <c r="F183" s="57">
        <f t="shared" si="31"/>
        <v>107.16789706812908</v>
      </c>
    </row>
    <row r="184" spans="1:6" ht="12.75" customHeight="1" x14ac:dyDescent="0.2">
      <c r="A184" s="54">
        <v>3237</v>
      </c>
      <c r="B184" s="88" t="s">
        <v>408</v>
      </c>
      <c r="C184" s="55" t="s">
        <v>409</v>
      </c>
      <c r="D184" s="284">
        <v>2684</v>
      </c>
      <c r="E184" s="284">
        <v>2599.7600000000002</v>
      </c>
      <c r="F184" s="57">
        <f t="shared" si="31"/>
        <v>96.861400894187781</v>
      </c>
    </row>
    <row r="185" spans="1:6" ht="12.75" customHeight="1" x14ac:dyDescent="0.2">
      <c r="A185" s="54">
        <v>3238</v>
      </c>
      <c r="B185" s="88" t="s">
        <v>410</v>
      </c>
      <c r="C185" s="55" t="s">
        <v>411</v>
      </c>
      <c r="D185" s="284">
        <v>7313</v>
      </c>
      <c r="E185" s="284">
        <v>7550</v>
      </c>
      <c r="F185" s="57">
        <f t="shared" si="31"/>
        <v>103.24080404758649</v>
      </c>
    </row>
    <row r="186" spans="1:6" ht="12.75" customHeight="1" x14ac:dyDescent="0.2">
      <c r="A186" s="54">
        <v>3239</v>
      </c>
      <c r="B186" s="88" t="s">
        <v>412</v>
      </c>
      <c r="C186" s="55" t="s">
        <v>413</v>
      </c>
      <c r="D186" s="284">
        <v>5000</v>
      </c>
      <c r="E186" s="284">
        <v>8985</v>
      </c>
      <c r="F186" s="57">
        <f t="shared" si="31"/>
        <v>179.7</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23825</v>
      </c>
      <c r="E188" s="56">
        <f t="shared" si="43"/>
        <v>23969.79</v>
      </c>
      <c r="F188" s="57">
        <f t="shared" si="31"/>
        <v>100.60772298006296</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v>1522.59</v>
      </c>
      <c r="F190" s="57" t="str">
        <f t="shared" si="31"/>
        <v>-</v>
      </c>
    </row>
    <row r="191" spans="1:6" ht="12.75" customHeight="1" x14ac:dyDescent="0.2">
      <c r="A191" s="54">
        <v>3293</v>
      </c>
      <c r="B191" s="88" t="s">
        <v>422</v>
      </c>
      <c r="C191" s="55" t="s">
        <v>423</v>
      </c>
      <c r="D191" s="284"/>
      <c r="E191" s="284">
        <v>6542.75</v>
      </c>
      <c r="F191" s="57" t="str">
        <f t="shared" si="31"/>
        <v>-</v>
      </c>
    </row>
    <row r="192" spans="1:6" ht="12.75" customHeight="1" x14ac:dyDescent="0.2">
      <c r="A192" s="54">
        <v>3294</v>
      </c>
      <c r="B192" s="88" t="s">
        <v>424</v>
      </c>
      <c r="C192" s="55" t="s">
        <v>425</v>
      </c>
      <c r="D192" s="284">
        <v>350</v>
      </c>
      <c r="E192" s="284">
        <v>400</v>
      </c>
      <c r="F192" s="57">
        <f t="shared" si="31"/>
        <v>114.28571428571428</v>
      </c>
    </row>
    <row r="193" spans="1:6" ht="12.75" customHeight="1" x14ac:dyDescent="0.2">
      <c r="A193" s="54">
        <v>3295</v>
      </c>
      <c r="B193" s="88" t="s">
        <v>426</v>
      </c>
      <c r="C193" s="55" t="s">
        <v>427</v>
      </c>
      <c r="D193" s="284">
        <v>5063</v>
      </c>
      <c r="E193" s="284">
        <v>5537.5</v>
      </c>
      <c r="F193" s="57">
        <f t="shared" si="31"/>
        <v>109.37191388504839</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18412</v>
      </c>
      <c r="E195" s="284">
        <v>9966.9500000000007</v>
      </c>
      <c r="F195" s="57">
        <f t="shared" si="31"/>
        <v>54.132902454920703</v>
      </c>
    </row>
    <row r="196" spans="1:6" ht="12.75" customHeight="1" x14ac:dyDescent="0.2">
      <c r="A196" s="54">
        <v>34</v>
      </c>
      <c r="B196" s="229" t="s">
        <v>432</v>
      </c>
      <c r="C196" s="55" t="s">
        <v>433</v>
      </c>
      <c r="D196" s="56">
        <f t="shared" ref="D196:E196" si="44">D197+D202+D210</f>
        <v>1058</v>
      </c>
      <c r="E196" s="56">
        <f t="shared" si="44"/>
        <v>2600.96</v>
      </c>
      <c r="F196" s="57">
        <f t="shared" si="31"/>
        <v>245.83742911153118</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1058</v>
      </c>
      <c r="E210" s="56">
        <f t="shared" si="47"/>
        <v>2600.96</v>
      </c>
      <c r="F210" s="57">
        <f t="shared" si="31"/>
        <v>245.83742911153118</v>
      </c>
    </row>
    <row r="211" spans="1:6" ht="12.75" customHeight="1" x14ac:dyDescent="0.2">
      <c r="A211" s="54">
        <v>3431</v>
      </c>
      <c r="B211" s="229" t="s">
        <v>462</v>
      </c>
      <c r="C211" s="55" t="s">
        <v>463</v>
      </c>
      <c r="D211" s="284">
        <v>175</v>
      </c>
      <c r="E211" s="284">
        <v>62.5</v>
      </c>
      <c r="F211" s="57">
        <f t="shared" si="31"/>
        <v>35.714285714285715</v>
      </c>
    </row>
    <row r="212" spans="1:6" ht="12.75" customHeight="1" x14ac:dyDescent="0.2">
      <c r="A212" s="54">
        <v>3432</v>
      </c>
      <c r="B212" s="88" t="s">
        <v>464</v>
      </c>
      <c r="C212" s="55" t="s">
        <v>465</v>
      </c>
      <c r="D212" s="284">
        <v>0</v>
      </c>
      <c r="E212" s="284"/>
      <c r="F212" s="57" t="str">
        <f t="shared" si="31"/>
        <v>-</v>
      </c>
    </row>
    <row r="213" spans="1:6" ht="12.75" customHeight="1" x14ac:dyDescent="0.2">
      <c r="A213" s="54">
        <v>3433</v>
      </c>
      <c r="B213" s="88" t="s">
        <v>466</v>
      </c>
      <c r="C213" s="55" t="s">
        <v>467</v>
      </c>
      <c r="D213" s="284">
        <v>883</v>
      </c>
      <c r="E213" s="284">
        <v>2538.46</v>
      </c>
      <c r="F213" s="57">
        <f t="shared" si="31"/>
        <v>287.48131370328423</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187</v>
      </c>
      <c r="E224" s="56">
        <f t="shared" si="51"/>
        <v>0</v>
      </c>
      <c r="F224" s="57">
        <f t="shared" ref="F224:F235" si="52">IF(D224&lt;&gt;0,IF(E224/D224&gt;=100,"&gt;&gt;100",E224/D224*100),"-")</f>
        <v>0</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187</v>
      </c>
      <c r="E247" s="56">
        <f t="shared" si="62"/>
        <v>0</v>
      </c>
      <c r="F247" s="57">
        <f t="shared" si="61"/>
        <v>0</v>
      </c>
    </row>
    <row r="248" spans="1:6" ht="12.75" customHeight="1" x14ac:dyDescent="0.2">
      <c r="A248" s="54" t="s">
        <v>536</v>
      </c>
      <c r="B248" s="88" t="s">
        <v>199</v>
      </c>
      <c r="C248" s="55" t="s">
        <v>536</v>
      </c>
      <c r="D248" s="284">
        <v>187</v>
      </c>
      <c r="E248" s="284">
        <v>0</v>
      </c>
      <c r="F248" s="57">
        <f t="shared" si="61"/>
        <v>0</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2067891</v>
      </c>
      <c r="E289" s="56">
        <f t="shared" si="79"/>
        <v>2272611.2299999995</v>
      </c>
      <c r="F289" s="57">
        <f t="shared" si="76"/>
        <v>109.8999526570791</v>
      </c>
    </row>
    <row r="290" spans="1:6" ht="12.75" customHeight="1" x14ac:dyDescent="0.2">
      <c r="A290" s="54" t="s">
        <v>605</v>
      </c>
      <c r="B290" s="88" t="s">
        <v>616</v>
      </c>
      <c r="C290" s="55" t="s">
        <v>617</v>
      </c>
      <c r="D290" s="56">
        <f>IF(D6&gt;=D289,D6-D289,0)</f>
        <v>74892</v>
      </c>
      <c r="E290" s="56">
        <f>IF(E6&gt;=E289,E6-E289,0)</f>
        <v>22952.270000000484</v>
      </c>
      <c r="F290" s="57">
        <f t="shared" si="76"/>
        <v>30.647158575015332</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148008</v>
      </c>
      <c r="E292" s="284">
        <v>62415.73</v>
      </c>
      <c r="F292" s="57">
        <f t="shared" si="76"/>
        <v>42.170511053456572</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9563</v>
      </c>
      <c r="E294" s="284">
        <v>13898.23</v>
      </c>
      <c r="F294" s="57">
        <f t="shared" si="76"/>
        <v>145.33336818989858</v>
      </c>
    </row>
    <row r="295" spans="1:6" ht="24" x14ac:dyDescent="0.2">
      <c r="A295" s="54">
        <v>9661</v>
      </c>
      <c r="B295" s="88" t="s">
        <v>626</v>
      </c>
      <c r="C295" s="55" t="s">
        <v>627</v>
      </c>
      <c r="D295" s="284">
        <v>469</v>
      </c>
      <c r="E295" s="284">
        <v>3165</v>
      </c>
      <c r="F295" s="57">
        <f t="shared" si="76"/>
        <v>674.84008528784648</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11927</v>
      </c>
      <c r="E350" s="56">
        <f t="shared" si="95"/>
        <v>8226.9</v>
      </c>
      <c r="F350" s="57">
        <f t="shared" si="81"/>
        <v>68.97711075710572</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11927</v>
      </c>
      <c r="E363" s="56">
        <f t="shared" si="99"/>
        <v>8226.9</v>
      </c>
      <c r="F363" s="57">
        <f t="shared" si="81"/>
        <v>68.97711075710572</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11927</v>
      </c>
      <c r="E369" s="56">
        <f t="shared" si="101"/>
        <v>6708.9</v>
      </c>
      <c r="F369" s="57">
        <f t="shared" si="81"/>
        <v>56.249685587322872</v>
      </c>
    </row>
    <row r="370" spans="1:6" ht="12.75" customHeight="1" x14ac:dyDescent="0.2">
      <c r="A370" s="54">
        <v>4221</v>
      </c>
      <c r="B370" s="88" t="s">
        <v>671</v>
      </c>
      <c r="C370" s="55" t="s">
        <v>763</v>
      </c>
      <c r="D370" s="284">
        <v>6978</v>
      </c>
      <c r="E370" s="284">
        <v>2298.9</v>
      </c>
      <c r="F370" s="57">
        <f t="shared" si="81"/>
        <v>32.944969905417025</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v>0</v>
      </c>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4949</v>
      </c>
      <c r="E376" s="284">
        <v>4410</v>
      </c>
      <c r="F376" s="57">
        <f t="shared" si="81"/>
        <v>89.10891089108911</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1518</v>
      </c>
      <c r="F383" s="57" t="str">
        <f t="shared" si="81"/>
        <v>-</v>
      </c>
    </row>
    <row r="384" spans="1:6" ht="12.75" customHeight="1" x14ac:dyDescent="0.2">
      <c r="A384" s="54">
        <v>4241</v>
      </c>
      <c r="B384" s="88" t="s">
        <v>780</v>
      </c>
      <c r="C384" s="55" t="s">
        <v>781</v>
      </c>
      <c r="D384" s="284">
        <v>0</v>
      </c>
      <c r="E384" s="284">
        <v>1518</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11927</v>
      </c>
      <c r="E408" s="56">
        <f t="shared" si="111"/>
        <v>8226.9</v>
      </c>
      <c r="F408" s="57">
        <f t="shared" si="81"/>
        <v>68.97711075710572</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2142783</v>
      </c>
      <c r="E412" s="56">
        <f>E6+E298</f>
        <v>2295563.5</v>
      </c>
      <c r="F412" s="57">
        <f t="shared" si="81"/>
        <v>107.13000336478309</v>
      </c>
    </row>
    <row r="413" spans="1:6" ht="12.75" customHeight="1" x14ac:dyDescent="0.2">
      <c r="A413" s="54" t="s">
        <v>605</v>
      </c>
      <c r="B413" s="88" t="s">
        <v>828</v>
      </c>
      <c r="C413" s="55" t="s">
        <v>829</v>
      </c>
      <c r="D413" s="56">
        <f t="shared" ref="D413:E413" si="112">D289+D350</f>
        <v>2079818</v>
      </c>
      <c r="E413" s="56">
        <f t="shared" si="112"/>
        <v>2280838.1299999994</v>
      </c>
      <c r="F413" s="57">
        <f t="shared" si="81"/>
        <v>109.66527503848891</v>
      </c>
    </row>
    <row r="414" spans="1:6" ht="12.75" customHeight="1" x14ac:dyDescent="0.2">
      <c r="A414" s="54" t="s">
        <v>605</v>
      </c>
      <c r="B414" s="88" t="s">
        <v>830</v>
      </c>
      <c r="C414" s="55" t="s">
        <v>831</v>
      </c>
      <c r="D414" s="56">
        <f t="shared" ref="D414:E414" si="113">IF(D412&gt;=D413,D412-D413,0)</f>
        <v>62965</v>
      </c>
      <c r="E414" s="56">
        <f t="shared" si="113"/>
        <v>14725.370000000577</v>
      </c>
      <c r="F414" s="57">
        <f t="shared" si="81"/>
        <v>23.386595727786194</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148008</v>
      </c>
      <c r="E416" s="56">
        <f t="shared" si="115"/>
        <v>62415.73</v>
      </c>
      <c r="F416" s="57">
        <f t="shared" si="81"/>
        <v>42.170511053456572</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9563</v>
      </c>
      <c r="E418" s="68">
        <f t="shared" si="117"/>
        <v>13898.23</v>
      </c>
      <c r="F418" s="63">
        <f t="shared" si="81"/>
        <v>145.33336818989858</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2142783</v>
      </c>
      <c r="E639" s="56">
        <f t="shared" si="180"/>
        <v>2295563.5</v>
      </c>
      <c r="F639" s="57">
        <f t="shared" si="119"/>
        <v>107.13000336478309</v>
      </c>
    </row>
    <row r="640" spans="1:6" ht="12.75" customHeight="1" x14ac:dyDescent="0.2">
      <c r="A640" s="54" t="s">
        <v>605</v>
      </c>
      <c r="B640" s="88" t="s">
        <v>1274</v>
      </c>
      <c r="C640" s="55" t="s">
        <v>1275</v>
      </c>
      <c r="D640" s="56">
        <f t="shared" ref="D640:E640" si="181">D413+D528</f>
        <v>2079818</v>
      </c>
      <c r="E640" s="56">
        <f t="shared" si="181"/>
        <v>2280838.1299999994</v>
      </c>
      <c r="F640" s="57">
        <f t="shared" si="119"/>
        <v>109.66527503848891</v>
      </c>
    </row>
    <row r="641" spans="1:6" ht="12.75" customHeight="1" x14ac:dyDescent="0.2">
      <c r="A641" s="54" t="s">
        <v>605</v>
      </c>
      <c r="B641" s="88" t="s">
        <v>1276</v>
      </c>
      <c r="C641" s="55" t="s">
        <v>1277</v>
      </c>
      <c r="D641" s="56">
        <f t="shared" ref="D641:E641" si="182">IF(D639&gt;=D640,D639-D640,0)</f>
        <v>62965</v>
      </c>
      <c r="E641" s="56">
        <f t="shared" si="182"/>
        <v>14725.370000000577</v>
      </c>
      <c r="F641" s="57">
        <f t="shared" si="119"/>
        <v>23.386595727786194</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148008</v>
      </c>
      <c r="E643" s="56">
        <f t="shared" si="184"/>
        <v>62415.73</v>
      </c>
      <c r="F643" s="57">
        <f t="shared" si="119"/>
        <v>42.170511053456572</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210973</v>
      </c>
      <c r="E645" s="56">
        <f t="shared" si="186"/>
        <v>77141.100000000588</v>
      </c>
      <c r="F645" s="57">
        <f t="shared" si="119"/>
        <v>36.564441895408692</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c r="E647" s="285"/>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c r="E649" s="284"/>
      <c r="F649" s="57" t="str">
        <f t="shared" ref="F649:F724" si="188">IF(D649&lt;&gt;0,IF(E649/D649&gt;=100,"&gt;&gt;100",E649/D649*100),"-")</f>
        <v>-</v>
      </c>
    </row>
    <row r="650" spans="1:6" ht="12.75" customHeight="1" x14ac:dyDescent="0.2">
      <c r="A650" s="54" t="s">
        <v>1293</v>
      </c>
      <c r="B650" s="88" t="s">
        <v>1294</v>
      </c>
      <c r="C650" s="55" t="s">
        <v>1293</v>
      </c>
      <c r="D650" s="284">
        <v>154971</v>
      </c>
      <c r="E650" s="284">
        <v>138467.82</v>
      </c>
      <c r="F650" s="57">
        <f t="shared" si="188"/>
        <v>89.350794664808262</v>
      </c>
    </row>
    <row r="651" spans="1:6" ht="12.75" customHeight="1" x14ac:dyDescent="0.2">
      <c r="A651" s="54" t="s">
        <v>1295</v>
      </c>
      <c r="B651" s="88" t="s">
        <v>1296</v>
      </c>
      <c r="C651" s="55" t="s">
        <v>1295</v>
      </c>
      <c r="D651" s="284">
        <v>154971</v>
      </c>
      <c r="E651" s="284">
        <v>138467.82</v>
      </c>
      <c r="F651" s="57">
        <f t="shared" si="188"/>
        <v>89.350794664808262</v>
      </c>
    </row>
    <row r="652" spans="1:6" ht="24" x14ac:dyDescent="0.2">
      <c r="A652" s="54">
        <v>11</v>
      </c>
      <c r="B652" s="88" t="s">
        <v>1297</v>
      </c>
      <c r="C652" s="55" t="s">
        <v>1298</v>
      </c>
      <c r="D652" s="56">
        <f t="shared" ref="D652:E652" si="189">+D649+D650-D651</f>
        <v>0</v>
      </c>
      <c r="E652" s="56">
        <f t="shared" si="189"/>
        <v>0</v>
      </c>
      <c r="F652" s="57" t="str">
        <f t="shared" si="188"/>
        <v>-</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34</v>
      </c>
      <c r="E654" s="307">
        <v>35</v>
      </c>
      <c r="F654" s="57">
        <f t="shared" si="188"/>
        <v>102.94117647058823</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27</v>
      </c>
      <c r="E656" s="307">
        <v>27</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1785259</v>
      </c>
      <c r="E675" s="284">
        <v>1915568.92</v>
      </c>
      <c r="F675" s="57">
        <f t="shared" si="188"/>
        <v>107.29921652824603</v>
      </c>
    </row>
    <row r="676" spans="1:6" ht="24" x14ac:dyDescent="0.2">
      <c r="A676" s="54">
        <v>63613</v>
      </c>
      <c r="B676" s="229" t="s">
        <v>1346</v>
      </c>
      <c r="C676" s="55" t="s">
        <v>1347</v>
      </c>
      <c r="D676" s="284">
        <v>19532</v>
      </c>
      <c r="E676" s="284">
        <v>10581.83</v>
      </c>
      <c r="F676" s="57">
        <f t="shared" si="188"/>
        <v>54.176889207454437</v>
      </c>
    </row>
    <row r="677" spans="1:6" ht="24" x14ac:dyDescent="0.2">
      <c r="A677" s="54">
        <v>63622</v>
      </c>
      <c r="B677" s="229" t="s">
        <v>1348</v>
      </c>
      <c r="C677" s="55" t="s">
        <v>1349</v>
      </c>
      <c r="D677" s="284">
        <v>0</v>
      </c>
      <c r="E677" s="284">
        <v>0</v>
      </c>
      <c r="F677" s="57" t="str">
        <f t="shared" si="188"/>
        <v>-</v>
      </c>
    </row>
    <row r="678" spans="1:6" ht="24" x14ac:dyDescent="0.2">
      <c r="A678" s="54">
        <v>63623</v>
      </c>
      <c r="B678" s="229" t="s">
        <v>1350</v>
      </c>
      <c r="C678" s="55" t="s">
        <v>1351</v>
      </c>
      <c r="D678" s="284">
        <v>50000</v>
      </c>
      <c r="E678" s="284">
        <v>0</v>
      </c>
      <c r="F678" s="57">
        <f t="shared" si="188"/>
        <v>0</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74386</v>
      </c>
      <c r="E710" s="284">
        <v>83485.11</v>
      </c>
      <c r="F710" s="57">
        <f t="shared" si="188"/>
        <v>112.23228833382626</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0</v>
      </c>
      <c r="E716" s="284"/>
      <c r="F716" s="57" t="str">
        <f t="shared" si="188"/>
        <v>-</v>
      </c>
    </row>
    <row r="717" spans="1:6" ht="12.75" customHeight="1" x14ac:dyDescent="0.2">
      <c r="A717" s="54">
        <v>31215</v>
      </c>
      <c r="B717" s="88" t="s">
        <v>1410</v>
      </c>
      <c r="C717" s="55" t="s">
        <v>1411</v>
      </c>
      <c r="D717" s="284">
        <v>0</v>
      </c>
      <c r="E717" s="284">
        <v>3474.74</v>
      </c>
      <c r="F717" s="57" t="str">
        <f t="shared" si="188"/>
        <v>-</v>
      </c>
    </row>
    <row r="718" spans="1:6" ht="12.75" customHeight="1" x14ac:dyDescent="0.2">
      <c r="A718" s="54">
        <v>32121</v>
      </c>
      <c r="B718" s="88" t="s">
        <v>1412</v>
      </c>
      <c r="C718" s="55" t="s">
        <v>1413</v>
      </c>
      <c r="D718" s="284">
        <v>42635</v>
      </c>
      <c r="E718" s="284">
        <v>55519.82</v>
      </c>
      <c r="F718" s="57">
        <f t="shared" si="188"/>
        <v>130.22122669168525</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770</v>
      </c>
      <c r="E720" s="284">
        <v>660</v>
      </c>
      <c r="F720" s="57">
        <f t="shared" si="188"/>
        <v>85.714285714285708</v>
      </c>
    </row>
    <row r="721" spans="1:6" ht="12.75" customHeight="1" x14ac:dyDescent="0.2">
      <c r="A721" s="54" t="s">
        <v>1418</v>
      </c>
      <c r="B721" s="88" t="s">
        <v>1419</v>
      </c>
      <c r="C721" s="55" t="s">
        <v>1418</v>
      </c>
      <c r="D721" s="284">
        <v>804</v>
      </c>
      <c r="E721" s="284">
        <v>0</v>
      </c>
      <c r="F721" s="57">
        <f t="shared" si="188"/>
        <v>0</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topLeftCell="A67"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5" sqref="D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89486.01</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2315832.0499999998</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2309705.15</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1852928.67</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419652.74</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2600.96</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34522.78</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6126.9</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2375024.0999999996</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2368897.1999999997</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1852928.69</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479181.55</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2735.34</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34051.620000000003</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6126.9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30293.959999999963</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30293.96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30293.96</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22937</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0</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2022-07-07T06:32:26Z</cp:lastPrinted>
  <dcterms:created xsi:type="dcterms:W3CDTF">2022-04-01T05:14:30Z</dcterms:created>
  <dcterms:modified xsi:type="dcterms:W3CDTF">2022-07-07T06:51:16Z</dcterms:modified>
</cp:coreProperties>
</file>