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BDC35DDD-A97D-45E4-A0AA-A41A51788EE0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D11" i="2" l="1"/>
  <c r="D25" i="2"/>
  <c r="D28" i="2"/>
  <c r="D31" i="2"/>
  <c r="F54" i="3"/>
  <c r="F194" i="3"/>
  <c r="F193" i="3" s="1"/>
  <c r="F173" i="3"/>
  <c r="F172" i="3" s="1"/>
  <c r="F168" i="3"/>
  <c r="F167" i="3" s="1"/>
  <c r="F156" i="3"/>
  <c r="F155" i="3" s="1"/>
  <c r="F153" i="3"/>
  <c r="F152" i="3" s="1"/>
  <c r="F124" i="3"/>
  <c r="F123" i="3" s="1"/>
  <c r="F119" i="3"/>
  <c r="F118" i="3" s="1"/>
  <c r="F105" i="3"/>
  <c r="F104" i="3" s="1"/>
  <c r="F16" i="3"/>
  <c r="F20" i="3"/>
  <c r="F135" i="3"/>
  <c r="F134" i="3" s="1"/>
  <c r="F198" i="3"/>
  <c r="F197" i="3" s="1"/>
  <c r="F189" i="3"/>
  <c r="F188" i="3" s="1"/>
  <c r="F182" i="3"/>
  <c r="F181" i="3" s="1"/>
  <c r="F178" i="3"/>
  <c r="F177" i="3" s="1"/>
  <c r="F161" i="3"/>
  <c r="F160" i="3" s="1"/>
  <c r="F148" i="3"/>
  <c r="F147" i="3" s="1"/>
  <c r="F143" i="3"/>
  <c r="F142" i="3" s="1"/>
  <c r="F129" i="3"/>
  <c r="F128" i="3" s="1"/>
  <c r="F114" i="3"/>
  <c r="F113" i="3" s="1"/>
  <c r="F110" i="3"/>
  <c r="F109" i="3" s="1"/>
  <c r="F95" i="3"/>
  <c r="F94" i="3" s="1"/>
  <c r="F91" i="3"/>
  <c r="F87" i="3"/>
  <c r="F82" i="3"/>
  <c r="F81" i="3" s="1"/>
  <c r="F78" i="3"/>
  <c r="F77" i="3" s="1"/>
  <c r="F74" i="3"/>
  <c r="F73" i="3" s="1"/>
  <c r="F69" i="3"/>
  <c r="F68" i="3" s="1"/>
  <c r="F60" i="3"/>
  <c r="F64" i="3"/>
  <c r="F59" i="3" s="1"/>
  <c r="F28" i="3"/>
  <c r="F33" i="3"/>
  <c r="F47" i="3"/>
  <c r="F46" i="3" s="1"/>
  <c r="F43" i="3" s="1"/>
  <c r="F38" i="3"/>
  <c r="F40" i="3"/>
  <c r="C11" i="2"/>
  <c r="C31" i="2"/>
  <c r="C28" i="2"/>
  <c r="C25" i="2"/>
  <c r="D34" i="2" l="1"/>
  <c r="D9" i="2"/>
  <c r="C9" i="2"/>
  <c r="C34" i="2" s="1"/>
  <c r="F185" i="3"/>
  <c r="F86" i="3"/>
  <c r="F51" i="3" s="1"/>
  <c r="F164" i="3"/>
  <c r="F15" i="3"/>
  <c r="F12" i="3" s="1"/>
  <c r="F37" i="3"/>
  <c r="F27" i="3"/>
  <c r="E135" i="3"/>
  <c r="E134" i="3" s="1"/>
  <c r="E129" i="3"/>
  <c r="E128" i="3" s="1"/>
  <c r="E113" i="3"/>
  <c r="E110" i="3"/>
  <c r="E109" i="3" s="1"/>
  <c r="E100" i="3"/>
  <c r="E99" i="3" s="1"/>
  <c r="E95" i="3"/>
  <c r="E94" i="3" s="1"/>
  <c r="D87" i="3"/>
  <c r="E91" i="3"/>
  <c r="E87" i="3" s="1"/>
  <c r="E86" i="3" s="1"/>
  <c r="D91" i="3"/>
  <c r="E82" i="3"/>
  <c r="E81" i="3" s="1"/>
  <c r="E78" i="3"/>
  <c r="E77" i="3" s="1"/>
  <c r="E74" i="3"/>
  <c r="E73" i="3" s="1"/>
  <c r="E69" i="3"/>
  <c r="E68" i="3" s="1"/>
  <c r="E60" i="3"/>
  <c r="E64" i="3"/>
  <c r="E161" i="3"/>
  <c r="E160" i="3" s="1"/>
  <c r="E178" i="3"/>
  <c r="E177" i="3" s="1"/>
  <c r="E182" i="3"/>
  <c r="E181" i="3" s="1"/>
  <c r="E189" i="3"/>
  <c r="E188" i="3" s="1"/>
  <c r="E198" i="3"/>
  <c r="E197" i="3" s="1"/>
  <c r="E143" i="3"/>
  <c r="E142" i="3" s="1"/>
  <c r="E148" i="3"/>
  <c r="E147" i="3" s="1"/>
  <c r="E47" i="3"/>
  <c r="E46" i="3" s="1"/>
  <c r="E43" i="3" s="1"/>
  <c r="E28" i="3"/>
  <c r="E33" i="3"/>
  <c r="E38" i="3"/>
  <c r="E40" i="3"/>
  <c r="E16" i="3"/>
  <c r="E15" i="3" s="1"/>
  <c r="E12" i="3" s="1"/>
  <c r="D147" i="3"/>
  <c r="H201" i="3"/>
  <c r="G201" i="3"/>
  <c r="F24" i="3" l="1"/>
  <c r="F201" i="3" s="1"/>
  <c r="E27" i="3"/>
  <c r="E59" i="3"/>
  <c r="E51" i="3" s="1"/>
  <c r="E185" i="3"/>
  <c r="E164" i="3"/>
  <c r="E37" i="3"/>
  <c r="D86" i="3"/>
  <c r="D160" i="3"/>
  <c r="D161" i="3"/>
  <c r="D143" i="3"/>
  <c r="D142" i="3" s="1"/>
  <c r="D100" i="3"/>
  <c r="D99" i="3" s="1"/>
  <c r="F9" i="2"/>
  <c r="E9" i="2"/>
  <c r="D60" i="3"/>
  <c r="D64" i="3"/>
  <c r="D16" i="3"/>
  <c r="D20" i="3"/>
  <c r="D198" i="3"/>
  <c r="D197" i="3" s="1"/>
  <c r="D189" i="3"/>
  <c r="D188" i="3" s="1"/>
  <c r="D178" i="3"/>
  <c r="D177" i="3" s="1"/>
  <c r="D164" i="3" s="1"/>
  <c r="D135" i="3"/>
  <c r="D134" i="3" s="1"/>
  <c r="D129" i="3"/>
  <c r="D128" i="3" s="1"/>
  <c r="D114" i="3"/>
  <c r="D113" i="3" s="1"/>
  <c r="D110" i="3"/>
  <c r="D109" i="3" s="1"/>
  <c r="D95" i="3"/>
  <c r="D94" i="3" s="1"/>
  <c r="D82" i="3"/>
  <c r="D81" i="3" s="1"/>
  <c r="D78" i="3"/>
  <c r="D77" i="3" s="1"/>
  <c r="D74" i="3"/>
  <c r="D73" i="3" s="1"/>
  <c r="D69" i="3"/>
  <c r="D68" i="3" s="1"/>
  <c r="D47" i="3"/>
  <c r="D46" i="3" s="1"/>
  <c r="D43" i="3" s="1"/>
  <c r="D38" i="3"/>
  <c r="D40" i="3"/>
  <c r="D33" i="3"/>
  <c r="D28" i="3"/>
  <c r="E24" i="3" l="1"/>
  <c r="E201" i="3" s="1"/>
  <c r="D15" i="3"/>
  <c r="D12" i="3" s="1"/>
  <c r="D59" i="3"/>
  <c r="D51" i="3" s="1"/>
  <c r="D185" i="3"/>
  <c r="D27" i="3"/>
  <c r="D37" i="3"/>
  <c r="D24" i="3" l="1"/>
  <c r="D201" i="3" s="1"/>
  <c r="F34" i="2"/>
  <c r="E34" i="2"/>
</calcChain>
</file>

<file path=xl/sharedStrings.xml><?xml version="1.0" encoding="utf-8"?>
<sst xmlns="http://schemas.openxmlformats.org/spreadsheetml/2006/main" count="325" uniqueCount="191">
  <si>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</si>
  <si>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</si>
  <si>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</si>
  <si>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</si>
  <si>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</si>
  <si>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</si>
  <si>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</si>
  <si>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</si>
  <si>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</si>
  <si>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</si>
  <si>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</si>
  <si>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</si>
  <si>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</si>
  <si>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          PRIHODI I PRIMICI ISKAZANI PO VRSTAMA</t>
  </si>
  <si>
    <t>PRIHODI</t>
  </si>
  <si>
    <t>RAČUN</t>
  </si>
  <si>
    <t>VRSTA PRIHODA</t>
  </si>
  <si>
    <t>PRIHODI OD ADMINIST.PRISTOJBI I PO POS.PROP.</t>
  </si>
  <si>
    <t>PRIHODI IZ PRORAČUNA</t>
  </si>
  <si>
    <t>SVEUKUPNO</t>
  </si>
  <si>
    <t>OSNOVNA ŠKOLA MARČANA</t>
  </si>
  <si>
    <t>Marčana 166, 52206 Marčana</t>
  </si>
  <si>
    <t xml:space="preserve">               RASHODI I IZDACI ZA TROGODIŠNJE RAZDOBLJE I </t>
  </si>
  <si>
    <t xml:space="preserve">                      PREMA PRORAČUNSKOJ KLASIFIKACIJI</t>
  </si>
  <si>
    <t>FINANCIJSKI PLAN</t>
  </si>
  <si>
    <t>PROJEKCIJA</t>
  </si>
  <si>
    <t>ŠIFRA</t>
  </si>
  <si>
    <t>OPIS</t>
  </si>
  <si>
    <t>AKTIVNOST: Troškovi zaposlenika</t>
  </si>
  <si>
    <t>RASHODI POSLOVANJA</t>
  </si>
  <si>
    <t>RASHODI ZA ZAPOSLENE</t>
  </si>
  <si>
    <t>PLAĆE</t>
  </si>
  <si>
    <t>OSTALI RASHIDI ZA ZAPOSLENE</t>
  </si>
  <si>
    <t>DOPRINOSI NA PLAĆE</t>
  </si>
  <si>
    <t>MATERIJALNI RASHODI</t>
  </si>
  <si>
    <t>NAKNADE TROŠKOVA ZAPOSLENIMA</t>
  </si>
  <si>
    <t>2101</t>
  </si>
  <si>
    <t>A210101</t>
  </si>
  <si>
    <t>AKTIVNOST: Materijalni rashodi OŠ po kriterijima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</si>
  <si>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</si>
  <si>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</si>
  <si>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</si>
  <si>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</si>
  <si>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</si>
  <si>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OSTALE NAKNADE GRAĐANIMA I KUĆANSTIMA IZ PRORAČUNA</t>
  </si>
  <si>
    <t>PROGRAM: REDOVNA DJELATNOST OSNOVNIH ŠKOLA - IZNAD STANDARDA</t>
  </si>
  <si>
    <t>A210201</t>
  </si>
  <si>
    <t>AKTIVNOST: Materijalni rashodi OŠ po stvarnom trošku iznad standarda</t>
  </si>
  <si>
    <t>2301</t>
  </si>
  <si>
    <t>PROGRAM: PROGRAMI OBRAZOVANJA IZNAD STANDARDA</t>
  </si>
  <si>
    <t>AKTIVNOST: Produženi boravak</t>
  </si>
  <si>
    <t>Ravnateljica: Nensi Kaluđerović</t>
  </si>
  <si>
    <t xml:space="preserve">izvori financiranja: Prihodi od Ministarstva obrazovanja </t>
  </si>
  <si>
    <t>PROGRAM: REDOVNA DJELATNOST OSNOVNIH ŠKOLA - MINIMALNI STANDARD</t>
  </si>
  <si>
    <t>A210102</t>
  </si>
  <si>
    <t>AKTIVNOST: Materijalni rashodi OŠ po stvarnom trošku</t>
  </si>
  <si>
    <t>NAKN.GRAĐ., KUĆANSTVIMA NA TEMELJU OSIG.I DR.NAKNADE</t>
  </si>
  <si>
    <t>OST.NESPOM.RASHODI POSLOVANJA</t>
  </si>
  <si>
    <t>2100</t>
  </si>
  <si>
    <t>A210001</t>
  </si>
  <si>
    <t>PROGRAM: OSNOVNO ŠKOLSKO OBRAZOVANJE - REDOVNO POSLOVANJE</t>
  </si>
  <si>
    <t>AKTIVNOST: Školska kuhinja</t>
  </si>
  <si>
    <t>PLAĆE (BRUTO)</t>
  </si>
  <si>
    <t>K240501</t>
  </si>
  <si>
    <t>AKTIVNOST: Školski namještaj i oprema</t>
  </si>
  <si>
    <t>RASHODI ZA NABAVU PROIZVEDENE DUGOTRAJNE IMOVINE</t>
  </si>
  <si>
    <t>POSTOJENJA I OPREMA</t>
  </si>
  <si>
    <t>A23106</t>
  </si>
  <si>
    <t>A23107</t>
  </si>
  <si>
    <t>A230130</t>
  </si>
  <si>
    <t>AKTIVNOST: Izborni i dodatni programi</t>
  </si>
  <si>
    <t>PROGRAM: INVESTICIJSKO ODRŽAVANJE OSNOVNIH ŠKOLA</t>
  </si>
  <si>
    <t>A240103</t>
  </si>
  <si>
    <t>AKTIVNOST: Investicijsko održavanje OŠ - ostali proračun</t>
  </si>
  <si>
    <t>INVESTICIJSKO ODRŽAVANJE</t>
  </si>
  <si>
    <t>PROGRAM: OPREMANJE U OSNOVNIM ŠKOLAMA</t>
  </si>
  <si>
    <t>M.P.</t>
  </si>
  <si>
    <t>POMOĆI OD SUBJEKATA UNUTAR OPĆEG PRORAČUNA</t>
  </si>
  <si>
    <t xml:space="preserve">Klasa: </t>
  </si>
  <si>
    <t xml:space="preserve">Urbroj: </t>
  </si>
  <si>
    <t>izvori financiranja: Općina Marčana za proračunske korisnike</t>
  </si>
  <si>
    <t>izvori financiranja: Prihodi za posebne namjene za osnovne škole</t>
  </si>
  <si>
    <t>izvori financiranja: Vlastiti prihodi osnovnih škola</t>
  </si>
  <si>
    <t>izvori financiranja: Vlastiti prihodi osnovih škola</t>
  </si>
  <si>
    <t xml:space="preserve">   Nina Pliško</t>
  </si>
  <si>
    <t>PLAN 2019.</t>
  </si>
  <si>
    <t>izvori financiranja: Grad Pula za proračunske korisnike</t>
  </si>
  <si>
    <t xml:space="preserve">A230199 </t>
  </si>
  <si>
    <t>AKTIVNOST: Školska shema</t>
  </si>
  <si>
    <t>_________________</t>
  </si>
  <si>
    <t>A230104</t>
  </si>
  <si>
    <t>AKTIVNOST: Pomoćnici u nastavi</t>
  </si>
  <si>
    <t>OSTALI RASHODI ZA ZAPOSLENE</t>
  </si>
  <si>
    <t>RASHODI ZA ZDRAVSTVENE USLUGE</t>
  </si>
  <si>
    <t>izvori financiranja: Pomoći temeljem prijenosa EU sredstava</t>
  </si>
  <si>
    <t>PRIHODI IZ NADL.PROR.ZA FINAN.REDOVNE DJEL.PROR.KORISNIKA</t>
  </si>
  <si>
    <t xml:space="preserve">Izradila: Ana Bošković                                                                     </t>
  </si>
  <si>
    <t>Predsjednik Školskog odbora</t>
  </si>
  <si>
    <t>Predsjednica ŠO</t>
  </si>
  <si>
    <t>PLAN 2020.</t>
  </si>
  <si>
    <t>PROJEKCIJA PLANA 2020. GODINU</t>
  </si>
  <si>
    <t>____________________</t>
  </si>
  <si>
    <t xml:space="preserve">      Nina Pliško</t>
  </si>
  <si>
    <t>izvori financiranja: Nenamjenski prihodi i primici - Ug.o djelu IŽ</t>
  </si>
  <si>
    <t>izvori financiranja: Donacije za osnovne škole</t>
  </si>
  <si>
    <t>A230115</t>
  </si>
  <si>
    <t>AKTIVNOST: Ostali programi i projekti</t>
  </si>
  <si>
    <t>izvor financiranja: Agencija za odgoj i obrazovanje za prora.korisnike</t>
  </si>
  <si>
    <t>A230162</t>
  </si>
  <si>
    <t>AKTIVNOST: Naknada za Županijsko stručno vijeće, ŽSV</t>
  </si>
  <si>
    <t>izvori financiranja: Agencija za mobilnost i programe EU za prora.k.</t>
  </si>
  <si>
    <t>A230168</t>
  </si>
  <si>
    <t>AKTIVNOST: EU projekti kod proračunskih korisnika</t>
  </si>
  <si>
    <t>izvori financiranja: Ministarstvo znanosti i obrazovanja za prora.k.</t>
  </si>
  <si>
    <t>K240502</t>
  </si>
  <si>
    <t>AKTIVNOST: Opremanje knjižnice</t>
  </si>
  <si>
    <t>KNJIGE, UMJETNIČKA DJELA I OSTALE IZL.VRIJEDNOSTI</t>
  </si>
  <si>
    <t>RASHODI ZA NABAVU NEFINANCIJSKE IMOVINE</t>
  </si>
  <si>
    <t>OIB 31345551255</t>
  </si>
  <si>
    <t>___________________________</t>
  </si>
  <si>
    <t xml:space="preserve">              Nina Pliško</t>
  </si>
  <si>
    <t>izvori financiranja : Nenamjenski prihodi i primici</t>
  </si>
  <si>
    <t>A230184</t>
  </si>
  <si>
    <t>AKTIVNOST: Zavičajna nastava</t>
  </si>
  <si>
    <t>izvori financiranja: Ministarstvo poljoprivrede za proračunske korisnike</t>
  </si>
  <si>
    <t>PLAN 2021.</t>
  </si>
  <si>
    <t>PROJEKCIJA PLANA 2021. GODINU</t>
  </si>
  <si>
    <t>PRIHODI OD PRO.PRO.I ROBE TE PRUŽENIH USL.I PRIHODA OD DONACIJA</t>
  </si>
  <si>
    <t>DONACIJE OD PRAVNIH I FIZIČKIH OSOBA IZVAN OPĆEG PRORAČUNA</t>
  </si>
  <si>
    <t xml:space="preserve"> FINANCIJSKI PLAN OSNOVNE ŠKOLE MARČANA ZA 2019. I                                                                                                                                                PROJEKCIJA PLANA ZA  2020. I 2021. GODINU</t>
  </si>
  <si>
    <t>Projekcija plana
za 2020.</t>
  </si>
  <si>
    <t>Projekcija plana 
za 2021.</t>
  </si>
  <si>
    <t xml:space="preserve">I. IZMJENE I DOPUNE </t>
  </si>
  <si>
    <t>izvori financiranja: Decentralizirana sredstva za osnovne škole</t>
  </si>
  <si>
    <t>izvori finaciranja: Nenamjenski prihodi i primici</t>
  </si>
  <si>
    <t>11001</t>
  </si>
  <si>
    <t>47300</t>
  </si>
  <si>
    <t>55254</t>
  </si>
  <si>
    <t>55359</t>
  </si>
  <si>
    <t>Datum:</t>
  </si>
  <si>
    <t>PLAN 2019</t>
  </si>
  <si>
    <t>51100</t>
  </si>
  <si>
    <t>400-02/19-01/01</t>
  </si>
  <si>
    <t>POMOĆI PROR.KOR.IZ PROR.KOJI IM NIJE NADL. - MZO</t>
  </si>
  <si>
    <t>POMOĆI PROR.KOR.IZ PROR.KOJI IM NIJE NADL. - Agencija ŽSV</t>
  </si>
  <si>
    <t>POMOĆI PROR.KOR.IZ PROR.KOJI IM NIJE NADL. - Grad Pula</t>
  </si>
  <si>
    <t>POMOĆI PROR.KOR.IZ PROR.KOJI IM NIJE NADL. - Općina Marčana</t>
  </si>
  <si>
    <t>POMOĆI IZ DRŽAVNOG PROR.TEMELJEM PRIJENOSA EU SREDSTAVA-Shema</t>
  </si>
  <si>
    <t>POMOĆI IZ DRŽAVNOG PROR.TEMELJEM PRIJENOSA EU SREDSTAVA-MOZAIK 3</t>
  </si>
  <si>
    <t>POMOĆI IZ DRŽAVNOG PROR.TEMELJEM PRIJENOSA EU SREDSTAVA-erasmus+</t>
  </si>
  <si>
    <t>I. IZMJENE I DOPUNE PLANA 2019.</t>
  </si>
  <si>
    <t>I. IZMJENE I DOPUNE FIN.PLANA 2019.</t>
  </si>
  <si>
    <t>II. IZMJENE I DOPUNE</t>
  </si>
  <si>
    <t>2. IZMJENE I DOPUNE</t>
  </si>
  <si>
    <t>A230116</t>
  </si>
  <si>
    <t>izvori financiranja: MZO za proračunske korisnike</t>
  </si>
  <si>
    <t>AKTIVNOST: Školski list, časopisi i knjige</t>
  </si>
  <si>
    <t>NAKN.GRAĐ.,KUĆANSTVIMA NA TEMELJU OSIG.I DR.NAKNADE</t>
  </si>
  <si>
    <t>NAKNADE GRAĐ.I KUĆANSTVIMA U NARAVI</t>
  </si>
  <si>
    <t>izvori financiranja: HZZ za proračunske korisnike</t>
  </si>
  <si>
    <t>A230147</t>
  </si>
  <si>
    <t>AKTIVNOST: Volontarijat</t>
  </si>
  <si>
    <t>A230148</t>
  </si>
  <si>
    <t>AKTIVNOST: Prijevoz učenika s posebnim potrebama</t>
  </si>
  <si>
    <t>OSTALI NASPOMENUTI RASHODI POSLOVANJA</t>
  </si>
  <si>
    <t>izvor financiranja: MZO za proračunske korisnike</t>
  </si>
  <si>
    <t>A230204</t>
  </si>
  <si>
    <t>AKTIVNOST: Provedba kurikuluma</t>
  </si>
  <si>
    <t>izvori financiranje: Decentralizirana sredstva za OŠ</t>
  </si>
  <si>
    <t>A240101</t>
  </si>
  <si>
    <t>USLUGE TEKUĆEG I INVESTICIJSKOG ODRŽAVANJA</t>
  </si>
  <si>
    <t>izvori financiranja: Nenamjenski prihodi i primici</t>
  </si>
  <si>
    <t>A241002</t>
  </si>
  <si>
    <t>AKTIVNOST: Investicijsko održavanje OŠ  - iznad standarda</t>
  </si>
  <si>
    <t>AKTIVNOST: Investicijsko održavanje OŠ - minimalni standard</t>
  </si>
  <si>
    <t>2168/05-55-50-19-3</t>
  </si>
  <si>
    <t>2168/05-55-60-19-3</t>
  </si>
  <si>
    <t xml:space="preserve">Marčana, </t>
  </si>
  <si>
    <t>II. IZMJENE I DOPUNE PLANA 2019.</t>
  </si>
  <si>
    <t>II. IZMJENE I DOPUNE FIN.PLANA 2019.</t>
  </si>
  <si>
    <t>POMOĆI PROR.KOR.IZ PROR.KOJI IM NIJE NADL. - Prijevoz inv.učenice</t>
  </si>
  <si>
    <t>POMOĆI PROR.KOR.IZ PROR.KOJI IM NIJE NADL. - Provedba kurikuluma</t>
  </si>
  <si>
    <t>POMOĆI PROR.KOR.IZ PROR.KOJI IM NIJE NADL. - lektira</t>
  </si>
  <si>
    <t>PRIHODI PO POSEBNIM PROPISIMA-školska marenda, ručak u p.b.</t>
  </si>
  <si>
    <t xml:space="preserve">A230102 AKTIVNOST: Županijska natjecanja </t>
  </si>
  <si>
    <t>58300</t>
  </si>
  <si>
    <t>izvori financiranja: Ostale institudije za osnovne škole</t>
  </si>
  <si>
    <t>Datum:  9.12.2019.</t>
  </si>
  <si>
    <t>9.12.2019.</t>
  </si>
  <si>
    <t>POMOĆI PROR.KOR.IZ PROR.KOJI IM NIJE NADL. - udžbenici</t>
  </si>
  <si>
    <t>POMOĆI OD IZVANPRORAČUNSKIH KORISNIKA - HZZZ 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</si>
</sst>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08">
    <xf numFmtId="0" fontId="0" fillId="0" borderId="0" xfId="0"/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6" fillId="0" borderId="8" xfId="1" quotePrefix="1" applyFont="1" applyBorder="1" applyAlignment="1">
      <alignment horizontal="left" wrapText="1"/>
    </xf>
    <xf numFmtId="0" fontId="6" fillId="0" borderId="9" xfId="1" quotePrefix="1" applyFont="1" applyBorder="1" applyAlignment="1">
      <alignment horizontal="left" wrapText="1"/>
    </xf>
    <xf numFmtId="0" fontId="6" fillId="0" borderId="9" xfId="1" quotePrefix="1" applyFont="1" applyBorder="1" applyAlignment="1">
      <alignment horizontal="center" wrapText="1"/>
    </xf>
    <xf numFmtId="0" fontId="6" fillId="0" borderId="9" xfId="1" quotePrefix="1" applyNumberFormat="1" applyFont="1" applyFill="1" applyBorder="1" applyAlignment="1" applyProtection="1">
      <alignment horizontal="left"/>
    </xf>
    <xf numFmtId="0" fontId="7" fillId="0" borderId="1" xfId="1" applyNumberFormat="1" applyFont="1" applyFill="1" applyBorder="1" applyAlignment="1" applyProtection="1">
      <alignment horizont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3" fontId="0" fillId="0" borderId="14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" fontId="0" fillId="0" borderId="16" xfId="0" applyNumberFormat="1" applyBorder="1"/>
    <xf numFmtId="3" fontId="0" fillId="0" borderId="17" xfId="0" applyNumberFormat="1" applyBorder="1"/>
    <xf numFmtId="0" fontId="9" fillId="0" borderId="10" xfId="0" applyFont="1" applyBorder="1" applyAlignment="1">
      <alignment horizontal="left"/>
    </xf>
    <xf numFmtId="0" fontId="0" fillId="0" borderId="0" xfId="0"/>
    <xf numFmtId="4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/>
    </xf>
    <xf numFmtId="49" fontId="0" fillId="0" borderId="1" xfId="0" applyNumberFormat="1" applyBorder="1"/>
    <xf numFmtId="0" fontId="1" fillId="0" borderId="1" xfId="0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3" fontId="0" fillId="0" borderId="1" xfId="0" applyNumberFormat="1" applyBorder="1"/>
    <xf numFmtId="0" fontId="0" fillId="0" borderId="1" xfId="0" applyBorder="1" applyAlignment="1">
      <alignment horizontal="left"/>
    </xf>
    <xf numFmtId="49" fontId="1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2" borderId="1" xfId="0" applyFill="1" applyBorder="1"/>
    <xf numFmtId="3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1" fillId="0" borderId="0" xfId="0" applyFont="1"/>
    <xf numFmtId="0" fontId="0" fillId="3" borderId="1" xfId="0" applyFill="1" applyBorder="1"/>
    <xf numFmtId="0" fontId="1" fillId="2" borderId="1" xfId="0" applyFont="1" applyFill="1" applyBorder="1" applyAlignment="1">
      <alignment horizontal="left"/>
    </xf>
    <xf numFmtId="0" fontId="0" fillId="0" borderId="1" xfId="0" applyFont="1" applyBorder="1"/>
    <xf numFmtId="3" fontId="0" fillId="0" borderId="1" xfId="0" applyNumberFormat="1" applyFont="1" applyBorder="1"/>
    <xf numFmtId="0" fontId="0" fillId="2" borderId="1" xfId="0" applyFont="1" applyFill="1" applyBorder="1"/>
    <xf numFmtId="3" fontId="0" fillId="2" borderId="1" xfId="0" applyNumberFormat="1" applyFont="1" applyFill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8" fillId="0" borderId="9" xfId="1" applyNumberFormat="1" applyFont="1" applyFill="1" applyBorder="1" applyAlignment="1" applyProtection="1"/>
    <xf numFmtId="0" fontId="14" fillId="0" borderId="13" xfId="0" applyFont="1" applyBorder="1" applyAlignment="1">
      <alignment vertical="center"/>
    </xf>
    <xf numFmtId="3" fontId="7" fillId="0" borderId="1" xfId="1" applyNumberFormat="1" applyFont="1" applyFill="1" applyBorder="1" applyAlignment="1" applyProtection="1">
      <alignment horizontal="right" wrapText="1"/>
    </xf>
    <xf numFmtId="3" fontId="7" fillId="0" borderId="1" xfId="1" applyNumberFormat="1" applyFont="1" applyBorder="1" applyAlignment="1">
      <alignment horizontal="right"/>
    </xf>
    <xf numFmtId="0" fontId="15" fillId="0" borderId="8" xfId="1" applyFont="1" applyBorder="1" applyAlignment="1">
      <alignment horizontal="left"/>
    </xf>
    <xf numFmtId="0" fontId="7" fillId="0" borderId="8" xfId="1" quotePrefix="1" applyFont="1" applyBorder="1" applyAlignment="1">
      <alignment horizontal="left" wrapText="1"/>
    </xf>
    <xf numFmtId="0" fontId="7" fillId="0" borderId="9" xfId="1" quotePrefix="1" applyFont="1" applyBorder="1" applyAlignment="1">
      <alignment horizontal="left" wrapText="1"/>
    </xf>
    <xf numFmtId="0" fontId="7" fillId="0" borderId="9" xfId="1" quotePrefix="1" applyFont="1" applyBorder="1" applyAlignment="1">
      <alignment horizontal="center" wrapText="1"/>
    </xf>
    <xf numFmtId="0" fontId="7" fillId="0" borderId="9" xfId="1" quotePrefix="1" applyNumberFormat="1" applyFont="1" applyFill="1" applyBorder="1" applyAlignment="1" applyProtection="1">
      <alignment horizontal="left"/>
    </xf>
    <xf numFmtId="3" fontId="7" fillId="0" borderId="8" xfId="1" applyNumberFormat="1" applyFont="1" applyBorder="1" applyAlignment="1">
      <alignment horizontal="right"/>
    </xf>
    <xf numFmtId="0" fontId="7" fillId="0" borderId="9" xfId="1" quotePrefix="1" applyFont="1" applyBorder="1" applyAlignment="1">
      <alignment horizontal="left"/>
    </xf>
    <xf numFmtId="0" fontId="7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>
      <alignment horizontal="center" wrapText="1"/>
    </xf>
    <xf numFmtId="0" fontId="5" fillId="0" borderId="1" xfId="1" applyNumberFormat="1" applyFont="1" applyFill="1" applyBorder="1" applyAlignment="1" applyProtection="1"/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7" fillId="0" borderId="0" xfId="0" applyFont="1"/>
    <xf numFmtId="0" fontId="12" fillId="3" borderId="0" xfId="0" applyFont="1" applyFill="1"/>
    <xf numFmtId="0" fontId="0" fillId="3" borderId="0" xfId="0" applyFill="1"/>
    <xf numFmtId="3" fontId="0" fillId="3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8" fillId="0" borderId="0" xfId="0" applyFont="1"/>
    <xf numFmtId="0" fontId="19" fillId="0" borderId="1" xfId="2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22" fillId="0" borderId="1" xfId="1" applyNumberFormat="1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/>
    <xf numFmtId="0" fontId="0" fillId="0" borderId="0" xfId="0" applyFont="1"/>
    <xf numFmtId="0" fontId="16" fillId="0" borderId="0" xfId="0" applyFont="1" applyFill="1" applyBorder="1"/>
    <xf numFmtId="0" fontId="1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5" fillId="0" borderId="8" xfId="1" applyNumberFormat="1" applyFont="1" applyFill="1" applyBorder="1" applyAlignment="1" applyProtection="1">
      <alignment horizontal="left" wrapText="1"/>
    </xf>
    <xf numFmtId="0" fontId="8" fillId="0" borderId="9" xfId="1" applyNumberFormat="1" applyFont="1" applyFill="1" applyBorder="1" applyAlignment="1" applyProtection="1">
      <alignment wrapText="1"/>
    </xf>
    <xf numFmtId="0" fontId="15" fillId="0" borderId="8" xfId="1" quotePrefix="1" applyNumberFormat="1" applyFont="1" applyFill="1" applyBorder="1" applyAlignment="1" applyProtection="1">
      <alignment horizontal="left" wrapText="1"/>
    </xf>
    <xf numFmtId="0" fontId="15" fillId="0" borderId="8" xfId="1" quotePrefix="1" applyFont="1" applyBorder="1" applyAlignment="1">
      <alignment horizontal="left"/>
    </xf>
    <xf numFmtId="0" fontId="8" fillId="0" borderId="9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7" fillId="0" borderId="8" xfId="1" applyNumberFormat="1" applyFont="1" applyFill="1" applyBorder="1" applyAlignment="1" applyProtection="1">
      <alignment horizontal="left" wrapText="1"/>
    </xf>
    <xf numFmtId="0" fontId="5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/>
    <xf numFmtId="0" fontId="7" fillId="0" borderId="0" xfId="1" quotePrefix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vertical="center" wrapText="1"/>
    </xf>
  </cellXfs>
  <cellStyles count="3">
    <cellStyle name="Normalno" xfId="0" builtinId="0"/>
    <cellStyle name="Obično 4" xfId="1" xr:uid="{00000000-0005-0000-0000-000001000000}"/>
    <cellStyle name="Obično_List7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workbookViewId="0">
      <selection activeCell="G8" sqref="G8"/>
    </sheetView>
  </sheetViews>
  <sheetFormatPr defaultRowHeight="14.4" x14ac:dyDescent="0.3"/>
  <cols>
    <col min="5" max="5" width="15" customWidth="1"/>
    <col min="6" max="7" width="23" style="22" customWidth="1"/>
    <col min="8" max="8" width="20" customWidth="1"/>
    <col min="9" max="9" width="22.109375" customWidth="1"/>
  </cols>
  <sheetData>
    <row r="1" spans="1:9" s="22" customFormat="1" x14ac:dyDescent="0.3">
      <c r="A1" s="22" t="s">
        <v>20</v>
      </c>
    </row>
    <row r="2" spans="1:9" s="22" customFormat="1" x14ac:dyDescent="0.3">
      <c r="A2" s="22" t="s">
        <v>21</v>
      </c>
    </row>
    <row r="3" spans="1:9" x14ac:dyDescent="0.3">
      <c r="A3" s="22" t="s">
        <v>118</v>
      </c>
    </row>
    <row r="4" spans="1:9" ht="41.25" customHeight="1" x14ac:dyDescent="0.3">
      <c r="A4" s="106" t="s">
        <v>129</v>
      </c>
      <c r="B4" s="106"/>
      <c r="C4" s="106"/>
      <c r="D4" s="106"/>
      <c r="E4" s="106"/>
      <c r="F4" s="106"/>
      <c r="G4" s="106"/>
      <c r="H4" s="106"/>
      <c r="I4" s="106"/>
    </row>
    <row r="5" spans="1:9" ht="15.75" customHeight="1" x14ac:dyDescent="0.3">
      <c r="A5" s="106" t="s">
        <v>0</v>
      </c>
      <c r="B5" s="106"/>
      <c r="C5" s="106"/>
      <c r="D5" s="106"/>
      <c r="E5" s="106"/>
      <c r="F5" s="106"/>
      <c r="G5" s="106"/>
      <c r="H5" s="107"/>
      <c r="I5" s="107"/>
    </row>
    <row r="6" spans="1:9" x14ac:dyDescent="0.3">
      <c r="A6" s="22" t="s">
        <v>78</v>
      </c>
      <c r="B6" s="22" t="s">
        <v>142</v>
      </c>
      <c r="C6" s="22"/>
      <c r="D6" s="22"/>
      <c r="E6" s="22"/>
      <c r="H6" s="42"/>
      <c r="I6" s="22"/>
    </row>
    <row r="7" spans="1:9" x14ac:dyDescent="0.3">
      <c r="A7" s="22" t="s">
        <v>79</v>
      </c>
      <c r="B7" s="22" t="s">
        <v>176</v>
      </c>
      <c r="C7" s="22"/>
      <c r="D7" s="22"/>
      <c r="E7" s="22"/>
      <c r="H7" s="42" t="s">
        <v>153</v>
      </c>
      <c r="I7" s="22"/>
    </row>
    <row r="8" spans="1:9" ht="33" customHeight="1" x14ac:dyDescent="0.3">
      <c r="A8" s="4"/>
      <c r="B8" s="5"/>
      <c r="C8" s="5"/>
      <c r="D8" s="6"/>
      <c r="E8" s="7"/>
      <c r="F8" s="82" t="s">
        <v>151</v>
      </c>
      <c r="G8" s="93" t="s">
        <v>179</v>
      </c>
      <c r="H8" s="87" t="s">
        <v>130</v>
      </c>
      <c r="I8" s="87" t="s">
        <v>131</v>
      </c>
    </row>
    <row r="9" spans="1:9" x14ac:dyDescent="0.3">
      <c r="A9" s="94" t="s">
        <v>1</v>
      </c>
      <c r="B9" s="95"/>
      <c r="C9" s="95"/>
      <c r="D9" s="95"/>
      <c r="E9" s="98"/>
      <c r="F9" s="53">
        <v>4193709</v>
      </c>
      <c r="G9" s="53">
        <v>5045449</v>
      </c>
      <c r="H9" s="8"/>
      <c r="I9" s="9"/>
    </row>
    <row r="10" spans="1:9" x14ac:dyDescent="0.3">
      <c r="A10" s="94" t="s">
        <v>2</v>
      </c>
      <c r="B10" s="95"/>
      <c r="C10" s="95"/>
      <c r="D10" s="95"/>
      <c r="E10" s="98"/>
      <c r="F10" s="54">
        <v>4193709</v>
      </c>
      <c r="G10" s="54">
        <v>5045449</v>
      </c>
      <c r="H10" s="54">
        <v>3999862</v>
      </c>
      <c r="I10" s="54">
        <v>3999862</v>
      </c>
    </row>
    <row r="11" spans="1:9" x14ac:dyDescent="0.3">
      <c r="A11" s="97" t="s">
        <v>3</v>
      </c>
      <c r="B11" s="98"/>
      <c r="C11" s="98"/>
      <c r="D11" s="98"/>
      <c r="E11" s="98"/>
      <c r="F11" s="54"/>
      <c r="G11" s="54"/>
      <c r="H11" s="54"/>
      <c r="I11" s="54"/>
    </row>
    <row r="12" spans="1:9" x14ac:dyDescent="0.3">
      <c r="A12" s="55" t="s">
        <v>4</v>
      </c>
      <c r="B12" s="51"/>
      <c r="C12" s="51"/>
      <c r="D12" s="51"/>
      <c r="E12" s="51"/>
      <c r="F12" s="54">
        <v>4193709</v>
      </c>
      <c r="G12" s="54">
        <v>5045449</v>
      </c>
      <c r="H12" s="54"/>
      <c r="I12" s="54"/>
    </row>
    <row r="13" spans="1:9" x14ac:dyDescent="0.3">
      <c r="A13" s="96" t="s">
        <v>5</v>
      </c>
      <c r="B13" s="95"/>
      <c r="C13" s="95"/>
      <c r="D13" s="95"/>
      <c r="E13" s="95"/>
      <c r="F13" s="53">
        <v>4128963</v>
      </c>
      <c r="G13" s="53">
        <v>5003324</v>
      </c>
      <c r="H13" s="53">
        <v>3957862</v>
      </c>
      <c r="I13" s="53">
        <v>3957862</v>
      </c>
    </row>
    <row r="14" spans="1:9" x14ac:dyDescent="0.3">
      <c r="A14" s="97" t="s">
        <v>6</v>
      </c>
      <c r="B14" s="98"/>
      <c r="C14" s="98"/>
      <c r="D14" s="98"/>
      <c r="E14" s="98"/>
      <c r="F14" s="53">
        <v>64746</v>
      </c>
      <c r="G14" s="53">
        <v>42125</v>
      </c>
      <c r="H14" s="53">
        <v>42000</v>
      </c>
      <c r="I14" s="53">
        <v>42000</v>
      </c>
    </row>
    <row r="15" spans="1:9" x14ac:dyDescent="0.3">
      <c r="A15" s="96" t="s">
        <v>7</v>
      </c>
      <c r="B15" s="95"/>
      <c r="C15" s="95"/>
      <c r="D15" s="95"/>
      <c r="E15" s="95"/>
      <c r="F15" s="53">
        <v>331194</v>
      </c>
      <c r="G15" s="53"/>
      <c r="H15" s="53">
        <v>0</v>
      </c>
      <c r="I15" s="53">
        <v>0</v>
      </c>
    </row>
    <row r="16" spans="1:9" x14ac:dyDescent="0.3">
      <c r="A16" s="99"/>
      <c r="B16" s="100"/>
      <c r="C16" s="100"/>
      <c r="D16" s="100"/>
      <c r="E16" s="100"/>
      <c r="F16" s="101"/>
      <c r="G16" s="101"/>
      <c r="H16" s="101"/>
      <c r="I16" s="101"/>
    </row>
    <row r="17" spans="1:9" ht="31.5" customHeight="1" x14ac:dyDescent="0.3">
      <c r="A17" s="56"/>
      <c r="B17" s="57"/>
      <c r="C17" s="57"/>
      <c r="D17" s="58"/>
      <c r="E17" s="59"/>
      <c r="F17" s="82" t="s">
        <v>151</v>
      </c>
      <c r="G17" s="82" t="s">
        <v>179</v>
      </c>
      <c r="H17" s="87" t="s">
        <v>130</v>
      </c>
      <c r="I17" s="87" t="s">
        <v>131</v>
      </c>
    </row>
    <row r="18" spans="1:9" x14ac:dyDescent="0.3">
      <c r="A18" s="102" t="s">
        <v>8</v>
      </c>
      <c r="B18" s="103"/>
      <c r="C18" s="103"/>
      <c r="D18" s="103"/>
      <c r="E18" s="104"/>
      <c r="F18" s="60">
        <v>331194</v>
      </c>
      <c r="G18" s="60">
        <v>331194</v>
      </c>
      <c r="H18" s="60">
        <v>0</v>
      </c>
      <c r="I18" s="53">
        <v>0</v>
      </c>
    </row>
    <row r="19" spans="1:9" x14ac:dyDescent="0.3">
      <c r="A19" s="105"/>
      <c r="B19" s="100"/>
      <c r="C19" s="100"/>
      <c r="D19" s="100"/>
      <c r="E19" s="100"/>
      <c r="F19" s="101"/>
      <c r="G19" s="101"/>
      <c r="H19" s="101"/>
      <c r="I19" s="101"/>
    </row>
    <row r="20" spans="1:9" ht="34.5" customHeight="1" x14ac:dyDescent="0.3">
      <c r="A20" s="56"/>
      <c r="B20" s="57"/>
      <c r="C20" s="57"/>
      <c r="D20" s="58"/>
      <c r="E20" s="59"/>
      <c r="F20" s="82" t="s">
        <v>151</v>
      </c>
      <c r="G20" s="82" t="s">
        <v>179</v>
      </c>
      <c r="H20" s="87" t="s">
        <v>130</v>
      </c>
      <c r="I20" s="87" t="s">
        <v>131</v>
      </c>
    </row>
    <row r="21" spans="1:9" x14ac:dyDescent="0.3">
      <c r="A21" s="94" t="s">
        <v>9</v>
      </c>
      <c r="B21" s="95"/>
      <c r="C21" s="95"/>
      <c r="D21" s="95"/>
      <c r="E21" s="95"/>
      <c r="F21" s="54"/>
      <c r="G21" s="54"/>
      <c r="H21" s="54"/>
      <c r="I21" s="54"/>
    </row>
    <row r="22" spans="1:9" x14ac:dyDescent="0.3">
      <c r="A22" s="94" t="s">
        <v>10</v>
      </c>
      <c r="B22" s="95"/>
      <c r="C22" s="95"/>
      <c r="D22" s="95"/>
      <c r="E22" s="95"/>
      <c r="F22" s="54"/>
      <c r="G22" s="54"/>
      <c r="H22" s="54"/>
      <c r="I22" s="54"/>
    </row>
    <row r="23" spans="1:9" x14ac:dyDescent="0.3">
      <c r="A23" s="96" t="s">
        <v>11</v>
      </c>
      <c r="B23" s="95"/>
      <c r="C23" s="95"/>
      <c r="D23" s="95"/>
      <c r="E23" s="95"/>
      <c r="F23" s="54"/>
      <c r="G23" s="54"/>
      <c r="H23" s="54"/>
      <c r="I23" s="54"/>
    </row>
    <row r="24" spans="1:9" x14ac:dyDescent="0.3">
      <c r="A24" s="61"/>
      <c r="B24" s="62"/>
      <c r="C24" s="63"/>
      <c r="D24" s="64"/>
      <c r="E24" s="62"/>
      <c r="F24" s="65"/>
      <c r="G24" s="65"/>
      <c r="H24" s="65"/>
      <c r="I24" s="65"/>
    </row>
    <row r="25" spans="1:9" x14ac:dyDescent="0.3">
      <c r="A25" s="96" t="s">
        <v>12</v>
      </c>
      <c r="B25" s="95"/>
      <c r="C25" s="95"/>
      <c r="D25" s="95"/>
      <c r="E25" s="95"/>
      <c r="F25" s="54"/>
      <c r="G25" s="54"/>
      <c r="H25" s="54">
        <v>0</v>
      </c>
      <c r="I25" s="54">
        <v>0</v>
      </c>
    </row>
    <row r="26" spans="1:9" x14ac:dyDescent="0.3">
      <c r="A26" s="22" t="s">
        <v>177</v>
      </c>
      <c r="B26" s="22" t="s">
        <v>188</v>
      </c>
      <c r="H26" s="22"/>
      <c r="I26" s="22" t="s">
        <v>98</v>
      </c>
    </row>
    <row r="27" spans="1:9" x14ac:dyDescent="0.3">
      <c r="H27" s="68" t="s">
        <v>76</v>
      </c>
      <c r="I27" s="22" t="s">
        <v>89</v>
      </c>
    </row>
    <row r="28" spans="1:9" x14ac:dyDescent="0.3">
      <c r="I28" s="22" t="s">
        <v>84</v>
      </c>
    </row>
  </sheetData>
  <mergeCells count="15">
    <mergeCell ref="A11:E11"/>
    <mergeCell ref="A4:I4"/>
    <mergeCell ref="A5:I5"/>
    <mergeCell ref="A9:E9"/>
    <mergeCell ref="A10:E10"/>
    <mergeCell ref="A21:E21"/>
    <mergeCell ref="A22:E22"/>
    <mergeCell ref="A23:E23"/>
    <mergeCell ref="A25:E25"/>
    <mergeCell ref="A13:E13"/>
    <mergeCell ref="A14:E14"/>
    <mergeCell ref="A15:E15"/>
    <mergeCell ref="A16:I16"/>
    <mergeCell ref="A18:E18"/>
    <mergeCell ref="A19:I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"/>
  <sheetViews>
    <sheetView workbookViewId="0">
      <selection activeCell="D8" sqref="D8"/>
    </sheetView>
  </sheetViews>
  <sheetFormatPr defaultRowHeight="14.4" x14ac:dyDescent="0.3"/>
  <cols>
    <col min="1" max="1" width="7.6640625" customWidth="1"/>
    <col min="2" max="2" width="62.5546875" customWidth="1"/>
    <col min="3" max="4" width="18" style="22" customWidth="1"/>
    <col min="5" max="5" width="15.6640625" customWidth="1"/>
    <col min="6" max="6" width="19.44140625" customWidth="1"/>
  </cols>
  <sheetData>
    <row r="1" spans="1:6" ht="15.6" x14ac:dyDescent="0.3">
      <c r="A1" s="75" t="s">
        <v>20</v>
      </c>
      <c r="B1" s="75"/>
      <c r="E1" s="1"/>
      <c r="F1" s="1"/>
    </row>
    <row r="2" spans="1:6" ht="15.6" x14ac:dyDescent="0.3">
      <c r="A2" s="75" t="s">
        <v>21</v>
      </c>
      <c r="B2" s="75"/>
      <c r="E2" s="1"/>
      <c r="F2" s="1"/>
    </row>
    <row r="3" spans="1:6" x14ac:dyDescent="0.3">
      <c r="A3" s="22" t="s">
        <v>78</v>
      </c>
      <c r="B3" s="22" t="s">
        <v>142</v>
      </c>
      <c r="E3" s="1"/>
      <c r="F3" s="1"/>
    </row>
    <row r="4" spans="1:6" x14ac:dyDescent="0.3">
      <c r="A4" s="22" t="s">
        <v>79</v>
      </c>
      <c r="B4" s="22" t="s">
        <v>176</v>
      </c>
      <c r="E4" s="1"/>
      <c r="F4" s="1"/>
    </row>
    <row r="5" spans="1:6" ht="19.5" customHeight="1" thickBot="1" x14ac:dyDescent="0.55000000000000004">
      <c r="A5" s="1"/>
      <c r="B5" s="86" t="s">
        <v>13</v>
      </c>
      <c r="C5" s="10"/>
      <c r="D5" s="10"/>
      <c r="E5" s="10" t="s">
        <v>153</v>
      </c>
      <c r="F5" s="11"/>
    </row>
    <row r="6" spans="1:6" ht="6" hidden="1" customHeight="1" thickBot="1" x14ac:dyDescent="0.35">
      <c r="A6" s="1"/>
      <c r="B6" s="1"/>
      <c r="E6" s="1"/>
      <c r="F6" s="1"/>
    </row>
    <row r="7" spans="1:6" ht="16.5" customHeight="1" x14ac:dyDescent="0.35">
      <c r="A7" s="21" t="s">
        <v>14</v>
      </c>
      <c r="B7" s="12"/>
      <c r="C7" s="12"/>
      <c r="D7" s="12"/>
      <c r="E7" s="12"/>
      <c r="F7" s="13"/>
    </row>
    <row r="8" spans="1:6" ht="33.75" customHeight="1" x14ac:dyDescent="0.3">
      <c r="A8" s="52" t="s">
        <v>15</v>
      </c>
      <c r="B8" s="66" t="s">
        <v>16</v>
      </c>
      <c r="C8" s="83" t="s">
        <v>150</v>
      </c>
      <c r="D8" s="92" t="s">
        <v>178</v>
      </c>
      <c r="E8" s="84" t="s">
        <v>100</v>
      </c>
      <c r="F8" s="85" t="s">
        <v>126</v>
      </c>
    </row>
    <row r="9" spans="1:6" x14ac:dyDescent="0.3">
      <c r="A9" s="14">
        <v>6</v>
      </c>
      <c r="B9" s="67" t="s">
        <v>2</v>
      </c>
      <c r="C9" s="34">
        <f>SUM(C11+C25+C28+C31)</f>
        <v>4193709</v>
      </c>
      <c r="D9" s="34">
        <f>SUM(D11+D25+D28+D31)</f>
        <v>5045449</v>
      </c>
      <c r="E9" s="3">
        <f>SUM(E11:E32)</f>
        <v>3999862</v>
      </c>
      <c r="F9" s="15">
        <f>SUM(F11:F33)</f>
        <v>3999862</v>
      </c>
    </row>
    <row r="10" spans="1:6" s="22" customFormat="1" x14ac:dyDescent="0.3">
      <c r="A10" s="14"/>
      <c r="B10" s="67"/>
      <c r="C10" s="34"/>
      <c r="D10" s="34"/>
      <c r="E10" s="34"/>
      <c r="F10" s="15"/>
    </row>
    <row r="11" spans="1:6" s="22" customFormat="1" x14ac:dyDescent="0.3">
      <c r="A11" s="14">
        <v>63</v>
      </c>
      <c r="B11" s="67" t="s">
        <v>77</v>
      </c>
      <c r="C11" s="34">
        <f>SUM(C13:C23)</f>
        <v>3429798</v>
      </c>
      <c r="D11" s="34">
        <f>SUM(D12:D23)</f>
        <v>3951637</v>
      </c>
      <c r="E11" s="34">
        <v>3265670</v>
      </c>
      <c r="F11" s="15">
        <v>3265670</v>
      </c>
    </row>
    <row r="12" spans="1:6" s="22" customFormat="1" x14ac:dyDescent="0.3">
      <c r="A12" s="14">
        <v>634</v>
      </c>
      <c r="B12" s="67" t="s">
        <v>190</v>
      </c>
      <c r="C12" s="34"/>
      <c r="D12" s="34">
        <v>14061</v>
      </c>
      <c r="E12" s="34"/>
      <c r="F12" s="15"/>
    </row>
    <row r="13" spans="1:6" s="22" customFormat="1" x14ac:dyDescent="0.3">
      <c r="A13" s="14">
        <v>636</v>
      </c>
      <c r="B13" s="67" t="s">
        <v>143</v>
      </c>
      <c r="C13" s="34">
        <v>2880000</v>
      </c>
      <c r="D13" s="34">
        <v>3139782</v>
      </c>
      <c r="E13" s="34"/>
      <c r="F13" s="15"/>
    </row>
    <row r="14" spans="1:6" s="22" customFormat="1" x14ac:dyDescent="0.3">
      <c r="A14" s="14">
        <v>636</v>
      </c>
      <c r="B14" s="67" t="s">
        <v>180</v>
      </c>
      <c r="C14" s="34"/>
      <c r="D14" s="34">
        <v>6901</v>
      </c>
      <c r="E14" s="34"/>
      <c r="F14" s="15"/>
    </row>
    <row r="15" spans="1:6" s="22" customFormat="1" x14ac:dyDescent="0.3">
      <c r="A15" s="14">
        <v>636</v>
      </c>
      <c r="B15" s="67" t="s">
        <v>181</v>
      </c>
      <c r="C15" s="34"/>
      <c r="D15" s="34">
        <v>18100</v>
      </c>
      <c r="E15" s="34"/>
      <c r="F15" s="15"/>
    </row>
    <row r="16" spans="1:6" s="22" customFormat="1" x14ac:dyDescent="0.3">
      <c r="A16" s="14">
        <v>636</v>
      </c>
      <c r="B16" s="67" t="s">
        <v>182</v>
      </c>
      <c r="C16" s="34"/>
      <c r="D16" s="34">
        <v>2500</v>
      </c>
      <c r="E16" s="34"/>
      <c r="F16" s="15"/>
    </row>
    <row r="17" spans="1:6" s="22" customFormat="1" x14ac:dyDescent="0.3">
      <c r="A17" s="14">
        <v>636</v>
      </c>
      <c r="B17" s="67" t="s">
        <v>144</v>
      </c>
      <c r="C17" s="34">
        <v>2000</v>
      </c>
      <c r="D17" s="34">
        <v>2000</v>
      </c>
      <c r="E17" s="34"/>
      <c r="F17" s="15"/>
    </row>
    <row r="18" spans="1:6" s="22" customFormat="1" x14ac:dyDescent="0.3">
      <c r="A18" s="14">
        <v>636</v>
      </c>
      <c r="B18" s="67" t="s">
        <v>146</v>
      </c>
      <c r="C18" s="34">
        <v>264000</v>
      </c>
      <c r="D18" s="34">
        <v>469572</v>
      </c>
      <c r="E18" s="34"/>
      <c r="F18" s="15"/>
    </row>
    <row r="19" spans="1:6" s="22" customFormat="1" x14ac:dyDescent="0.3">
      <c r="A19" s="14">
        <v>636</v>
      </c>
      <c r="B19" s="67" t="s">
        <v>189</v>
      </c>
      <c r="C19" s="34"/>
      <c r="D19" s="34">
        <v>111272</v>
      </c>
      <c r="E19" s="34"/>
      <c r="F19" s="15"/>
    </row>
    <row r="20" spans="1:6" s="22" customFormat="1" x14ac:dyDescent="0.3">
      <c r="A20" s="14">
        <v>636</v>
      </c>
      <c r="B20" s="67" t="s">
        <v>145</v>
      </c>
      <c r="C20" s="34">
        <v>5000</v>
      </c>
      <c r="D20" s="34">
        <v>2000</v>
      </c>
      <c r="E20" s="34"/>
      <c r="F20" s="15"/>
    </row>
    <row r="21" spans="1:6" s="22" customFormat="1" x14ac:dyDescent="0.3">
      <c r="A21" s="14">
        <v>638</v>
      </c>
      <c r="B21" s="67" t="s">
        <v>147</v>
      </c>
      <c r="C21" s="34">
        <v>4191</v>
      </c>
      <c r="D21" s="34">
        <v>4191</v>
      </c>
      <c r="E21" s="34"/>
      <c r="F21" s="15"/>
    </row>
    <row r="22" spans="1:6" s="22" customFormat="1" x14ac:dyDescent="0.3">
      <c r="A22" s="14">
        <v>638</v>
      </c>
      <c r="B22" s="67" t="s">
        <v>148</v>
      </c>
      <c r="C22" s="34">
        <v>122670</v>
      </c>
      <c r="D22" s="34">
        <v>122051</v>
      </c>
      <c r="E22" s="34"/>
      <c r="F22" s="15"/>
    </row>
    <row r="23" spans="1:6" s="22" customFormat="1" x14ac:dyDescent="0.3">
      <c r="A23" s="14">
        <v>638</v>
      </c>
      <c r="B23" s="67" t="s">
        <v>149</v>
      </c>
      <c r="C23" s="34">
        <v>151937</v>
      </c>
      <c r="D23" s="34">
        <v>59207</v>
      </c>
      <c r="E23" s="34"/>
      <c r="F23" s="15"/>
    </row>
    <row r="24" spans="1:6" x14ac:dyDescent="0.3">
      <c r="A24" s="14"/>
      <c r="B24" s="67"/>
      <c r="C24" s="24"/>
      <c r="D24" s="24"/>
      <c r="E24" s="2"/>
      <c r="F24" s="16"/>
    </row>
    <row r="25" spans="1:6" x14ac:dyDescent="0.3">
      <c r="A25" s="14">
        <v>65</v>
      </c>
      <c r="B25" s="67" t="s">
        <v>17</v>
      </c>
      <c r="C25" s="34">
        <f>SUM(C26)</f>
        <v>175000</v>
      </c>
      <c r="D25" s="34">
        <f>SUM(D26)</f>
        <v>129160</v>
      </c>
      <c r="E25" s="3">
        <v>173000</v>
      </c>
      <c r="F25" s="15">
        <v>173000</v>
      </c>
    </row>
    <row r="26" spans="1:6" x14ac:dyDescent="0.3">
      <c r="A26" s="14">
        <v>652</v>
      </c>
      <c r="B26" s="67" t="s">
        <v>183</v>
      </c>
      <c r="C26" s="34">
        <v>175000</v>
      </c>
      <c r="D26" s="34">
        <v>129160</v>
      </c>
      <c r="E26" s="3"/>
      <c r="F26" s="15"/>
    </row>
    <row r="27" spans="1:6" s="22" customFormat="1" x14ac:dyDescent="0.3">
      <c r="A27" s="14"/>
      <c r="B27" s="67"/>
      <c r="C27" s="34"/>
      <c r="D27" s="34"/>
      <c r="E27" s="34"/>
      <c r="F27" s="15"/>
    </row>
    <row r="28" spans="1:6" s="22" customFormat="1" ht="19.5" customHeight="1" x14ac:dyDescent="0.3">
      <c r="A28" s="14">
        <v>66</v>
      </c>
      <c r="B28" s="76" t="s">
        <v>127</v>
      </c>
      <c r="C28" s="34">
        <f>SUM(C29)</f>
        <v>3060</v>
      </c>
      <c r="D28" s="34">
        <f>SUM(D29)</f>
        <v>6700</v>
      </c>
      <c r="E28" s="34">
        <v>3060</v>
      </c>
      <c r="F28" s="15">
        <v>3060</v>
      </c>
    </row>
    <row r="29" spans="1:6" s="22" customFormat="1" x14ac:dyDescent="0.3">
      <c r="A29" s="14">
        <v>663</v>
      </c>
      <c r="B29" s="76" t="s">
        <v>128</v>
      </c>
      <c r="C29" s="34">
        <v>3060</v>
      </c>
      <c r="D29" s="34">
        <v>6700</v>
      </c>
      <c r="E29" s="34"/>
      <c r="F29" s="15"/>
    </row>
    <row r="30" spans="1:6" s="22" customFormat="1" x14ac:dyDescent="0.3">
      <c r="A30" s="14"/>
      <c r="B30" s="67"/>
      <c r="C30" s="34"/>
      <c r="D30" s="34"/>
      <c r="E30" s="34"/>
      <c r="F30" s="15"/>
    </row>
    <row r="31" spans="1:6" x14ac:dyDescent="0.3">
      <c r="A31" s="14">
        <v>67</v>
      </c>
      <c r="B31" s="67" t="s">
        <v>18</v>
      </c>
      <c r="C31" s="34">
        <f>SUM(C32)</f>
        <v>585851</v>
      </c>
      <c r="D31" s="34">
        <f>SUM(D32)</f>
        <v>957952</v>
      </c>
      <c r="E31" s="3">
        <v>558132</v>
      </c>
      <c r="F31" s="15">
        <v>558132</v>
      </c>
    </row>
    <row r="32" spans="1:6" x14ac:dyDescent="0.3">
      <c r="A32" s="14">
        <v>671</v>
      </c>
      <c r="B32" s="67" t="s">
        <v>95</v>
      </c>
      <c r="C32" s="34">
        <v>585851</v>
      </c>
      <c r="D32" s="34">
        <v>957952</v>
      </c>
      <c r="E32" s="3"/>
      <c r="F32" s="15"/>
    </row>
    <row r="33" spans="1:6" x14ac:dyDescent="0.3">
      <c r="A33" s="14"/>
      <c r="B33" s="67"/>
      <c r="C33" s="34"/>
      <c r="D33" s="34"/>
      <c r="E33" s="3"/>
      <c r="F33" s="15"/>
    </row>
    <row r="34" spans="1:6" ht="15" thickBot="1" x14ac:dyDescent="0.35">
      <c r="A34" s="17"/>
      <c r="B34" s="18" t="s">
        <v>19</v>
      </c>
      <c r="C34" s="19">
        <f>SUM(C9)</f>
        <v>4193709</v>
      </c>
      <c r="D34" s="19">
        <f>SUM(D31+D28+D25+D11)</f>
        <v>5045449</v>
      </c>
      <c r="E34" s="19">
        <f>SUM(E11:E31)</f>
        <v>3999862</v>
      </c>
      <c r="F34" s="20">
        <f>SUM(F11:F31)</f>
        <v>3999862</v>
      </c>
    </row>
    <row r="35" spans="1:6" x14ac:dyDescent="0.3">
      <c r="A35" s="22" t="s">
        <v>139</v>
      </c>
      <c r="B35" s="91" t="s">
        <v>188</v>
      </c>
      <c r="E35" s="22" t="s">
        <v>97</v>
      </c>
      <c r="F35" s="1"/>
    </row>
    <row r="36" spans="1:6" x14ac:dyDescent="0.3">
      <c r="E36" s="22" t="s">
        <v>119</v>
      </c>
    </row>
    <row r="37" spans="1:6" x14ac:dyDescent="0.3">
      <c r="E37" s="22" t="s">
        <v>120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5"/>
  <sheetViews>
    <sheetView workbookViewId="0">
      <selection activeCell="C8" sqref="C8"/>
    </sheetView>
  </sheetViews>
  <sheetFormatPr defaultRowHeight="14.4" x14ac:dyDescent="0.3"/>
  <cols>
    <col min="1" max="1" width="8.33203125" customWidth="1"/>
    <col min="2" max="2" width="8" customWidth="1"/>
    <col min="3" max="3" width="55.33203125" customWidth="1"/>
    <col min="4" max="4" width="11" style="22" customWidth="1"/>
    <col min="5" max="5" width="10.5546875" style="22" customWidth="1"/>
    <col min="6" max="6" width="13.6640625" style="22" customWidth="1"/>
    <col min="7" max="7" width="11.33203125" customWidth="1"/>
    <col min="8" max="8" width="11.44140625" customWidth="1"/>
  </cols>
  <sheetData>
    <row r="1" spans="1:8" ht="6" customHeight="1" x14ac:dyDescent="0.3"/>
    <row r="2" spans="1:8" ht="15" customHeight="1" x14ac:dyDescent="0.3">
      <c r="A2" s="42" t="s">
        <v>20</v>
      </c>
      <c r="B2" s="42"/>
      <c r="C2" s="42"/>
      <c r="G2" s="22"/>
      <c r="H2" s="22"/>
    </row>
    <row r="3" spans="1:8" ht="15" customHeight="1" x14ac:dyDescent="0.3">
      <c r="A3" s="22" t="s">
        <v>21</v>
      </c>
      <c r="B3" s="22"/>
      <c r="C3" s="22"/>
      <c r="G3" s="22"/>
      <c r="H3" s="22"/>
    </row>
    <row r="4" spans="1:8" ht="15" customHeight="1" x14ac:dyDescent="0.3">
      <c r="A4" s="22" t="s">
        <v>78</v>
      </c>
      <c r="B4" s="22" t="s">
        <v>142</v>
      </c>
      <c r="C4" s="22"/>
      <c r="G4" s="22"/>
      <c r="H4" s="22"/>
    </row>
    <row r="5" spans="1:8" ht="13.5" customHeight="1" x14ac:dyDescent="0.3">
      <c r="A5" s="22" t="s">
        <v>79</v>
      </c>
      <c r="B5" s="22" t="s">
        <v>175</v>
      </c>
      <c r="C5" s="22"/>
      <c r="G5" s="22"/>
      <c r="H5" s="22"/>
    </row>
    <row r="6" spans="1:8" s="22" customFormat="1" ht="27" customHeight="1" x14ac:dyDescent="0.3">
      <c r="C6" s="42"/>
      <c r="D6" s="69" t="s">
        <v>153</v>
      </c>
      <c r="E6" s="69"/>
      <c r="F6" s="69"/>
      <c r="G6" s="69"/>
      <c r="H6" s="70"/>
    </row>
    <row r="7" spans="1:8" ht="38.25" customHeight="1" x14ac:dyDescent="0.6">
      <c r="A7" s="28" t="s">
        <v>22</v>
      </c>
      <c r="B7" s="29"/>
      <c r="C7" s="29"/>
      <c r="D7" s="29"/>
      <c r="E7" s="29"/>
      <c r="F7" s="29"/>
      <c r="G7" s="29"/>
      <c r="H7" s="30"/>
    </row>
    <row r="8" spans="1:8" ht="33" customHeight="1" x14ac:dyDescent="0.6">
      <c r="A8" s="31" t="s">
        <v>23</v>
      </c>
      <c r="B8" s="32"/>
      <c r="C8" s="32"/>
      <c r="D8" s="32"/>
      <c r="E8" s="32"/>
      <c r="F8" s="32"/>
      <c r="G8" s="32"/>
      <c r="H8" s="33"/>
    </row>
    <row r="9" spans="1:8" ht="21.75" customHeight="1" x14ac:dyDescent="0.3">
      <c r="A9" s="27" t="s">
        <v>24</v>
      </c>
      <c r="B9" s="24"/>
      <c r="C9" s="24"/>
      <c r="D9" s="73"/>
      <c r="E9" s="73" t="s">
        <v>140</v>
      </c>
      <c r="F9" s="72" t="s">
        <v>140</v>
      </c>
      <c r="G9" s="25" t="s">
        <v>25</v>
      </c>
      <c r="H9" s="25" t="s">
        <v>25</v>
      </c>
    </row>
    <row r="10" spans="1:8" ht="26.25" customHeight="1" x14ac:dyDescent="0.3">
      <c r="A10" s="25" t="s">
        <v>26</v>
      </c>
      <c r="B10" s="50" t="s">
        <v>15</v>
      </c>
      <c r="C10" s="25" t="s">
        <v>27</v>
      </c>
      <c r="D10" s="25" t="s">
        <v>85</v>
      </c>
      <c r="E10" s="88" t="s">
        <v>132</v>
      </c>
      <c r="F10" s="79" t="s">
        <v>152</v>
      </c>
      <c r="G10" s="25" t="s">
        <v>99</v>
      </c>
      <c r="H10" s="25" t="s">
        <v>125</v>
      </c>
    </row>
    <row r="11" spans="1:8" s="22" customFormat="1" ht="9" customHeight="1" x14ac:dyDescent="0.3">
      <c r="A11" s="72"/>
      <c r="B11" s="74"/>
      <c r="C11" s="72"/>
      <c r="D11" s="72"/>
      <c r="E11" s="72"/>
      <c r="F11" s="72"/>
      <c r="G11" s="72"/>
      <c r="H11" s="72"/>
    </row>
    <row r="12" spans="1:8" x14ac:dyDescent="0.3">
      <c r="A12" s="36" t="s">
        <v>58</v>
      </c>
      <c r="B12" s="49" t="s">
        <v>60</v>
      </c>
      <c r="C12" s="27"/>
      <c r="D12" s="37">
        <f>SUM(D15)</f>
        <v>2880000</v>
      </c>
      <c r="E12" s="37">
        <f>SUM(E15)</f>
        <v>2880000</v>
      </c>
      <c r="F12" s="37">
        <f>SUM(F15)</f>
        <v>3137282</v>
      </c>
      <c r="G12" s="37"/>
      <c r="H12" s="37"/>
    </row>
    <row r="13" spans="1:8" x14ac:dyDescent="0.3">
      <c r="A13" s="24" t="s">
        <v>59</v>
      </c>
      <c r="B13" s="24" t="s">
        <v>28</v>
      </c>
      <c r="C13" s="24"/>
      <c r="D13" s="34"/>
      <c r="E13" s="34"/>
      <c r="F13" s="34"/>
      <c r="G13" s="34"/>
      <c r="H13" s="34"/>
    </row>
    <row r="14" spans="1:8" s="22" customFormat="1" x14ac:dyDescent="0.3">
      <c r="A14" s="24">
        <v>53082</v>
      </c>
      <c r="B14" s="24" t="s">
        <v>52</v>
      </c>
      <c r="C14" s="24"/>
      <c r="D14" s="34"/>
      <c r="E14" s="34"/>
      <c r="F14" s="34"/>
      <c r="G14" s="34"/>
      <c r="H14" s="34"/>
    </row>
    <row r="15" spans="1:8" x14ac:dyDescent="0.3">
      <c r="A15" s="24"/>
      <c r="B15" s="24">
        <v>3</v>
      </c>
      <c r="C15" s="24" t="s">
        <v>29</v>
      </c>
      <c r="D15" s="34">
        <f>SUM(D16+D20)</f>
        <v>2880000</v>
      </c>
      <c r="E15" s="34">
        <f>SUM(E16+E20)</f>
        <v>2880000</v>
      </c>
      <c r="F15" s="34">
        <f>SUM(F16+F20)</f>
        <v>3137282</v>
      </c>
      <c r="G15" s="34"/>
      <c r="H15" s="34"/>
    </row>
    <row r="16" spans="1:8" x14ac:dyDescent="0.3">
      <c r="A16" s="24"/>
      <c r="B16" s="24">
        <v>31</v>
      </c>
      <c r="C16" s="24" t="s">
        <v>30</v>
      </c>
      <c r="D16" s="34">
        <f>SUM(D17:D19)</f>
        <v>2690000</v>
      </c>
      <c r="E16" s="34">
        <f>SUM(E17:E19)</f>
        <v>2690000</v>
      </c>
      <c r="F16" s="34">
        <f>SUM(F17:F19)</f>
        <v>3000000</v>
      </c>
      <c r="G16" s="34">
        <v>2690000</v>
      </c>
      <c r="H16" s="34">
        <v>2690000</v>
      </c>
    </row>
    <row r="17" spans="1:9" x14ac:dyDescent="0.3">
      <c r="A17" s="24"/>
      <c r="B17" s="24">
        <v>311</v>
      </c>
      <c r="C17" s="24" t="s">
        <v>31</v>
      </c>
      <c r="D17" s="34">
        <v>2300000</v>
      </c>
      <c r="E17" s="34">
        <v>2300000</v>
      </c>
      <c r="F17" s="34">
        <v>2500000</v>
      </c>
      <c r="G17" s="34"/>
      <c r="H17" s="34"/>
    </row>
    <row r="18" spans="1:9" x14ac:dyDescent="0.3">
      <c r="A18" s="24"/>
      <c r="B18" s="24">
        <v>312</v>
      </c>
      <c r="C18" s="24" t="s">
        <v>32</v>
      </c>
      <c r="D18" s="34">
        <v>100000</v>
      </c>
      <c r="E18" s="34">
        <v>100000</v>
      </c>
      <c r="F18" s="34">
        <v>100000</v>
      </c>
      <c r="G18" s="34"/>
      <c r="H18" s="34"/>
    </row>
    <row r="19" spans="1:9" x14ac:dyDescent="0.3">
      <c r="A19" s="24"/>
      <c r="B19" s="24">
        <v>313</v>
      </c>
      <c r="C19" s="24" t="s">
        <v>33</v>
      </c>
      <c r="D19" s="34">
        <v>290000</v>
      </c>
      <c r="E19" s="34">
        <v>290000</v>
      </c>
      <c r="F19" s="34">
        <v>400000</v>
      </c>
      <c r="G19" s="34"/>
      <c r="H19" s="34"/>
    </row>
    <row r="20" spans="1:9" x14ac:dyDescent="0.3">
      <c r="A20" s="24"/>
      <c r="B20" s="24">
        <v>32</v>
      </c>
      <c r="C20" s="24" t="s">
        <v>34</v>
      </c>
      <c r="D20" s="34">
        <f>SUM(D21)</f>
        <v>190000</v>
      </c>
      <c r="E20" s="34">
        <v>190000</v>
      </c>
      <c r="F20" s="34">
        <f>SUM(F21:F22)</f>
        <v>137282</v>
      </c>
      <c r="G20" s="34">
        <v>190000</v>
      </c>
      <c r="H20" s="34">
        <v>190000</v>
      </c>
      <c r="I20" s="22"/>
    </row>
    <row r="21" spans="1:9" x14ac:dyDescent="0.3">
      <c r="A21" s="24"/>
      <c r="B21" s="24">
        <v>321</v>
      </c>
      <c r="C21" s="24" t="s">
        <v>35</v>
      </c>
      <c r="D21" s="34">
        <v>190000</v>
      </c>
      <c r="E21" s="34">
        <v>190000</v>
      </c>
      <c r="F21" s="34">
        <v>125000</v>
      </c>
      <c r="G21" s="34"/>
      <c r="H21" s="34"/>
      <c r="I21" s="22"/>
    </row>
    <row r="22" spans="1:9" s="22" customFormat="1" x14ac:dyDescent="0.3">
      <c r="A22" s="24"/>
      <c r="B22" s="24">
        <v>329</v>
      </c>
      <c r="C22" s="24" t="s">
        <v>41</v>
      </c>
      <c r="D22" s="34"/>
      <c r="E22" s="34"/>
      <c r="F22" s="34">
        <v>12282</v>
      </c>
      <c r="G22" s="34"/>
      <c r="H22" s="34"/>
    </row>
    <row r="23" spans="1:9" s="22" customFormat="1" ht="7.5" customHeight="1" x14ac:dyDescent="0.3">
      <c r="A23" s="39"/>
      <c r="B23" s="39"/>
      <c r="C23" s="39"/>
      <c r="D23" s="40"/>
      <c r="E23" s="40"/>
      <c r="F23" s="40"/>
      <c r="G23" s="40"/>
      <c r="H23" s="40"/>
    </row>
    <row r="24" spans="1:9" s="22" customFormat="1" x14ac:dyDescent="0.3">
      <c r="A24" s="36" t="s">
        <v>36</v>
      </c>
      <c r="B24" s="49" t="s">
        <v>53</v>
      </c>
      <c r="C24" s="27"/>
      <c r="D24" s="37">
        <f>SUM(D27+D37)</f>
        <v>446265</v>
      </c>
      <c r="E24" s="37">
        <f>SUM(E27+E37)</f>
        <v>445568</v>
      </c>
      <c r="F24" s="37">
        <f>SUM(F27+F37)</f>
        <v>531232</v>
      </c>
      <c r="G24" s="37"/>
      <c r="H24" s="37"/>
    </row>
    <row r="25" spans="1:9" x14ac:dyDescent="0.3">
      <c r="A25" s="24" t="s">
        <v>37</v>
      </c>
      <c r="B25" s="24" t="s">
        <v>38</v>
      </c>
      <c r="C25" s="24"/>
      <c r="D25" s="34"/>
      <c r="E25" s="34"/>
      <c r="F25" s="34"/>
      <c r="G25" s="34"/>
      <c r="H25" s="34"/>
      <c r="I25" s="22"/>
    </row>
    <row r="26" spans="1:9" s="22" customFormat="1" x14ac:dyDescent="0.3">
      <c r="A26" s="24">
        <v>48005</v>
      </c>
      <c r="B26" s="24" t="s">
        <v>133</v>
      </c>
      <c r="C26" s="24"/>
      <c r="D26" s="34"/>
      <c r="E26" s="34"/>
      <c r="F26" s="34"/>
      <c r="G26" s="34"/>
      <c r="H26" s="34"/>
    </row>
    <row r="27" spans="1:9" x14ac:dyDescent="0.3">
      <c r="A27" s="24"/>
      <c r="B27" s="24">
        <v>3</v>
      </c>
      <c r="C27" s="24" t="s">
        <v>29</v>
      </c>
      <c r="D27" s="34">
        <f>SUM(D28+D33)</f>
        <v>154248</v>
      </c>
      <c r="E27" s="34">
        <f>SUM(E28+E33)</f>
        <v>153336</v>
      </c>
      <c r="F27" s="34">
        <f>SUM(F28+F33)</f>
        <v>153336</v>
      </c>
      <c r="G27" s="34"/>
      <c r="H27" s="34"/>
      <c r="I27" s="22"/>
    </row>
    <row r="28" spans="1:9" x14ac:dyDescent="0.3">
      <c r="A28" s="24"/>
      <c r="B28" s="24">
        <v>32</v>
      </c>
      <c r="C28" s="24" t="s">
        <v>34</v>
      </c>
      <c r="D28" s="34">
        <f>SUM(D29:D32)</f>
        <v>149248</v>
      </c>
      <c r="E28" s="34">
        <f>SUM(E29:E32)</f>
        <v>148336</v>
      </c>
      <c r="F28" s="34">
        <f>SUM(F29:F32)</f>
        <v>146336</v>
      </c>
      <c r="G28" s="34">
        <v>149248</v>
      </c>
      <c r="H28" s="34">
        <v>149248</v>
      </c>
      <c r="I28" s="22"/>
    </row>
    <row r="29" spans="1:9" x14ac:dyDescent="0.3">
      <c r="A29" s="24"/>
      <c r="B29" s="24">
        <v>321</v>
      </c>
      <c r="C29" s="24" t="s">
        <v>35</v>
      </c>
      <c r="D29" s="71">
        <v>24000</v>
      </c>
      <c r="E29" s="71">
        <v>24000</v>
      </c>
      <c r="F29" s="71">
        <v>22866</v>
      </c>
      <c r="G29" s="34"/>
      <c r="H29" s="34"/>
      <c r="I29" s="22"/>
    </row>
    <row r="30" spans="1:9" x14ac:dyDescent="0.3">
      <c r="A30" s="24"/>
      <c r="B30" s="24">
        <v>322</v>
      </c>
      <c r="C30" s="24" t="s">
        <v>39</v>
      </c>
      <c r="D30" s="71">
        <v>45500</v>
      </c>
      <c r="E30" s="71">
        <v>44588</v>
      </c>
      <c r="F30" s="71">
        <v>33965</v>
      </c>
      <c r="G30" s="34"/>
      <c r="H30" s="34"/>
      <c r="I30" s="22"/>
    </row>
    <row r="31" spans="1:9" x14ac:dyDescent="0.3">
      <c r="A31" s="24"/>
      <c r="B31" s="24">
        <v>323</v>
      </c>
      <c r="C31" s="24" t="s">
        <v>40</v>
      </c>
      <c r="D31" s="71">
        <v>69696</v>
      </c>
      <c r="E31" s="71">
        <v>69696</v>
      </c>
      <c r="F31" s="71">
        <v>77205</v>
      </c>
      <c r="G31" s="34"/>
      <c r="H31" s="34"/>
      <c r="I31" s="22"/>
    </row>
    <row r="32" spans="1:9" x14ac:dyDescent="0.3">
      <c r="A32" s="24"/>
      <c r="B32" s="24">
        <v>329</v>
      </c>
      <c r="C32" s="24" t="s">
        <v>41</v>
      </c>
      <c r="D32" s="71">
        <v>10052</v>
      </c>
      <c r="E32" s="71">
        <v>10052</v>
      </c>
      <c r="F32" s="71">
        <v>12300</v>
      </c>
      <c r="G32" s="34"/>
      <c r="H32" s="34"/>
      <c r="I32" s="22"/>
    </row>
    <row r="33" spans="1:9" x14ac:dyDescent="0.3">
      <c r="A33" s="24"/>
      <c r="B33" s="24">
        <v>34</v>
      </c>
      <c r="C33" s="24" t="s">
        <v>42</v>
      </c>
      <c r="D33" s="34">
        <f>SUM(D34)</f>
        <v>5000</v>
      </c>
      <c r="E33" s="34">
        <f>SUM(E34)</f>
        <v>5000</v>
      </c>
      <c r="F33" s="34">
        <f>SUM(F34)</f>
        <v>7000</v>
      </c>
      <c r="G33" s="34">
        <v>5000</v>
      </c>
      <c r="H33" s="34">
        <v>5000</v>
      </c>
      <c r="I33" s="23"/>
    </row>
    <row r="34" spans="1:9" x14ac:dyDescent="0.3">
      <c r="A34" s="24"/>
      <c r="B34" s="24">
        <v>343</v>
      </c>
      <c r="C34" s="24" t="s">
        <v>43</v>
      </c>
      <c r="D34" s="34">
        <v>5000</v>
      </c>
      <c r="E34" s="34">
        <v>5000</v>
      </c>
      <c r="F34" s="34">
        <v>7000</v>
      </c>
      <c r="G34" s="34"/>
      <c r="H34" s="34"/>
      <c r="I34" s="23"/>
    </row>
    <row r="35" spans="1:9" s="22" customFormat="1" x14ac:dyDescent="0.3">
      <c r="A35" s="24" t="s">
        <v>54</v>
      </c>
      <c r="B35" s="24" t="s">
        <v>55</v>
      </c>
      <c r="C35" s="24"/>
      <c r="D35" s="34"/>
      <c r="E35" s="34"/>
      <c r="F35" s="34"/>
      <c r="G35" s="34"/>
      <c r="H35" s="34"/>
      <c r="I35" s="23"/>
    </row>
    <row r="36" spans="1:9" s="22" customFormat="1" x14ac:dyDescent="0.3">
      <c r="A36" s="24">
        <v>48005</v>
      </c>
      <c r="B36" s="24" t="s">
        <v>133</v>
      </c>
      <c r="C36" s="24"/>
      <c r="D36" s="34"/>
      <c r="E36" s="34"/>
      <c r="F36" s="34"/>
      <c r="G36" s="34"/>
      <c r="H36" s="34"/>
      <c r="I36" s="23"/>
    </row>
    <row r="37" spans="1:9" s="22" customFormat="1" x14ac:dyDescent="0.3">
      <c r="A37" s="24"/>
      <c r="B37" s="24">
        <v>3</v>
      </c>
      <c r="C37" s="24" t="s">
        <v>29</v>
      </c>
      <c r="D37" s="34">
        <f>SUM(D38+D40)</f>
        <v>292017</v>
      </c>
      <c r="E37" s="34">
        <f>SUM(E38+E40)</f>
        <v>292232</v>
      </c>
      <c r="F37" s="34">
        <f>SUM(F38+F40)</f>
        <v>377896</v>
      </c>
      <c r="G37" s="34"/>
      <c r="H37" s="34"/>
      <c r="I37" s="23"/>
    </row>
    <row r="38" spans="1:9" s="22" customFormat="1" x14ac:dyDescent="0.3">
      <c r="A38" s="24"/>
      <c r="B38" s="24">
        <v>32</v>
      </c>
      <c r="C38" s="24" t="s">
        <v>34</v>
      </c>
      <c r="D38" s="34">
        <f>SUM(D39)</f>
        <v>24949</v>
      </c>
      <c r="E38" s="34">
        <f>SUM(E39)</f>
        <v>25164</v>
      </c>
      <c r="F38" s="34">
        <f>SUM(F39)</f>
        <v>23688</v>
      </c>
      <c r="G38" s="34">
        <v>24949</v>
      </c>
      <c r="H38" s="34">
        <v>24949</v>
      </c>
      <c r="I38" s="23"/>
    </row>
    <row r="39" spans="1:9" s="22" customFormat="1" x14ac:dyDescent="0.3">
      <c r="A39" s="24"/>
      <c r="B39" s="24">
        <v>323</v>
      </c>
      <c r="C39" s="24" t="s">
        <v>40</v>
      </c>
      <c r="D39" s="71">
        <v>24949</v>
      </c>
      <c r="E39" s="71">
        <v>25164</v>
      </c>
      <c r="F39" s="71">
        <v>23688</v>
      </c>
      <c r="G39" s="34"/>
      <c r="H39" s="34"/>
      <c r="I39" s="23"/>
    </row>
    <row r="40" spans="1:9" s="22" customFormat="1" x14ac:dyDescent="0.3">
      <c r="A40" s="24"/>
      <c r="B40" s="24">
        <v>37</v>
      </c>
      <c r="C40" s="24" t="s">
        <v>56</v>
      </c>
      <c r="D40" s="34">
        <f>SUM(D41)</f>
        <v>267068</v>
      </c>
      <c r="E40" s="34">
        <f>SUM(E41)</f>
        <v>267068</v>
      </c>
      <c r="F40" s="34">
        <f>SUM(F41)</f>
        <v>354208</v>
      </c>
      <c r="G40" s="34">
        <v>267068</v>
      </c>
      <c r="H40" s="34">
        <v>267068</v>
      </c>
      <c r="I40" s="23"/>
    </row>
    <row r="41" spans="1:9" s="22" customFormat="1" x14ac:dyDescent="0.3">
      <c r="A41" s="24"/>
      <c r="B41" s="24">
        <v>372</v>
      </c>
      <c r="C41" s="24" t="s">
        <v>44</v>
      </c>
      <c r="D41" s="71">
        <v>267068</v>
      </c>
      <c r="E41" s="71">
        <v>267068</v>
      </c>
      <c r="F41" s="71">
        <v>354208</v>
      </c>
      <c r="G41" s="34"/>
      <c r="H41" s="34"/>
      <c r="I41" s="23"/>
    </row>
    <row r="42" spans="1:9" s="22" customFormat="1" ht="7.5" customHeight="1" x14ac:dyDescent="0.3">
      <c r="A42" s="39"/>
      <c r="B42" s="39"/>
      <c r="C42" s="39"/>
      <c r="D42" s="40"/>
      <c r="E42" s="40"/>
      <c r="F42" s="40"/>
      <c r="G42" s="40"/>
      <c r="H42" s="40"/>
      <c r="I42" s="23"/>
    </row>
    <row r="43" spans="1:9" x14ac:dyDescent="0.3">
      <c r="A43" s="38">
        <v>2102</v>
      </c>
      <c r="B43" s="49" t="s">
        <v>45</v>
      </c>
      <c r="C43" s="27"/>
      <c r="D43" s="37">
        <f>SUM(D46)</f>
        <v>76537</v>
      </c>
      <c r="E43" s="37">
        <f>SUM(E46)</f>
        <v>76537</v>
      </c>
      <c r="F43" s="37">
        <f>SUM(F46)</f>
        <v>75120</v>
      </c>
      <c r="G43" s="37"/>
      <c r="H43" s="37"/>
      <c r="I43" s="22"/>
    </row>
    <row r="44" spans="1:9" x14ac:dyDescent="0.3">
      <c r="A44" s="35" t="s">
        <v>46</v>
      </c>
      <c r="B44" s="24" t="s">
        <v>47</v>
      </c>
      <c r="C44" s="24"/>
      <c r="D44" s="34"/>
      <c r="E44" s="34"/>
      <c r="F44" s="34"/>
      <c r="G44" s="34"/>
      <c r="H44" s="34"/>
    </row>
    <row r="45" spans="1:9" s="22" customFormat="1" x14ac:dyDescent="0.3">
      <c r="A45" s="80">
        <v>11001</v>
      </c>
      <c r="B45" s="24" t="s">
        <v>134</v>
      </c>
      <c r="C45" s="24"/>
      <c r="D45" s="34"/>
      <c r="E45" s="34"/>
      <c r="F45" s="34"/>
      <c r="G45" s="34"/>
      <c r="H45" s="34"/>
    </row>
    <row r="46" spans="1:9" x14ac:dyDescent="0.3">
      <c r="A46" s="35"/>
      <c r="B46" s="24">
        <v>3</v>
      </c>
      <c r="C46" s="24" t="s">
        <v>29</v>
      </c>
      <c r="D46" s="34">
        <f>SUM(D47)</f>
        <v>76537</v>
      </c>
      <c r="E46" s="34">
        <f>SUM(E47)</f>
        <v>76537</v>
      </c>
      <c r="F46" s="34">
        <f>SUM(F47)</f>
        <v>75120</v>
      </c>
      <c r="G46" s="34"/>
      <c r="H46" s="34"/>
    </row>
    <row r="47" spans="1:9" x14ac:dyDescent="0.3">
      <c r="A47" s="35"/>
      <c r="B47" s="24">
        <v>32</v>
      </c>
      <c r="C47" s="24" t="s">
        <v>34</v>
      </c>
      <c r="D47" s="34">
        <f>SUM(D48:D49)</f>
        <v>76537</v>
      </c>
      <c r="E47" s="34">
        <f>SUM(E48:E49)</f>
        <v>76537</v>
      </c>
      <c r="F47" s="34">
        <f>SUM(F48:F49)</f>
        <v>75120</v>
      </c>
      <c r="G47" s="34">
        <v>76537</v>
      </c>
      <c r="H47" s="34">
        <v>76537</v>
      </c>
    </row>
    <row r="48" spans="1:9" x14ac:dyDescent="0.3">
      <c r="A48" s="35"/>
      <c r="B48" s="24">
        <v>322</v>
      </c>
      <c r="C48" s="24" t="s">
        <v>39</v>
      </c>
      <c r="D48" s="71">
        <v>70600</v>
      </c>
      <c r="E48" s="71">
        <v>70600</v>
      </c>
      <c r="F48" s="71">
        <v>70796</v>
      </c>
      <c r="G48" s="34"/>
      <c r="H48" s="34"/>
    </row>
    <row r="49" spans="1:8" x14ac:dyDescent="0.3">
      <c r="A49" s="35"/>
      <c r="B49" s="24">
        <v>329</v>
      </c>
      <c r="C49" s="24" t="s">
        <v>57</v>
      </c>
      <c r="D49" s="71">
        <v>5937</v>
      </c>
      <c r="E49" s="71">
        <v>5937</v>
      </c>
      <c r="F49" s="71">
        <v>4324</v>
      </c>
      <c r="G49" s="34"/>
      <c r="H49" s="34"/>
    </row>
    <row r="50" spans="1:8" s="22" customFormat="1" ht="7.5" customHeight="1" x14ac:dyDescent="0.3">
      <c r="A50" s="41"/>
      <c r="B50" s="39"/>
      <c r="C50" s="39"/>
      <c r="D50" s="40"/>
      <c r="E50" s="40"/>
      <c r="F50" s="40"/>
      <c r="G50" s="40"/>
      <c r="H50" s="40"/>
    </row>
    <row r="51" spans="1:8" x14ac:dyDescent="0.3">
      <c r="A51" s="36" t="s">
        <v>48</v>
      </c>
      <c r="B51" s="49" t="s">
        <v>49</v>
      </c>
      <c r="C51" s="27"/>
      <c r="D51" s="37">
        <f>SUM(D59+D68+D73+D77+D81+D86+D94+D99+D109+D113+D128+D134+D142+D160)</f>
        <v>746519</v>
      </c>
      <c r="E51" s="37">
        <f>SUM(E59+E68+E73+E77+E81+E86+E94+E99+E109+E115+E128+E134+E142+E147+E160)</f>
        <v>726858.01</v>
      </c>
      <c r="F51" s="37">
        <f>SUM(F54+F59+F68+F73+F77+F81+F86+F94+F99+F104+F109+F113+F118+F123+F128+F134+F142+F147+F152+F155+F160)</f>
        <v>936645</v>
      </c>
      <c r="G51" s="37"/>
      <c r="H51" s="37"/>
    </row>
    <row r="52" spans="1:8" s="90" customFormat="1" x14ac:dyDescent="0.3">
      <c r="A52" s="89" t="s">
        <v>184</v>
      </c>
      <c r="B52" s="67"/>
      <c r="C52" s="45"/>
      <c r="D52" s="46"/>
      <c r="E52" s="46"/>
      <c r="F52" s="46"/>
      <c r="G52" s="46"/>
      <c r="H52" s="46"/>
    </row>
    <row r="53" spans="1:8" s="90" customFormat="1" x14ac:dyDescent="0.3">
      <c r="A53" s="77" t="s">
        <v>185</v>
      </c>
      <c r="B53" s="45" t="s">
        <v>186</v>
      </c>
      <c r="C53" s="45"/>
      <c r="D53" s="46"/>
      <c r="E53" s="46"/>
      <c r="F53" s="46"/>
      <c r="G53" s="46"/>
      <c r="H53" s="46"/>
    </row>
    <row r="54" spans="1:8" s="90" customFormat="1" x14ac:dyDescent="0.3">
      <c r="A54" s="77"/>
      <c r="B54" s="24">
        <v>3</v>
      </c>
      <c r="C54" s="24" t="s">
        <v>29</v>
      </c>
      <c r="D54" s="46"/>
      <c r="E54" s="46"/>
      <c r="F54" s="46">
        <f>SUM(F55)</f>
        <v>4150</v>
      </c>
      <c r="G54" s="46"/>
      <c r="H54" s="46"/>
    </row>
    <row r="55" spans="1:8" s="90" customFormat="1" x14ac:dyDescent="0.3">
      <c r="A55" s="89"/>
      <c r="B55" s="24">
        <v>32</v>
      </c>
      <c r="C55" s="24" t="s">
        <v>34</v>
      </c>
      <c r="D55" s="46"/>
      <c r="E55" s="46"/>
      <c r="F55" s="46">
        <v>4150</v>
      </c>
      <c r="G55" s="46"/>
      <c r="H55" s="46"/>
    </row>
    <row r="56" spans="1:8" s="90" customFormat="1" x14ac:dyDescent="0.3">
      <c r="A56" s="89"/>
      <c r="B56" s="24">
        <v>329</v>
      </c>
      <c r="C56" s="24" t="s">
        <v>57</v>
      </c>
      <c r="D56" s="46"/>
      <c r="E56" s="46"/>
      <c r="F56" s="46">
        <v>4150</v>
      </c>
      <c r="G56" s="46"/>
      <c r="H56" s="46"/>
    </row>
    <row r="57" spans="1:8" x14ac:dyDescent="0.3">
      <c r="A57" s="26" t="s">
        <v>90</v>
      </c>
      <c r="B57" s="24" t="s">
        <v>91</v>
      </c>
      <c r="C57" s="24"/>
      <c r="D57" s="34"/>
      <c r="E57" s="34"/>
      <c r="F57" s="34"/>
      <c r="G57" s="34"/>
      <c r="H57" s="34"/>
    </row>
    <row r="58" spans="1:8" s="22" customFormat="1" x14ac:dyDescent="0.3">
      <c r="A58" s="81" t="s">
        <v>141</v>
      </c>
      <c r="B58" s="45" t="s">
        <v>94</v>
      </c>
      <c r="C58" s="24"/>
      <c r="D58" s="34"/>
      <c r="E58" s="34"/>
      <c r="F58" s="34"/>
      <c r="G58" s="34"/>
      <c r="H58" s="34"/>
    </row>
    <row r="59" spans="1:8" s="22" customFormat="1" x14ac:dyDescent="0.3">
      <c r="A59" s="26"/>
      <c r="B59" s="24">
        <v>3</v>
      </c>
      <c r="C59" s="24" t="s">
        <v>29</v>
      </c>
      <c r="D59" s="34">
        <f>SUM(D60+D64)</f>
        <v>123000</v>
      </c>
      <c r="E59" s="34">
        <f>SUM(E60+E64)</f>
        <v>122670</v>
      </c>
      <c r="F59" s="34">
        <f>SUM(G60+F64)</f>
        <v>122051</v>
      </c>
      <c r="G59" s="34"/>
      <c r="H59" s="34"/>
    </row>
    <row r="60" spans="1:8" x14ac:dyDescent="0.3">
      <c r="A60" s="26"/>
      <c r="B60" s="24">
        <v>31</v>
      </c>
      <c r="C60" s="24" t="s">
        <v>34</v>
      </c>
      <c r="D60" s="34">
        <f>SUM(D61:D63)</f>
        <v>120000</v>
      </c>
      <c r="E60" s="34">
        <f>SUM(E61:E63)</f>
        <v>120000</v>
      </c>
      <c r="F60" s="34">
        <f>SUM(F61:F63)</f>
        <v>100257</v>
      </c>
      <c r="G60" s="34">
        <v>120000</v>
      </c>
      <c r="H60" s="34">
        <v>120000</v>
      </c>
    </row>
    <row r="61" spans="1:8" x14ac:dyDescent="0.3">
      <c r="A61" s="26"/>
      <c r="B61" s="24">
        <v>311</v>
      </c>
      <c r="C61" s="24" t="s">
        <v>31</v>
      </c>
      <c r="D61" s="34">
        <v>100000</v>
      </c>
      <c r="E61" s="34">
        <v>100000</v>
      </c>
      <c r="F61" s="34">
        <v>80000</v>
      </c>
      <c r="G61" s="34"/>
      <c r="H61" s="34"/>
    </row>
    <row r="62" spans="1:8" s="22" customFormat="1" x14ac:dyDescent="0.3">
      <c r="A62" s="26"/>
      <c r="B62" s="24">
        <v>312</v>
      </c>
      <c r="C62" s="24" t="s">
        <v>92</v>
      </c>
      <c r="D62" s="34">
        <v>15000</v>
      </c>
      <c r="E62" s="34">
        <v>15000</v>
      </c>
      <c r="F62" s="34">
        <v>7250</v>
      </c>
      <c r="G62" s="34"/>
      <c r="H62" s="34"/>
    </row>
    <row r="63" spans="1:8" s="22" customFormat="1" x14ac:dyDescent="0.3">
      <c r="A63" s="26"/>
      <c r="B63" s="24">
        <v>313</v>
      </c>
      <c r="C63" s="24" t="s">
        <v>33</v>
      </c>
      <c r="D63" s="34">
        <v>5000</v>
      </c>
      <c r="E63" s="34">
        <v>5000</v>
      </c>
      <c r="F63" s="34">
        <v>13007</v>
      </c>
      <c r="G63" s="34"/>
      <c r="H63" s="34"/>
    </row>
    <row r="64" spans="1:8" s="22" customFormat="1" x14ac:dyDescent="0.3">
      <c r="A64" s="26"/>
      <c r="B64" s="24">
        <v>32</v>
      </c>
      <c r="C64" s="24" t="s">
        <v>34</v>
      </c>
      <c r="D64" s="34">
        <f>SUM(D65:D66)</f>
        <v>3000</v>
      </c>
      <c r="E64" s="34">
        <f>SUM(E65)</f>
        <v>2670</v>
      </c>
      <c r="F64" s="34">
        <f>SUM(F65)</f>
        <v>2051</v>
      </c>
      <c r="G64" s="34">
        <v>3000</v>
      </c>
      <c r="H64" s="34">
        <v>3000</v>
      </c>
    </row>
    <row r="65" spans="1:8" s="22" customFormat="1" x14ac:dyDescent="0.3">
      <c r="A65" s="26"/>
      <c r="B65" s="24">
        <v>321</v>
      </c>
      <c r="C65" s="24" t="s">
        <v>35</v>
      </c>
      <c r="D65" s="34">
        <v>2670</v>
      </c>
      <c r="E65" s="34">
        <v>2670</v>
      </c>
      <c r="F65" s="34">
        <v>2051</v>
      </c>
      <c r="G65" s="34"/>
      <c r="H65" s="34"/>
    </row>
    <row r="66" spans="1:8" s="22" customFormat="1" x14ac:dyDescent="0.3">
      <c r="A66" s="26"/>
      <c r="B66" s="24">
        <v>323</v>
      </c>
      <c r="C66" s="24" t="s">
        <v>93</v>
      </c>
      <c r="D66" s="34">
        <v>330</v>
      </c>
      <c r="E66" s="34">
        <v>0</v>
      </c>
      <c r="F66" s="34">
        <v>0</v>
      </c>
      <c r="G66" s="34"/>
      <c r="H66" s="34"/>
    </row>
    <row r="67" spans="1:8" s="22" customFormat="1" x14ac:dyDescent="0.3">
      <c r="A67" s="77" t="s">
        <v>135</v>
      </c>
      <c r="B67" s="24" t="s">
        <v>103</v>
      </c>
      <c r="C67" s="24"/>
      <c r="D67" s="34"/>
      <c r="E67" s="34"/>
      <c r="F67" s="34"/>
      <c r="G67" s="34"/>
      <c r="H67" s="34"/>
    </row>
    <row r="68" spans="1:8" s="22" customFormat="1" x14ac:dyDescent="0.3">
      <c r="A68" s="26"/>
      <c r="B68" s="24">
        <v>3</v>
      </c>
      <c r="C68" s="24" t="s">
        <v>29</v>
      </c>
      <c r="D68" s="34">
        <f t="shared" ref="D68:F69" si="0">SUM(D69)</f>
        <v>28331</v>
      </c>
      <c r="E68" s="34">
        <f t="shared" si="0"/>
        <v>34000</v>
      </c>
      <c r="F68" s="34">
        <f t="shared" si="0"/>
        <v>19055</v>
      </c>
      <c r="G68" s="34"/>
      <c r="H68" s="34"/>
    </row>
    <row r="69" spans="1:8" s="22" customFormat="1" x14ac:dyDescent="0.3">
      <c r="A69" s="26"/>
      <c r="B69" s="24">
        <v>32</v>
      </c>
      <c r="C69" s="24" t="s">
        <v>34</v>
      </c>
      <c r="D69" s="34">
        <f t="shared" si="0"/>
        <v>28331</v>
      </c>
      <c r="E69" s="34">
        <f t="shared" si="0"/>
        <v>34000</v>
      </c>
      <c r="F69" s="34">
        <f t="shared" si="0"/>
        <v>19055</v>
      </c>
      <c r="G69" s="34"/>
      <c r="H69" s="34"/>
    </row>
    <row r="70" spans="1:8" s="22" customFormat="1" x14ac:dyDescent="0.3">
      <c r="A70" s="26"/>
      <c r="B70" s="24">
        <v>323</v>
      </c>
      <c r="C70" s="24" t="s">
        <v>40</v>
      </c>
      <c r="D70" s="34">
        <v>28331</v>
      </c>
      <c r="E70" s="34">
        <v>34000</v>
      </c>
      <c r="F70" s="34">
        <v>19055</v>
      </c>
      <c r="G70" s="34"/>
      <c r="H70" s="34"/>
    </row>
    <row r="71" spans="1:8" s="22" customFormat="1" x14ac:dyDescent="0.3">
      <c r="A71" s="26" t="s">
        <v>67</v>
      </c>
      <c r="B71" s="24" t="s">
        <v>61</v>
      </c>
      <c r="C71" s="24"/>
      <c r="D71" s="34"/>
      <c r="E71" s="34"/>
      <c r="F71" s="34"/>
      <c r="G71" s="34"/>
      <c r="H71" s="34"/>
    </row>
    <row r="72" spans="1:8" s="22" customFormat="1" x14ac:dyDescent="0.3">
      <c r="A72" s="77" t="s">
        <v>136</v>
      </c>
      <c r="B72" s="24" t="s">
        <v>81</v>
      </c>
      <c r="C72" s="24"/>
      <c r="D72" s="34"/>
      <c r="E72" s="34"/>
      <c r="F72" s="34"/>
      <c r="G72" s="34"/>
      <c r="H72" s="34"/>
    </row>
    <row r="73" spans="1:8" s="22" customFormat="1" x14ac:dyDescent="0.3">
      <c r="A73" s="26"/>
      <c r="B73" s="24">
        <v>3</v>
      </c>
      <c r="C73" s="24" t="s">
        <v>2</v>
      </c>
      <c r="D73" s="34">
        <f>SUM(D74)</f>
        <v>90000</v>
      </c>
      <c r="E73" s="34">
        <f>SUM(E74)</f>
        <v>90000</v>
      </c>
      <c r="F73" s="34">
        <f>SUM(F74)</f>
        <v>50500</v>
      </c>
      <c r="G73" s="34"/>
      <c r="H73" s="34"/>
    </row>
    <row r="74" spans="1:8" s="22" customFormat="1" x14ac:dyDescent="0.3">
      <c r="A74" s="26"/>
      <c r="B74" s="24">
        <v>32</v>
      </c>
      <c r="C74" s="24" t="s">
        <v>34</v>
      </c>
      <c r="D74" s="34">
        <f>SUM(D75:D75)</f>
        <v>90000</v>
      </c>
      <c r="E74" s="34">
        <f>SUM(E75)</f>
        <v>90000</v>
      </c>
      <c r="F74" s="34">
        <f>SUM(F75)</f>
        <v>50500</v>
      </c>
      <c r="G74" s="34">
        <v>90000</v>
      </c>
      <c r="H74" s="34">
        <v>90000</v>
      </c>
    </row>
    <row r="75" spans="1:8" s="22" customFormat="1" x14ac:dyDescent="0.3">
      <c r="A75" s="26"/>
      <c r="B75" s="24">
        <v>322</v>
      </c>
      <c r="C75" s="24" t="s">
        <v>39</v>
      </c>
      <c r="D75" s="34">
        <v>90000</v>
      </c>
      <c r="E75" s="34">
        <v>90000</v>
      </c>
      <c r="F75" s="34">
        <v>50500</v>
      </c>
      <c r="G75" s="34"/>
      <c r="H75" s="34"/>
    </row>
    <row r="76" spans="1:8" s="22" customFormat="1" x14ac:dyDescent="0.3">
      <c r="A76" s="77" t="s">
        <v>137</v>
      </c>
      <c r="B76" s="24" t="s">
        <v>80</v>
      </c>
      <c r="C76" s="24"/>
      <c r="D76" s="34"/>
      <c r="E76" s="34"/>
      <c r="F76" s="34"/>
      <c r="G76" s="34"/>
      <c r="H76" s="34"/>
    </row>
    <row r="77" spans="1:8" s="22" customFormat="1" x14ac:dyDescent="0.3">
      <c r="A77" s="26"/>
      <c r="B77" s="24">
        <v>3</v>
      </c>
      <c r="C77" s="24" t="s">
        <v>2</v>
      </c>
      <c r="D77" s="34">
        <f t="shared" ref="D77:D78" si="1">SUM(D78)</f>
        <v>40000</v>
      </c>
      <c r="E77" s="34">
        <f>SUM(E78)</f>
        <v>40000</v>
      </c>
      <c r="F77" s="34">
        <f>SUM(F78)</f>
        <v>20000</v>
      </c>
      <c r="G77" s="34"/>
      <c r="H77" s="34"/>
    </row>
    <row r="78" spans="1:8" s="22" customFormat="1" x14ac:dyDescent="0.3">
      <c r="A78" s="26"/>
      <c r="B78" s="24">
        <v>32</v>
      </c>
      <c r="C78" s="24" t="s">
        <v>35</v>
      </c>
      <c r="D78" s="34">
        <f t="shared" si="1"/>
        <v>40000</v>
      </c>
      <c r="E78" s="34">
        <f>SUM(E79)</f>
        <v>40000</v>
      </c>
      <c r="F78" s="34">
        <f>SUM(F79)</f>
        <v>20000</v>
      </c>
      <c r="G78" s="34">
        <v>40000</v>
      </c>
      <c r="H78" s="34">
        <v>40000</v>
      </c>
    </row>
    <row r="79" spans="1:8" s="22" customFormat="1" x14ac:dyDescent="0.3">
      <c r="A79" s="26"/>
      <c r="B79" s="24">
        <v>322</v>
      </c>
      <c r="C79" s="24" t="s">
        <v>39</v>
      </c>
      <c r="D79" s="34">
        <v>40000</v>
      </c>
      <c r="E79" s="34">
        <v>40000</v>
      </c>
      <c r="F79" s="34">
        <v>20000</v>
      </c>
      <c r="G79" s="34"/>
      <c r="H79" s="34"/>
    </row>
    <row r="80" spans="1:8" s="22" customFormat="1" x14ac:dyDescent="0.3">
      <c r="A80" s="77" t="s">
        <v>138</v>
      </c>
      <c r="B80" s="24" t="s">
        <v>86</v>
      </c>
      <c r="C80" s="24"/>
      <c r="D80" s="34"/>
      <c r="E80" s="34"/>
      <c r="F80" s="34"/>
      <c r="G80" s="34"/>
      <c r="H80" s="34"/>
    </row>
    <row r="81" spans="1:8" s="22" customFormat="1" x14ac:dyDescent="0.3">
      <c r="A81" s="26"/>
      <c r="B81" s="24">
        <v>3</v>
      </c>
      <c r="C81" s="24" t="s">
        <v>2</v>
      </c>
      <c r="D81" s="34">
        <f t="shared" ref="D81:D82" si="2">SUM(D82)</f>
        <v>5000</v>
      </c>
      <c r="E81" s="34">
        <f>SUM(E82)</f>
        <v>5000</v>
      </c>
      <c r="F81" s="34">
        <f>SUM(F82)</f>
        <v>2000</v>
      </c>
      <c r="G81" s="34"/>
      <c r="H81" s="34"/>
    </row>
    <row r="82" spans="1:8" x14ac:dyDescent="0.3">
      <c r="A82" s="26"/>
      <c r="B82" s="24">
        <v>32</v>
      </c>
      <c r="C82" s="24" t="s">
        <v>35</v>
      </c>
      <c r="D82" s="34">
        <f t="shared" si="2"/>
        <v>5000</v>
      </c>
      <c r="E82" s="34">
        <f>SUM(E83)</f>
        <v>5000</v>
      </c>
      <c r="F82" s="34">
        <f>SUM(F83)</f>
        <v>2000</v>
      </c>
      <c r="G82" s="34"/>
      <c r="H82" s="34"/>
    </row>
    <row r="83" spans="1:8" x14ac:dyDescent="0.3">
      <c r="A83" s="26"/>
      <c r="B83" s="24">
        <v>322</v>
      </c>
      <c r="C83" s="24" t="s">
        <v>39</v>
      </c>
      <c r="D83" s="71">
        <v>5000</v>
      </c>
      <c r="E83" s="71">
        <v>5000</v>
      </c>
      <c r="F83" s="71">
        <v>2000</v>
      </c>
      <c r="G83" s="34">
        <v>5000</v>
      </c>
      <c r="H83" s="34">
        <v>5000</v>
      </c>
    </row>
    <row r="84" spans="1:8" s="22" customFormat="1" x14ac:dyDescent="0.3">
      <c r="A84" s="24" t="s">
        <v>68</v>
      </c>
      <c r="B84" s="24" t="s">
        <v>50</v>
      </c>
      <c r="C84" s="24"/>
      <c r="D84" s="34"/>
      <c r="E84" s="34"/>
      <c r="F84" s="34"/>
      <c r="G84" s="34"/>
      <c r="H84" s="34"/>
    </row>
    <row r="85" spans="1:8" s="22" customFormat="1" x14ac:dyDescent="0.3">
      <c r="A85" s="77" t="s">
        <v>137</v>
      </c>
      <c r="B85" s="24" t="s">
        <v>80</v>
      </c>
      <c r="C85" s="24"/>
      <c r="D85" s="34"/>
      <c r="E85" s="34"/>
      <c r="F85" s="34"/>
      <c r="G85" s="34"/>
      <c r="H85" s="34"/>
    </row>
    <row r="86" spans="1:8" s="22" customFormat="1" x14ac:dyDescent="0.3">
      <c r="A86" s="24"/>
      <c r="B86" s="24">
        <v>3</v>
      </c>
      <c r="C86" s="24" t="s">
        <v>29</v>
      </c>
      <c r="D86" s="34">
        <f>SUM(D87+D91)</f>
        <v>247000</v>
      </c>
      <c r="E86" s="34">
        <f>SUM(E87+E91)</f>
        <v>220000</v>
      </c>
      <c r="F86" s="34">
        <f>SUM(F87+F91)</f>
        <v>447572</v>
      </c>
      <c r="G86" s="34"/>
      <c r="H86" s="34"/>
    </row>
    <row r="87" spans="1:8" s="22" customFormat="1" x14ac:dyDescent="0.3">
      <c r="A87" s="24"/>
      <c r="B87" s="24">
        <v>31</v>
      </c>
      <c r="C87" s="24" t="s">
        <v>30</v>
      </c>
      <c r="D87" s="34">
        <f>SUM(D88:D90)</f>
        <v>242000</v>
      </c>
      <c r="E87" s="34">
        <f>SUM(E88+E91)</f>
        <v>215000</v>
      </c>
      <c r="F87" s="34">
        <f>SUM(F88:F90)</f>
        <v>443672</v>
      </c>
      <c r="G87" s="34">
        <v>242000</v>
      </c>
      <c r="H87" s="34">
        <v>242000</v>
      </c>
    </row>
    <row r="88" spans="1:8" s="22" customFormat="1" x14ac:dyDescent="0.3">
      <c r="A88" s="24"/>
      <c r="B88" s="24">
        <v>311</v>
      </c>
      <c r="C88" s="24" t="s">
        <v>62</v>
      </c>
      <c r="D88" s="34">
        <v>200000</v>
      </c>
      <c r="E88" s="34">
        <v>210000</v>
      </c>
      <c r="F88" s="34">
        <v>360000</v>
      </c>
      <c r="G88" s="34"/>
      <c r="H88" s="34"/>
    </row>
    <row r="89" spans="1:8" s="22" customFormat="1" x14ac:dyDescent="0.3">
      <c r="A89" s="24"/>
      <c r="B89" s="24">
        <v>312</v>
      </c>
      <c r="C89" s="24" t="s">
        <v>92</v>
      </c>
      <c r="D89" s="34">
        <v>5000</v>
      </c>
      <c r="E89" s="34">
        <v>5000</v>
      </c>
      <c r="F89" s="34">
        <v>20351</v>
      </c>
      <c r="G89" s="34"/>
      <c r="H89" s="34"/>
    </row>
    <row r="90" spans="1:8" s="22" customFormat="1" x14ac:dyDescent="0.3">
      <c r="A90" s="24"/>
      <c r="B90" s="24">
        <v>313</v>
      </c>
      <c r="C90" s="24" t="s">
        <v>33</v>
      </c>
      <c r="D90" s="34">
        <v>37000</v>
      </c>
      <c r="E90" s="34">
        <v>32000</v>
      </c>
      <c r="F90" s="34">
        <v>63321</v>
      </c>
      <c r="G90" s="34"/>
      <c r="H90" s="34"/>
    </row>
    <row r="91" spans="1:8" s="22" customFormat="1" x14ac:dyDescent="0.3">
      <c r="A91" s="24"/>
      <c r="B91" s="24">
        <v>32</v>
      </c>
      <c r="C91" s="24" t="s">
        <v>35</v>
      </c>
      <c r="D91" s="34">
        <f>SUM(D92)</f>
        <v>5000</v>
      </c>
      <c r="E91" s="34">
        <f>SUM(E92)</f>
        <v>5000</v>
      </c>
      <c r="F91" s="34">
        <f>SUM(F92)</f>
        <v>3900</v>
      </c>
      <c r="G91" s="34"/>
      <c r="H91" s="34"/>
    </row>
    <row r="92" spans="1:8" s="22" customFormat="1" x14ac:dyDescent="0.3">
      <c r="A92" s="24"/>
      <c r="B92" s="24">
        <v>321</v>
      </c>
      <c r="C92" s="24" t="s">
        <v>35</v>
      </c>
      <c r="D92" s="34">
        <v>5000</v>
      </c>
      <c r="E92" s="34">
        <v>5000</v>
      </c>
      <c r="F92" s="34">
        <v>3900</v>
      </c>
      <c r="G92" s="34"/>
      <c r="H92" s="34"/>
    </row>
    <row r="93" spans="1:8" s="22" customFormat="1" x14ac:dyDescent="0.3">
      <c r="A93" s="24">
        <v>47300</v>
      </c>
      <c r="B93" s="24" t="s">
        <v>81</v>
      </c>
      <c r="C93" s="24"/>
      <c r="D93" s="34"/>
      <c r="E93" s="34"/>
      <c r="F93" s="34"/>
      <c r="G93" s="34"/>
      <c r="H93" s="34"/>
    </row>
    <row r="94" spans="1:8" s="22" customFormat="1" x14ac:dyDescent="0.3">
      <c r="A94" s="24"/>
      <c r="B94" s="24">
        <v>3</v>
      </c>
      <c r="C94" s="24" t="s">
        <v>29</v>
      </c>
      <c r="D94" s="34">
        <f>SUM(D95)</f>
        <v>40000</v>
      </c>
      <c r="E94" s="34">
        <f>SUM(E95)</f>
        <v>40000</v>
      </c>
      <c r="F94" s="34">
        <f>SUM(F95)</f>
        <v>40000</v>
      </c>
      <c r="G94" s="34"/>
      <c r="H94" s="34"/>
    </row>
    <row r="95" spans="1:8" s="22" customFormat="1" x14ac:dyDescent="0.3">
      <c r="A95" s="24"/>
      <c r="B95" s="24">
        <v>32</v>
      </c>
      <c r="C95" s="24" t="s">
        <v>34</v>
      </c>
      <c r="D95" s="34">
        <f>SUM(D96:D96)</f>
        <v>40000</v>
      </c>
      <c r="E95" s="34">
        <f>SUM(E96)</f>
        <v>40000</v>
      </c>
      <c r="F95" s="34">
        <f>SUM(F96)</f>
        <v>40000</v>
      </c>
      <c r="G95" s="34">
        <v>40000</v>
      </c>
      <c r="H95" s="34">
        <v>40000</v>
      </c>
    </row>
    <row r="96" spans="1:8" s="22" customFormat="1" x14ac:dyDescent="0.3">
      <c r="A96" s="43"/>
      <c r="B96" s="24">
        <v>322</v>
      </c>
      <c r="C96" s="24" t="s">
        <v>39</v>
      </c>
      <c r="D96" s="34">
        <v>40000</v>
      </c>
      <c r="E96" s="34">
        <v>40000</v>
      </c>
      <c r="F96" s="34">
        <v>40000</v>
      </c>
      <c r="G96" s="34"/>
      <c r="H96" s="34"/>
    </row>
    <row r="97" spans="1:8" s="22" customFormat="1" x14ac:dyDescent="0.3">
      <c r="A97" s="43" t="s">
        <v>105</v>
      </c>
      <c r="B97" s="24" t="s">
        <v>106</v>
      </c>
      <c r="C97" s="24"/>
      <c r="D97" s="34"/>
      <c r="E97" s="34"/>
      <c r="F97" s="34"/>
      <c r="G97" s="34"/>
      <c r="H97" s="34"/>
    </row>
    <row r="98" spans="1:8" s="22" customFormat="1" x14ac:dyDescent="0.3">
      <c r="A98" s="43">
        <v>55254</v>
      </c>
      <c r="B98" s="24" t="s">
        <v>80</v>
      </c>
      <c r="C98" s="24"/>
      <c r="D98" s="34"/>
      <c r="E98" s="34"/>
      <c r="F98" s="34"/>
      <c r="G98" s="34"/>
      <c r="H98" s="34"/>
    </row>
    <row r="99" spans="1:8" s="22" customFormat="1" x14ac:dyDescent="0.3">
      <c r="A99" s="43"/>
      <c r="B99" s="24">
        <v>3</v>
      </c>
      <c r="C99" s="24" t="s">
        <v>29</v>
      </c>
      <c r="D99" s="34">
        <f>SUM(D100)</f>
        <v>2000</v>
      </c>
      <c r="E99" s="34">
        <f>SUM(E100)</f>
        <v>2000</v>
      </c>
      <c r="F99" s="34">
        <v>0</v>
      </c>
      <c r="G99" s="34"/>
      <c r="H99" s="34"/>
    </row>
    <row r="100" spans="1:8" s="22" customFormat="1" x14ac:dyDescent="0.3">
      <c r="A100" s="43"/>
      <c r="B100" s="24">
        <v>32</v>
      </c>
      <c r="C100" s="24" t="s">
        <v>34</v>
      </c>
      <c r="D100" s="34">
        <f>SUM(D101)</f>
        <v>2000</v>
      </c>
      <c r="E100" s="34">
        <f>SUM(E101)</f>
        <v>2000</v>
      </c>
      <c r="F100" s="34">
        <v>0</v>
      </c>
      <c r="G100" s="34">
        <v>2000</v>
      </c>
      <c r="H100" s="34">
        <v>2000</v>
      </c>
    </row>
    <row r="101" spans="1:8" s="22" customFormat="1" x14ac:dyDescent="0.3">
      <c r="A101" s="43"/>
      <c r="B101" s="24">
        <v>323</v>
      </c>
      <c r="C101" s="24" t="s">
        <v>40</v>
      </c>
      <c r="D101" s="34">
        <v>2000</v>
      </c>
      <c r="E101" s="34">
        <v>2000</v>
      </c>
      <c r="F101" s="34">
        <v>0</v>
      </c>
      <c r="G101" s="34"/>
      <c r="H101" s="34"/>
    </row>
    <row r="102" spans="1:8" s="22" customFormat="1" x14ac:dyDescent="0.3">
      <c r="A102" s="43" t="s">
        <v>154</v>
      </c>
      <c r="B102" s="24" t="s">
        <v>156</v>
      </c>
      <c r="C102" s="24"/>
      <c r="D102" s="34"/>
      <c r="E102" s="34"/>
      <c r="F102" s="34"/>
      <c r="G102" s="34"/>
      <c r="H102" s="34"/>
    </row>
    <row r="103" spans="1:8" s="22" customFormat="1" x14ac:dyDescent="0.3">
      <c r="A103" s="43">
        <v>53082</v>
      </c>
      <c r="B103" s="24" t="s">
        <v>155</v>
      </c>
      <c r="C103" s="24"/>
      <c r="D103" s="34"/>
      <c r="E103" s="34"/>
      <c r="F103" s="34"/>
      <c r="G103" s="34"/>
      <c r="H103" s="34"/>
    </row>
    <row r="104" spans="1:8" s="22" customFormat="1" x14ac:dyDescent="0.3">
      <c r="A104" s="43"/>
      <c r="B104" s="24">
        <v>3</v>
      </c>
      <c r="C104" s="24" t="s">
        <v>29</v>
      </c>
      <c r="D104" s="34">
        <v>0</v>
      </c>
      <c r="E104" s="34">
        <v>0</v>
      </c>
      <c r="F104" s="34">
        <f>SUM(F105)</f>
        <v>111272</v>
      </c>
      <c r="G104" s="34"/>
      <c r="H104" s="34"/>
    </row>
    <row r="105" spans="1:8" s="22" customFormat="1" x14ac:dyDescent="0.3">
      <c r="A105" s="43"/>
      <c r="B105" s="24">
        <v>37</v>
      </c>
      <c r="C105" s="24" t="s">
        <v>157</v>
      </c>
      <c r="D105" s="34">
        <v>0</v>
      </c>
      <c r="E105" s="34">
        <v>0</v>
      </c>
      <c r="F105" s="34">
        <f>SUM(F106)</f>
        <v>111272</v>
      </c>
      <c r="G105" s="34"/>
      <c r="H105" s="34"/>
    </row>
    <row r="106" spans="1:8" s="22" customFormat="1" x14ac:dyDescent="0.3">
      <c r="A106" s="43"/>
      <c r="B106" s="24">
        <v>372</v>
      </c>
      <c r="C106" s="24" t="s">
        <v>158</v>
      </c>
      <c r="D106" s="34">
        <v>0</v>
      </c>
      <c r="E106" s="34">
        <v>0</v>
      </c>
      <c r="F106" s="34">
        <v>111272</v>
      </c>
      <c r="G106" s="34"/>
      <c r="H106" s="34"/>
    </row>
    <row r="107" spans="1:8" s="22" customFormat="1" x14ac:dyDescent="0.3">
      <c r="A107" s="43" t="s">
        <v>69</v>
      </c>
      <c r="B107" s="24" t="s">
        <v>70</v>
      </c>
      <c r="C107" s="24"/>
      <c r="D107" s="34"/>
      <c r="E107" s="34"/>
      <c r="F107" s="34"/>
      <c r="G107" s="34"/>
      <c r="H107" s="34"/>
    </row>
    <row r="108" spans="1:8" s="22" customFormat="1" x14ac:dyDescent="0.3">
      <c r="A108" s="43">
        <v>32300</v>
      </c>
      <c r="B108" s="24" t="s">
        <v>82</v>
      </c>
      <c r="C108" s="24"/>
      <c r="D108" s="34"/>
      <c r="E108" s="34"/>
      <c r="F108" s="34"/>
      <c r="G108" s="34"/>
      <c r="H108" s="34"/>
    </row>
    <row r="109" spans="1:8" s="22" customFormat="1" x14ac:dyDescent="0.3">
      <c r="A109" s="43"/>
      <c r="B109" s="24">
        <v>3</v>
      </c>
      <c r="C109" s="24" t="s">
        <v>29</v>
      </c>
      <c r="D109" s="34">
        <f t="shared" ref="D109:F110" si="3">SUM(D110)</f>
        <v>3000</v>
      </c>
      <c r="E109" s="34">
        <f t="shared" si="3"/>
        <v>3000</v>
      </c>
      <c r="F109" s="34">
        <f t="shared" si="3"/>
        <v>1535</v>
      </c>
      <c r="G109" s="34"/>
      <c r="H109" s="34"/>
    </row>
    <row r="110" spans="1:8" s="22" customFormat="1" x14ac:dyDescent="0.3">
      <c r="A110" s="43"/>
      <c r="B110" s="24">
        <v>32</v>
      </c>
      <c r="C110" s="24" t="s">
        <v>34</v>
      </c>
      <c r="D110" s="34">
        <f t="shared" si="3"/>
        <v>3000</v>
      </c>
      <c r="E110" s="34">
        <f t="shared" si="3"/>
        <v>3000</v>
      </c>
      <c r="F110" s="34">
        <f t="shared" si="3"/>
        <v>1535</v>
      </c>
      <c r="G110" s="34">
        <v>3000</v>
      </c>
      <c r="H110" s="34">
        <v>3000</v>
      </c>
    </row>
    <row r="111" spans="1:8" x14ac:dyDescent="0.3">
      <c r="A111" s="43"/>
      <c r="B111" s="24">
        <v>329</v>
      </c>
      <c r="C111" s="24" t="s">
        <v>57</v>
      </c>
      <c r="D111" s="34">
        <v>3000</v>
      </c>
      <c r="E111" s="34">
        <v>3000</v>
      </c>
      <c r="F111" s="34">
        <v>1535</v>
      </c>
      <c r="G111" s="34"/>
      <c r="H111" s="34"/>
    </row>
    <row r="112" spans="1:8" s="22" customFormat="1" x14ac:dyDescent="0.3">
      <c r="A112" s="43">
        <v>62300</v>
      </c>
      <c r="B112" s="24" t="s">
        <v>104</v>
      </c>
      <c r="C112" s="24"/>
      <c r="D112" s="34"/>
      <c r="E112" s="34"/>
      <c r="F112" s="34"/>
      <c r="G112" s="34"/>
      <c r="H112" s="34"/>
    </row>
    <row r="113" spans="1:8" s="22" customFormat="1" x14ac:dyDescent="0.3">
      <c r="A113" s="43"/>
      <c r="B113" s="24">
        <v>3</v>
      </c>
      <c r="C113" s="24" t="s">
        <v>29</v>
      </c>
      <c r="D113" s="34">
        <f t="shared" ref="D113:D114" si="4">SUM(D114)</f>
        <v>3060</v>
      </c>
      <c r="E113" s="34">
        <f>SUM(E114)</f>
        <v>3060</v>
      </c>
      <c r="F113" s="34">
        <f>SUM(F114)</f>
        <v>2550</v>
      </c>
      <c r="G113" s="34"/>
      <c r="H113" s="34"/>
    </row>
    <row r="114" spans="1:8" s="22" customFormat="1" x14ac:dyDescent="0.3">
      <c r="A114" s="43"/>
      <c r="B114" s="24">
        <v>32</v>
      </c>
      <c r="C114" s="24" t="s">
        <v>34</v>
      </c>
      <c r="D114" s="34">
        <f t="shared" si="4"/>
        <v>3060</v>
      </c>
      <c r="E114" s="34">
        <v>3060</v>
      </c>
      <c r="F114" s="34">
        <f>SUM(F115)</f>
        <v>2550</v>
      </c>
      <c r="G114" s="34">
        <v>3060</v>
      </c>
      <c r="H114" s="34">
        <v>3060</v>
      </c>
    </row>
    <row r="115" spans="1:8" s="22" customFormat="1" x14ac:dyDescent="0.3">
      <c r="A115" s="43"/>
      <c r="B115" s="24">
        <v>321</v>
      </c>
      <c r="C115" s="24" t="s">
        <v>35</v>
      </c>
      <c r="D115" s="34">
        <v>3060</v>
      </c>
      <c r="E115" s="34">
        <v>3060</v>
      </c>
      <c r="F115" s="34">
        <v>2550</v>
      </c>
      <c r="G115" s="34"/>
      <c r="H115" s="34"/>
    </row>
    <row r="116" spans="1:8" s="22" customFormat="1" x14ac:dyDescent="0.3">
      <c r="A116" s="43" t="s">
        <v>160</v>
      </c>
      <c r="B116" s="24" t="s">
        <v>161</v>
      </c>
      <c r="C116" s="24"/>
      <c r="D116" s="34"/>
      <c r="E116" s="34"/>
      <c r="F116" s="34"/>
      <c r="G116" s="34"/>
      <c r="H116" s="34"/>
    </row>
    <row r="117" spans="1:8" s="22" customFormat="1" x14ac:dyDescent="0.3">
      <c r="A117" s="43">
        <v>53086</v>
      </c>
      <c r="B117" s="24" t="s">
        <v>159</v>
      </c>
      <c r="C117" s="24"/>
      <c r="D117" s="34"/>
      <c r="E117" s="34"/>
      <c r="F117" s="34"/>
      <c r="G117" s="34"/>
      <c r="H117" s="34"/>
    </row>
    <row r="118" spans="1:8" s="22" customFormat="1" x14ac:dyDescent="0.3">
      <c r="A118" s="43"/>
      <c r="B118" s="24">
        <v>3</v>
      </c>
      <c r="C118" s="24" t="s">
        <v>29</v>
      </c>
      <c r="D118" s="34">
        <v>0</v>
      </c>
      <c r="E118" s="34">
        <v>0</v>
      </c>
      <c r="F118" s="34">
        <f>SUM(F119)</f>
        <v>14061</v>
      </c>
      <c r="G118" s="34"/>
      <c r="H118" s="34"/>
    </row>
    <row r="119" spans="1:8" s="22" customFormat="1" x14ac:dyDescent="0.3">
      <c r="A119" s="43"/>
      <c r="B119" s="24">
        <v>31</v>
      </c>
      <c r="C119" s="24" t="s">
        <v>30</v>
      </c>
      <c r="D119" s="34">
        <v>0</v>
      </c>
      <c r="E119" s="34">
        <v>0</v>
      </c>
      <c r="F119" s="34">
        <f>SUM(F120)</f>
        <v>14061</v>
      </c>
      <c r="G119" s="34"/>
      <c r="H119" s="34"/>
    </row>
    <row r="120" spans="1:8" s="22" customFormat="1" x14ac:dyDescent="0.3">
      <c r="A120" s="43"/>
      <c r="B120" s="24">
        <v>313</v>
      </c>
      <c r="C120" s="24" t="s">
        <v>33</v>
      </c>
      <c r="D120" s="34">
        <v>0</v>
      </c>
      <c r="E120" s="34">
        <v>0</v>
      </c>
      <c r="F120" s="34">
        <v>14061</v>
      </c>
      <c r="G120" s="34"/>
      <c r="H120" s="34"/>
    </row>
    <row r="121" spans="1:8" s="22" customFormat="1" x14ac:dyDescent="0.3">
      <c r="A121" s="43" t="s">
        <v>162</v>
      </c>
      <c r="B121" s="24" t="s">
        <v>163</v>
      </c>
      <c r="C121" s="24"/>
      <c r="D121" s="34"/>
      <c r="E121" s="34"/>
      <c r="F121" s="34"/>
      <c r="G121" s="34"/>
      <c r="H121" s="34"/>
    </row>
    <row r="122" spans="1:8" s="22" customFormat="1" x14ac:dyDescent="0.3">
      <c r="A122" s="43">
        <v>53082</v>
      </c>
      <c r="B122" s="24" t="s">
        <v>155</v>
      </c>
      <c r="C122" s="24"/>
      <c r="D122" s="34"/>
      <c r="E122" s="34"/>
      <c r="F122" s="34"/>
      <c r="G122" s="34"/>
      <c r="H122" s="34"/>
    </row>
    <row r="123" spans="1:8" s="22" customFormat="1" x14ac:dyDescent="0.3">
      <c r="A123" s="43"/>
      <c r="B123" s="24">
        <v>3</v>
      </c>
      <c r="C123" s="24" t="s">
        <v>29</v>
      </c>
      <c r="D123" s="34">
        <v>0</v>
      </c>
      <c r="E123" s="34">
        <v>0</v>
      </c>
      <c r="F123" s="34">
        <f>SUM(F124)</f>
        <v>6901</v>
      </c>
      <c r="G123" s="34"/>
      <c r="H123" s="34"/>
    </row>
    <row r="124" spans="1:8" s="22" customFormat="1" x14ac:dyDescent="0.3">
      <c r="A124" s="43"/>
      <c r="B124" s="24">
        <v>32</v>
      </c>
      <c r="C124" s="24" t="s">
        <v>34</v>
      </c>
      <c r="D124" s="34">
        <v>0</v>
      </c>
      <c r="E124" s="34">
        <v>0</v>
      </c>
      <c r="F124" s="34">
        <f>SUM(F125)</f>
        <v>6901</v>
      </c>
      <c r="G124" s="34"/>
      <c r="H124" s="34"/>
    </row>
    <row r="125" spans="1:8" s="22" customFormat="1" x14ac:dyDescent="0.3">
      <c r="A125" s="43"/>
      <c r="B125" s="24">
        <v>329</v>
      </c>
      <c r="C125" s="24" t="s">
        <v>164</v>
      </c>
      <c r="D125" s="34">
        <v>0</v>
      </c>
      <c r="E125" s="34">
        <v>0</v>
      </c>
      <c r="F125" s="34">
        <v>6901</v>
      </c>
      <c r="G125" s="34"/>
      <c r="H125" s="34"/>
    </row>
    <row r="126" spans="1:8" s="22" customFormat="1" x14ac:dyDescent="0.3">
      <c r="A126" s="43" t="s">
        <v>108</v>
      </c>
      <c r="B126" s="24" t="s">
        <v>109</v>
      </c>
      <c r="C126" s="24"/>
      <c r="D126" s="34"/>
      <c r="E126" s="34"/>
      <c r="F126" s="34"/>
      <c r="G126" s="34"/>
      <c r="H126" s="34"/>
    </row>
    <row r="127" spans="1:8" s="22" customFormat="1" x14ac:dyDescent="0.3">
      <c r="A127" s="43">
        <v>53080</v>
      </c>
      <c r="B127" s="24" t="s">
        <v>107</v>
      </c>
      <c r="C127" s="24"/>
      <c r="D127" s="34"/>
      <c r="E127" s="34"/>
      <c r="F127" s="34"/>
      <c r="G127" s="34"/>
      <c r="H127" s="34"/>
    </row>
    <row r="128" spans="1:8" s="22" customFormat="1" x14ac:dyDescent="0.3">
      <c r="A128" s="43"/>
      <c r="B128" s="24">
        <v>3</v>
      </c>
      <c r="C128" s="24" t="s">
        <v>29</v>
      </c>
      <c r="D128" s="34">
        <f>SUM(D129)</f>
        <v>2000</v>
      </c>
      <c r="E128" s="34">
        <f>SUM(E129)</f>
        <v>2000</v>
      </c>
      <c r="F128" s="34">
        <f>SUM(F129)</f>
        <v>2000</v>
      </c>
      <c r="G128" s="34"/>
      <c r="H128" s="34"/>
    </row>
    <row r="129" spans="1:8" s="22" customFormat="1" x14ac:dyDescent="0.3">
      <c r="A129" s="43"/>
      <c r="B129" s="24">
        <v>32</v>
      </c>
      <c r="C129" s="24" t="s">
        <v>34</v>
      </c>
      <c r="D129" s="34">
        <f>SUM(D130:D131)</f>
        <v>2000</v>
      </c>
      <c r="E129" s="34">
        <f>SUM(E130:E131)</f>
        <v>2000</v>
      </c>
      <c r="F129" s="34">
        <f>SUM(F130:F131)</f>
        <v>2000</v>
      </c>
      <c r="G129" s="34"/>
      <c r="H129" s="34"/>
    </row>
    <row r="130" spans="1:8" s="22" customFormat="1" x14ac:dyDescent="0.3">
      <c r="A130" s="43"/>
      <c r="B130" s="24">
        <v>321</v>
      </c>
      <c r="C130" s="24" t="s">
        <v>35</v>
      </c>
      <c r="D130" s="34">
        <v>1500</v>
      </c>
      <c r="E130" s="34">
        <v>1500</v>
      </c>
      <c r="F130" s="34">
        <v>435</v>
      </c>
      <c r="G130" s="34"/>
      <c r="H130" s="34"/>
    </row>
    <row r="131" spans="1:8" s="22" customFormat="1" x14ac:dyDescent="0.3">
      <c r="A131" s="43"/>
      <c r="B131" s="24">
        <v>329</v>
      </c>
      <c r="C131" s="24" t="s">
        <v>57</v>
      </c>
      <c r="D131" s="34">
        <v>500</v>
      </c>
      <c r="E131" s="34">
        <v>500</v>
      </c>
      <c r="F131" s="34">
        <v>1565</v>
      </c>
      <c r="G131" s="34"/>
      <c r="H131" s="34"/>
    </row>
    <row r="132" spans="1:8" s="22" customFormat="1" x14ac:dyDescent="0.3">
      <c r="A132" s="43" t="s">
        <v>111</v>
      </c>
      <c r="B132" s="24" t="s">
        <v>112</v>
      </c>
      <c r="C132" s="24"/>
      <c r="D132" s="34"/>
      <c r="E132" s="34"/>
      <c r="F132" s="34"/>
      <c r="G132" s="34"/>
      <c r="H132" s="34"/>
    </row>
    <row r="133" spans="1:8" s="22" customFormat="1" x14ac:dyDescent="0.3">
      <c r="A133" s="43">
        <v>83083</v>
      </c>
      <c r="B133" s="24" t="s">
        <v>110</v>
      </c>
      <c r="C133" s="24"/>
      <c r="D133" s="34"/>
      <c r="E133" s="34"/>
      <c r="F133" s="34"/>
      <c r="G133" s="34"/>
      <c r="H133" s="34"/>
    </row>
    <row r="134" spans="1:8" s="22" customFormat="1" x14ac:dyDescent="0.3">
      <c r="A134" s="43"/>
      <c r="B134" s="24">
        <v>3</v>
      </c>
      <c r="C134" s="24" t="s">
        <v>29</v>
      </c>
      <c r="D134" s="34">
        <f>SUM(D135)</f>
        <v>151937</v>
      </c>
      <c r="E134" s="34">
        <f>SUM(E135)</f>
        <v>151937</v>
      </c>
      <c r="F134" s="34">
        <f>SUM(F135)</f>
        <v>59207</v>
      </c>
      <c r="G134" s="34"/>
      <c r="H134" s="34"/>
    </row>
    <row r="135" spans="1:8" s="22" customFormat="1" x14ac:dyDescent="0.3">
      <c r="A135" s="43"/>
      <c r="B135" s="24">
        <v>32</v>
      </c>
      <c r="C135" s="24" t="s">
        <v>34</v>
      </c>
      <c r="D135" s="34">
        <f>SUM(D136:D139)</f>
        <v>151937</v>
      </c>
      <c r="E135" s="34">
        <f>SUM(E136:E139)</f>
        <v>151937</v>
      </c>
      <c r="F135" s="34">
        <f>SUM(F136:F139)</f>
        <v>59207</v>
      </c>
      <c r="G135" s="34"/>
      <c r="H135" s="34"/>
    </row>
    <row r="136" spans="1:8" s="22" customFormat="1" x14ac:dyDescent="0.3">
      <c r="A136" s="43"/>
      <c r="B136" s="24">
        <v>321</v>
      </c>
      <c r="C136" s="24" t="s">
        <v>35</v>
      </c>
      <c r="D136" s="34">
        <v>50000</v>
      </c>
      <c r="E136" s="34">
        <v>50000</v>
      </c>
      <c r="F136" s="34">
        <v>25000</v>
      </c>
      <c r="G136" s="34"/>
      <c r="H136" s="34"/>
    </row>
    <row r="137" spans="1:8" s="22" customFormat="1" x14ac:dyDescent="0.3">
      <c r="A137" s="43"/>
      <c r="B137" s="24">
        <v>322</v>
      </c>
      <c r="C137" s="24" t="s">
        <v>39</v>
      </c>
      <c r="D137" s="34">
        <v>0</v>
      </c>
      <c r="E137" s="34">
        <v>0</v>
      </c>
      <c r="F137" s="34">
        <v>6100</v>
      </c>
      <c r="G137" s="34"/>
      <c r="H137" s="34"/>
    </row>
    <row r="138" spans="1:8" s="22" customFormat="1" x14ac:dyDescent="0.3">
      <c r="A138" s="43"/>
      <c r="B138" s="24">
        <v>323</v>
      </c>
      <c r="C138" s="24" t="s">
        <v>40</v>
      </c>
      <c r="D138" s="34">
        <v>0</v>
      </c>
      <c r="E138" s="34">
        <v>0</v>
      </c>
      <c r="F138" s="34">
        <v>7085</v>
      </c>
      <c r="G138" s="34"/>
      <c r="H138" s="34"/>
    </row>
    <row r="139" spans="1:8" s="22" customFormat="1" x14ac:dyDescent="0.3">
      <c r="A139" s="43"/>
      <c r="B139" s="24">
        <v>329</v>
      </c>
      <c r="C139" s="24" t="s">
        <v>57</v>
      </c>
      <c r="D139" s="34">
        <v>101937</v>
      </c>
      <c r="E139" s="34">
        <v>101937</v>
      </c>
      <c r="F139" s="34">
        <v>21022</v>
      </c>
      <c r="G139" s="34"/>
      <c r="H139" s="34"/>
    </row>
    <row r="140" spans="1:8" s="22" customFormat="1" x14ac:dyDescent="0.3">
      <c r="A140" s="43" t="s">
        <v>122</v>
      </c>
      <c r="B140" s="24" t="s">
        <v>123</v>
      </c>
      <c r="C140" s="24"/>
      <c r="D140" s="34"/>
      <c r="E140" s="34"/>
      <c r="F140" s="34"/>
      <c r="G140" s="34"/>
      <c r="H140" s="34"/>
    </row>
    <row r="141" spans="1:8" s="22" customFormat="1" x14ac:dyDescent="0.3">
      <c r="A141" s="43">
        <v>11001</v>
      </c>
      <c r="B141" s="24" t="s">
        <v>121</v>
      </c>
      <c r="C141" s="24"/>
      <c r="D141" s="34"/>
      <c r="E141" s="34"/>
      <c r="F141" s="34"/>
      <c r="G141" s="34"/>
      <c r="H141" s="34"/>
    </row>
    <row r="142" spans="1:8" s="22" customFormat="1" x14ac:dyDescent="0.3">
      <c r="A142" s="43"/>
      <c r="B142" s="24">
        <v>3</v>
      </c>
      <c r="C142" s="24" t="s">
        <v>29</v>
      </c>
      <c r="D142" s="34">
        <f>SUM(D143)</f>
        <v>7000</v>
      </c>
      <c r="E142" s="34">
        <f>SUM(E143)</f>
        <v>7000</v>
      </c>
      <c r="F142" s="34">
        <f>SUM(F143)</f>
        <v>7000</v>
      </c>
      <c r="G142" s="34"/>
      <c r="H142" s="34"/>
    </row>
    <row r="143" spans="1:8" s="22" customFormat="1" x14ac:dyDescent="0.3">
      <c r="A143" s="43"/>
      <c r="B143" s="24">
        <v>32</v>
      </c>
      <c r="C143" s="24" t="s">
        <v>34</v>
      </c>
      <c r="D143" s="34">
        <f>SUM(D144:D145)</f>
        <v>7000</v>
      </c>
      <c r="E143" s="34">
        <f>SUM(E144:E145)</f>
        <v>7000</v>
      </c>
      <c r="F143" s="34">
        <f>SUM(F144:F145)</f>
        <v>7000</v>
      </c>
      <c r="G143" s="34">
        <v>7000</v>
      </c>
      <c r="H143" s="34">
        <v>7000</v>
      </c>
    </row>
    <row r="144" spans="1:8" s="22" customFormat="1" x14ac:dyDescent="0.3">
      <c r="A144" s="43"/>
      <c r="B144" s="24">
        <v>322</v>
      </c>
      <c r="C144" s="24" t="s">
        <v>39</v>
      </c>
      <c r="D144" s="34">
        <v>3000</v>
      </c>
      <c r="E144" s="34">
        <v>3000</v>
      </c>
      <c r="F144" s="34">
        <v>3000</v>
      </c>
      <c r="G144" s="34"/>
      <c r="H144" s="34"/>
    </row>
    <row r="145" spans="1:8" s="22" customFormat="1" x14ac:dyDescent="0.3">
      <c r="A145" s="43"/>
      <c r="B145" s="24">
        <v>323</v>
      </c>
      <c r="C145" s="24" t="s">
        <v>40</v>
      </c>
      <c r="D145" s="34">
        <v>4000</v>
      </c>
      <c r="E145" s="34">
        <v>4000</v>
      </c>
      <c r="F145" s="34">
        <v>4000</v>
      </c>
      <c r="G145" s="34"/>
      <c r="H145" s="34"/>
    </row>
    <row r="146" spans="1:8" s="22" customFormat="1" x14ac:dyDescent="0.3">
      <c r="A146" s="43">
        <v>55254</v>
      </c>
      <c r="B146" s="24" t="s">
        <v>80</v>
      </c>
      <c r="C146" s="24"/>
      <c r="D146" s="34"/>
      <c r="E146" s="34"/>
      <c r="F146" s="34"/>
      <c r="G146" s="34"/>
      <c r="H146" s="34"/>
    </row>
    <row r="147" spans="1:8" s="22" customFormat="1" x14ac:dyDescent="0.3">
      <c r="A147" s="24"/>
      <c r="B147" s="24">
        <v>3</v>
      </c>
      <c r="C147" s="45" t="s">
        <v>29</v>
      </c>
      <c r="D147" s="46">
        <f t="shared" ref="D147" si="5">SUM(D148)</f>
        <v>0</v>
      </c>
      <c r="E147" s="46">
        <f>SUM(E148)</f>
        <v>2000.01</v>
      </c>
      <c r="F147" s="46">
        <f>SUM(F148)</f>
        <v>2000</v>
      </c>
      <c r="G147" s="46"/>
      <c r="H147" s="46"/>
    </row>
    <row r="148" spans="1:8" s="22" customFormat="1" x14ac:dyDescent="0.3">
      <c r="A148" s="24"/>
      <c r="B148" s="24">
        <v>32</v>
      </c>
      <c r="C148" s="45" t="s">
        <v>34</v>
      </c>
      <c r="D148" s="46">
        <v>0</v>
      </c>
      <c r="E148" s="46">
        <f>SUM(E149)</f>
        <v>2000.01</v>
      </c>
      <c r="F148" s="46">
        <f>SUM(F149)</f>
        <v>2000</v>
      </c>
      <c r="G148" s="46"/>
      <c r="H148" s="46"/>
    </row>
    <row r="149" spans="1:8" s="22" customFormat="1" x14ac:dyDescent="0.3">
      <c r="A149" s="24"/>
      <c r="B149" s="24">
        <v>323</v>
      </c>
      <c r="C149" s="24" t="s">
        <v>40</v>
      </c>
      <c r="D149" s="46"/>
      <c r="E149" s="46">
        <v>2000.01</v>
      </c>
      <c r="F149" s="46">
        <v>2000</v>
      </c>
      <c r="G149" s="46"/>
      <c r="H149" s="46"/>
    </row>
    <row r="150" spans="1:8" s="22" customFormat="1" x14ac:dyDescent="0.3">
      <c r="A150" s="43" t="s">
        <v>166</v>
      </c>
      <c r="B150" s="24" t="s">
        <v>167</v>
      </c>
      <c r="C150" s="24"/>
      <c r="D150" s="71"/>
      <c r="E150" s="71"/>
      <c r="F150" s="71"/>
      <c r="G150" s="34"/>
      <c r="H150" s="34"/>
    </row>
    <row r="151" spans="1:8" s="22" customFormat="1" x14ac:dyDescent="0.3">
      <c r="A151" s="43">
        <v>53082</v>
      </c>
      <c r="B151" s="24" t="s">
        <v>165</v>
      </c>
      <c r="C151" s="24"/>
      <c r="D151" s="71"/>
      <c r="E151" s="71"/>
      <c r="F151" s="71"/>
      <c r="G151" s="34"/>
      <c r="H151" s="34"/>
    </row>
    <row r="152" spans="1:8" s="22" customFormat="1" x14ac:dyDescent="0.3">
      <c r="A152" s="43"/>
      <c r="B152" s="24">
        <v>3</v>
      </c>
      <c r="C152" s="24" t="s">
        <v>29</v>
      </c>
      <c r="D152" s="71">
        <v>0</v>
      </c>
      <c r="E152" s="71">
        <v>0</v>
      </c>
      <c r="F152" s="71">
        <f>SUM(F153)</f>
        <v>18100</v>
      </c>
      <c r="G152" s="34"/>
      <c r="H152" s="34"/>
    </row>
    <row r="153" spans="1:8" s="22" customFormat="1" x14ac:dyDescent="0.3">
      <c r="A153" s="43"/>
      <c r="B153" s="24">
        <v>32</v>
      </c>
      <c r="C153" s="24" t="s">
        <v>34</v>
      </c>
      <c r="D153" s="71">
        <v>0</v>
      </c>
      <c r="E153" s="71">
        <v>0</v>
      </c>
      <c r="F153" s="71">
        <f>SUM(F154)</f>
        <v>18100</v>
      </c>
      <c r="G153" s="34"/>
      <c r="H153" s="34"/>
    </row>
    <row r="154" spans="1:8" s="22" customFormat="1" x14ac:dyDescent="0.3">
      <c r="A154" s="43"/>
      <c r="B154" s="24">
        <v>329</v>
      </c>
      <c r="C154" s="24" t="s">
        <v>57</v>
      </c>
      <c r="D154" s="71">
        <v>0</v>
      </c>
      <c r="E154" s="71">
        <v>0</v>
      </c>
      <c r="F154" s="71">
        <v>18100</v>
      </c>
      <c r="G154" s="34"/>
      <c r="H154" s="34"/>
    </row>
    <row r="155" spans="1:8" s="22" customFormat="1" x14ac:dyDescent="0.3">
      <c r="A155" s="43"/>
      <c r="B155" s="24">
        <v>4</v>
      </c>
      <c r="C155" s="24" t="s">
        <v>117</v>
      </c>
      <c r="D155" s="71">
        <v>0</v>
      </c>
      <c r="E155" s="71">
        <v>0</v>
      </c>
      <c r="F155" s="71">
        <f>SUM(F156)</f>
        <v>2500</v>
      </c>
      <c r="G155" s="34"/>
      <c r="H155" s="34"/>
    </row>
    <row r="156" spans="1:8" s="22" customFormat="1" x14ac:dyDescent="0.3">
      <c r="A156" s="43"/>
      <c r="B156" s="24">
        <v>42</v>
      </c>
      <c r="C156" s="24" t="s">
        <v>65</v>
      </c>
      <c r="D156" s="71">
        <v>0</v>
      </c>
      <c r="E156" s="71">
        <v>0</v>
      </c>
      <c r="F156" s="71">
        <f>SUM(F157)</f>
        <v>2500</v>
      </c>
      <c r="G156" s="34"/>
      <c r="H156" s="34"/>
    </row>
    <row r="157" spans="1:8" s="22" customFormat="1" x14ac:dyDescent="0.3">
      <c r="A157" s="43"/>
      <c r="B157" s="24">
        <v>422</v>
      </c>
      <c r="C157" s="24" t="s">
        <v>66</v>
      </c>
      <c r="D157" s="71">
        <v>0</v>
      </c>
      <c r="E157" s="71">
        <v>0</v>
      </c>
      <c r="F157" s="71">
        <v>2500</v>
      </c>
      <c r="G157" s="34"/>
      <c r="H157" s="34"/>
    </row>
    <row r="158" spans="1:8" s="22" customFormat="1" x14ac:dyDescent="0.3">
      <c r="A158" s="43" t="s">
        <v>87</v>
      </c>
      <c r="B158" s="24" t="s">
        <v>88</v>
      </c>
      <c r="C158" s="24"/>
      <c r="D158" s="71"/>
      <c r="E158" s="71"/>
      <c r="F158" s="71"/>
      <c r="G158" s="34"/>
      <c r="H158" s="34"/>
    </row>
    <row r="159" spans="1:8" s="22" customFormat="1" x14ac:dyDescent="0.3">
      <c r="A159" s="43">
        <v>53060</v>
      </c>
      <c r="B159" s="24" t="s">
        <v>124</v>
      </c>
      <c r="C159" s="24"/>
      <c r="D159" s="71"/>
      <c r="E159" s="71"/>
      <c r="F159" s="71"/>
      <c r="G159" s="34"/>
      <c r="H159" s="34"/>
    </row>
    <row r="160" spans="1:8" s="22" customFormat="1" x14ac:dyDescent="0.3">
      <c r="A160" s="43"/>
      <c r="B160" s="24">
        <v>3</v>
      </c>
      <c r="C160" s="24" t="s">
        <v>29</v>
      </c>
      <c r="D160" s="71">
        <f>SUM(D162)</f>
        <v>4191</v>
      </c>
      <c r="E160" s="71">
        <f>SUM(E161)</f>
        <v>4191</v>
      </c>
      <c r="F160" s="71">
        <f>SUM(F161)</f>
        <v>4191</v>
      </c>
      <c r="G160" s="34"/>
      <c r="H160" s="34"/>
    </row>
    <row r="161" spans="1:8" s="22" customFormat="1" x14ac:dyDescent="0.3">
      <c r="A161" s="43"/>
      <c r="B161" s="24">
        <v>32</v>
      </c>
      <c r="C161" s="24" t="s">
        <v>34</v>
      </c>
      <c r="D161" s="71">
        <f>SUM(D162)</f>
        <v>4191</v>
      </c>
      <c r="E161" s="71">
        <f>SUM(E162)</f>
        <v>4191</v>
      </c>
      <c r="F161" s="71">
        <f>SUM(F162)</f>
        <v>4191</v>
      </c>
      <c r="G161" s="34"/>
      <c r="H161" s="34"/>
    </row>
    <row r="162" spans="1:8" s="22" customFormat="1" x14ac:dyDescent="0.3">
      <c r="A162" s="43"/>
      <c r="B162" s="24">
        <v>322</v>
      </c>
      <c r="C162" s="24" t="s">
        <v>39</v>
      </c>
      <c r="D162" s="71">
        <v>4191</v>
      </c>
      <c r="E162" s="71">
        <v>4191</v>
      </c>
      <c r="F162" s="71">
        <v>4191</v>
      </c>
      <c r="G162" s="34"/>
      <c r="H162" s="34"/>
    </row>
    <row r="163" spans="1:8" s="22" customFormat="1" ht="9.75" customHeight="1" x14ac:dyDescent="0.3">
      <c r="A163" s="44"/>
      <c r="B163" s="39"/>
      <c r="C163" s="39"/>
      <c r="D163" s="40"/>
      <c r="E163" s="40"/>
      <c r="F163" s="40"/>
      <c r="G163" s="40"/>
      <c r="H163" s="40"/>
    </row>
    <row r="164" spans="1:8" s="22" customFormat="1" x14ac:dyDescent="0.3">
      <c r="A164" s="38">
        <v>2401</v>
      </c>
      <c r="B164" s="49" t="s">
        <v>71</v>
      </c>
      <c r="C164" s="27"/>
      <c r="D164" s="37">
        <f>SUM(D177)</f>
        <v>20000</v>
      </c>
      <c r="E164" s="37">
        <f>SUM(E177+E181)</f>
        <v>42746</v>
      </c>
      <c r="F164" s="37">
        <f>SUM(F167+F172+F177+F181)</f>
        <v>323045</v>
      </c>
      <c r="G164" s="37"/>
      <c r="H164" s="37"/>
    </row>
    <row r="165" spans="1:8" s="22" customFormat="1" x14ac:dyDescent="0.3">
      <c r="A165" s="80" t="s">
        <v>169</v>
      </c>
      <c r="B165" s="24" t="s">
        <v>174</v>
      </c>
      <c r="C165" s="45"/>
      <c r="D165" s="46"/>
      <c r="E165" s="46"/>
      <c r="F165" s="46"/>
      <c r="G165" s="46"/>
      <c r="H165" s="46"/>
    </row>
    <row r="166" spans="1:8" s="22" customFormat="1" x14ac:dyDescent="0.3">
      <c r="A166" s="78">
        <v>48005</v>
      </c>
      <c r="B166" s="45" t="s">
        <v>168</v>
      </c>
      <c r="C166" s="45"/>
      <c r="D166" s="46"/>
      <c r="E166" s="46"/>
      <c r="F166" s="46"/>
      <c r="G166" s="46"/>
      <c r="H166" s="46"/>
    </row>
    <row r="167" spans="1:8" s="22" customFormat="1" x14ac:dyDescent="0.3">
      <c r="A167" s="80"/>
      <c r="B167" s="24">
        <v>3</v>
      </c>
      <c r="C167" s="24" t="s">
        <v>29</v>
      </c>
      <c r="D167" s="46">
        <v>0</v>
      </c>
      <c r="E167" s="46">
        <v>0</v>
      </c>
      <c r="F167" s="46">
        <f>SUM(F168)</f>
        <v>22746</v>
      </c>
      <c r="G167" s="46"/>
      <c r="H167" s="46"/>
    </row>
    <row r="168" spans="1:8" s="22" customFormat="1" x14ac:dyDescent="0.3">
      <c r="A168" s="80"/>
      <c r="B168" s="24">
        <v>32</v>
      </c>
      <c r="C168" s="24" t="s">
        <v>34</v>
      </c>
      <c r="D168" s="46">
        <v>0</v>
      </c>
      <c r="E168" s="46">
        <v>0</v>
      </c>
      <c r="F168" s="46">
        <f>SUM(F169)</f>
        <v>22746</v>
      </c>
      <c r="G168" s="46"/>
      <c r="H168" s="46"/>
    </row>
    <row r="169" spans="1:8" s="22" customFormat="1" x14ac:dyDescent="0.3">
      <c r="A169" s="80"/>
      <c r="B169" s="24">
        <v>323</v>
      </c>
      <c r="C169" s="24" t="s">
        <v>170</v>
      </c>
      <c r="D169" s="46">
        <v>0</v>
      </c>
      <c r="E169" s="46">
        <v>0</v>
      </c>
      <c r="F169" s="46">
        <v>22746</v>
      </c>
      <c r="G169" s="46"/>
      <c r="H169" s="46"/>
    </row>
    <row r="170" spans="1:8" s="22" customFormat="1" x14ac:dyDescent="0.3">
      <c r="A170" s="80" t="s">
        <v>172</v>
      </c>
      <c r="B170" s="24" t="s">
        <v>173</v>
      </c>
      <c r="C170" s="24"/>
      <c r="D170" s="46"/>
      <c r="E170" s="46"/>
      <c r="F170" s="46"/>
      <c r="G170" s="46"/>
      <c r="H170" s="46"/>
    </row>
    <row r="171" spans="1:8" s="22" customFormat="1" x14ac:dyDescent="0.3">
      <c r="A171" s="80">
        <v>11001</v>
      </c>
      <c r="B171" s="24" t="s">
        <v>171</v>
      </c>
      <c r="C171" s="24"/>
      <c r="D171" s="46"/>
      <c r="E171" s="46"/>
      <c r="F171" s="46"/>
      <c r="G171" s="46"/>
      <c r="H171" s="46"/>
    </row>
    <row r="172" spans="1:8" s="22" customFormat="1" x14ac:dyDescent="0.3">
      <c r="A172" s="80"/>
      <c r="B172" s="24">
        <v>3</v>
      </c>
      <c r="C172" s="24" t="s">
        <v>29</v>
      </c>
      <c r="D172" s="46">
        <v>0</v>
      </c>
      <c r="E172" s="46">
        <v>0</v>
      </c>
      <c r="F172" s="46">
        <f>SUM(F173)</f>
        <v>300299</v>
      </c>
      <c r="G172" s="46"/>
      <c r="H172" s="46"/>
    </row>
    <row r="173" spans="1:8" s="22" customFormat="1" x14ac:dyDescent="0.3">
      <c r="A173" s="80"/>
      <c r="B173" s="24">
        <v>32</v>
      </c>
      <c r="C173" s="24" t="s">
        <v>34</v>
      </c>
      <c r="D173" s="46">
        <v>0</v>
      </c>
      <c r="E173" s="46">
        <v>0</v>
      </c>
      <c r="F173" s="46">
        <f>SUM(F174)</f>
        <v>300299</v>
      </c>
      <c r="G173" s="46"/>
      <c r="H173" s="46"/>
    </row>
    <row r="174" spans="1:8" s="22" customFormat="1" x14ac:dyDescent="0.3">
      <c r="A174" s="80"/>
      <c r="B174" s="24">
        <v>323</v>
      </c>
      <c r="C174" s="24" t="s">
        <v>39</v>
      </c>
      <c r="D174" s="46">
        <v>0</v>
      </c>
      <c r="E174" s="46">
        <v>0</v>
      </c>
      <c r="F174" s="46">
        <v>300299</v>
      </c>
      <c r="G174" s="46"/>
      <c r="H174" s="46"/>
    </row>
    <row r="175" spans="1:8" s="22" customFormat="1" x14ac:dyDescent="0.3">
      <c r="A175" s="24" t="s">
        <v>72</v>
      </c>
      <c r="B175" s="24" t="s">
        <v>73</v>
      </c>
      <c r="C175" s="27"/>
      <c r="D175" s="46"/>
      <c r="E175" s="46"/>
      <c r="F175" s="46"/>
      <c r="G175" s="37"/>
      <c r="H175" s="37"/>
    </row>
    <row r="176" spans="1:8" s="22" customFormat="1" x14ac:dyDescent="0.3">
      <c r="A176" s="24">
        <v>32300</v>
      </c>
      <c r="B176" s="24" t="s">
        <v>83</v>
      </c>
      <c r="C176" s="27"/>
      <c r="D176" s="46"/>
      <c r="E176" s="46"/>
      <c r="F176" s="46"/>
      <c r="G176" s="37"/>
      <c r="H176" s="37"/>
    </row>
    <row r="177" spans="1:8" s="22" customFormat="1" x14ac:dyDescent="0.3">
      <c r="A177" s="24"/>
      <c r="B177" s="24">
        <v>3</v>
      </c>
      <c r="C177" s="45" t="s">
        <v>29</v>
      </c>
      <c r="D177" s="46">
        <f t="shared" ref="D177:D178" si="6">SUM(D178)</f>
        <v>20000</v>
      </c>
      <c r="E177" s="46">
        <f>SUM(E178)</f>
        <v>20000</v>
      </c>
      <c r="F177" s="46">
        <f>SUM(F178)</f>
        <v>0</v>
      </c>
      <c r="G177" s="46"/>
      <c r="H177" s="46"/>
    </row>
    <row r="178" spans="1:8" s="22" customFormat="1" x14ac:dyDescent="0.3">
      <c r="A178" s="24"/>
      <c r="B178" s="24">
        <v>32</v>
      </c>
      <c r="C178" s="45" t="s">
        <v>34</v>
      </c>
      <c r="D178" s="46">
        <f t="shared" si="6"/>
        <v>20000</v>
      </c>
      <c r="E178" s="46">
        <f>SUM(E179)</f>
        <v>20000</v>
      </c>
      <c r="F178" s="46">
        <f>SUM(F179)</f>
        <v>0</v>
      </c>
      <c r="G178" s="46">
        <v>20000</v>
      </c>
      <c r="H178" s="46">
        <v>20000</v>
      </c>
    </row>
    <row r="179" spans="1:8" s="22" customFormat="1" x14ac:dyDescent="0.3">
      <c r="A179" s="24"/>
      <c r="B179" s="24">
        <v>323</v>
      </c>
      <c r="C179" s="45" t="s">
        <v>74</v>
      </c>
      <c r="D179" s="46">
        <v>20000</v>
      </c>
      <c r="E179" s="46">
        <v>20000</v>
      </c>
      <c r="F179" s="46">
        <v>0</v>
      </c>
      <c r="G179" s="46"/>
      <c r="H179" s="46"/>
    </row>
    <row r="180" spans="1:8" s="22" customFormat="1" x14ac:dyDescent="0.3">
      <c r="A180" s="24">
        <v>48005</v>
      </c>
      <c r="B180" s="24" t="s">
        <v>133</v>
      </c>
      <c r="C180" s="24"/>
      <c r="D180" s="34"/>
      <c r="E180" s="34"/>
      <c r="F180" s="34"/>
      <c r="G180" s="34"/>
      <c r="H180" s="34"/>
    </row>
    <row r="181" spans="1:8" s="22" customFormat="1" x14ac:dyDescent="0.3">
      <c r="A181" s="24"/>
      <c r="B181" s="24">
        <v>3</v>
      </c>
      <c r="C181" s="45" t="s">
        <v>29</v>
      </c>
      <c r="D181" s="46">
        <v>0</v>
      </c>
      <c r="E181" s="46">
        <f>SUM(E182)</f>
        <v>22746</v>
      </c>
      <c r="F181" s="46">
        <f>SUM(F182)</f>
        <v>0</v>
      </c>
      <c r="G181" s="46"/>
      <c r="H181" s="46"/>
    </row>
    <row r="182" spans="1:8" s="22" customFormat="1" x14ac:dyDescent="0.3">
      <c r="A182" s="24"/>
      <c r="B182" s="24">
        <v>32</v>
      </c>
      <c r="C182" s="24" t="s">
        <v>34</v>
      </c>
      <c r="D182" s="46">
        <v>0</v>
      </c>
      <c r="E182" s="46">
        <f>SUM(E183)</f>
        <v>22746</v>
      </c>
      <c r="F182" s="46">
        <f>SUM(F183)</f>
        <v>0</v>
      </c>
      <c r="G182" s="46"/>
      <c r="H182" s="46"/>
    </row>
    <row r="183" spans="1:8" s="22" customFormat="1" x14ac:dyDescent="0.3">
      <c r="A183" s="24"/>
      <c r="B183" s="24">
        <v>323</v>
      </c>
      <c r="C183" s="45" t="s">
        <v>74</v>
      </c>
      <c r="D183" s="46">
        <v>0</v>
      </c>
      <c r="E183" s="46">
        <v>22746</v>
      </c>
      <c r="F183" s="46">
        <v>0</v>
      </c>
      <c r="G183" s="46"/>
      <c r="H183" s="46"/>
    </row>
    <row r="184" spans="1:8" ht="8.25" customHeight="1" x14ac:dyDescent="0.3">
      <c r="A184" s="39"/>
      <c r="B184" s="39"/>
      <c r="C184" s="47"/>
      <c r="D184" s="48"/>
      <c r="E184" s="48"/>
      <c r="F184" s="48"/>
      <c r="G184" s="48"/>
      <c r="H184" s="48"/>
    </row>
    <row r="185" spans="1:8" x14ac:dyDescent="0.3">
      <c r="A185" s="38">
        <v>2405</v>
      </c>
      <c r="B185" s="27" t="s">
        <v>75</v>
      </c>
      <c r="C185" s="27"/>
      <c r="D185" s="37">
        <f>SUM(D188+D197)</f>
        <v>22000</v>
      </c>
      <c r="E185" s="37">
        <f>SUM(E188+E197)</f>
        <v>22000</v>
      </c>
      <c r="F185" s="37">
        <f>SUM(F188+F193+F197)</f>
        <v>42125</v>
      </c>
      <c r="G185" s="46"/>
      <c r="H185" s="46"/>
    </row>
    <row r="186" spans="1:8" x14ac:dyDescent="0.3">
      <c r="A186" s="24" t="s">
        <v>63</v>
      </c>
      <c r="B186" s="24" t="s">
        <v>64</v>
      </c>
      <c r="C186" s="24"/>
      <c r="D186" s="34"/>
      <c r="E186" s="34"/>
      <c r="F186" s="34"/>
      <c r="G186" s="34"/>
      <c r="H186" s="34"/>
    </row>
    <row r="187" spans="1:8" s="22" customFormat="1" x14ac:dyDescent="0.3">
      <c r="A187" s="78">
        <v>32300</v>
      </c>
      <c r="B187" s="45" t="s">
        <v>82</v>
      </c>
      <c r="C187" s="24"/>
      <c r="D187" s="34"/>
      <c r="E187" s="34"/>
      <c r="F187" s="34"/>
      <c r="G187" s="34"/>
      <c r="H187" s="34"/>
    </row>
    <row r="188" spans="1:8" x14ac:dyDescent="0.3">
      <c r="A188" s="24"/>
      <c r="B188" s="24">
        <v>4</v>
      </c>
      <c r="C188" s="24" t="s">
        <v>117</v>
      </c>
      <c r="D188" s="34">
        <f t="shared" ref="D188:D189" si="7">SUM(D189)</f>
        <v>20000</v>
      </c>
      <c r="E188" s="34">
        <f>SUM(E189)</f>
        <v>20000</v>
      </c>
      <c r="F188" s="34">
        <f>SUM(F189)</f>
        <v>37125</v>
      </c>
      <c r="G188" s="34"/>
      <c r="H188" s="34"/>
    </row>
    <row r="189" spans="1:8" x14ac:dyDescent="0.3">
      <c r="A189" s="24"/>
      <c r="B189" s="24">
        <v>42</v>
      </c>
      <c r="C189" s="24" t="s">
        <v>65</v>
      </c>
      <c r="D189" s="34">
        <f t="shared" si="7"/>
        <v>20000</v>
      </c>
      <c r="E189" s="34">
        <f>SUM(E190)</f>
        <v>20000</v>
      </c>
      <c r="F189" s="34">
        <f>SUM(F190)</f>
        <v>37125</v>
      </c>
      <c r="G189" s="34">
        <v>20000</v>
      </c>
      <c r="H189" s="34">
        <v>20000</v>
      </c>
    </row>
    <row r="190" spans="1:8" x14ac:dyDescent="0.3">
      <c r="A190" s="24"/>
      <c r="B190" s="24">
        <v>422</v>
      </c>
      <c r="C190" s="24" t="s">
        <v>66</v>
      </c>
      <c r="D190" s="34">
        <v>20000</v>
      </c>
      <c r="E190" s="34">
        <v>20000</v>
      </c>
      <c r="F190" s="34">
        <v>37125</v>
      </c>
      <c r="G190" s="34"/>
      <c r="H190" s="34"/>
    </row>
    <row r="191" spans="1:8" s="22" customFormat="1" x14ac:dyDescent="0.3">
      <c r="A191" s="24" t="s">
        <v>114</v>
      </c>
      <c r="B191" s="24" t="s">
        <v>115</v>
      </c>
      <c r="C191" s="24"/>
      <c r="D191" s="34"/>
      <c r="E191" s="34"/>
      <c r="F191" s="34"/>
      <c r="G191" s="34"/>
      <c r="H191" s="34"/>
    </row>
    <row r="192" spans="1:8" s="22" customFormat="1" x14ac:dyDescent="0.3">
      <c r="A192" s="24">
        <v>11001</v>
      </c>
      <c r="B192" s="24" t="s">
        <v>171</v>
      </c>
      <c r="C192" s="24"/>
      <c r="D192" s="34"/>
      <c r="E192" s="34"/>
      <c r="F192" s="34"/>
      <c r="G192" s="34"/>
      <c r="H192" s="34"/>
    </row>
    <row r="193" spans="1:8" s="22" customFormat="1" x14ac:dyDescent="0.3">
      <c r="A193" s="24"/>
      <c r="B193" s="24">
        <v>4</v>
      </c>
      <c r="C193" s="24" t="s">
        <v>117</v>
      </c>
      <c r="D193" s="34">
        <v>0</v>
      </c>
      <c r="E193" s="34">
        <v>0</v>
      </c>
      <c r="F193" s="34">
        <f>SUM(F194)</f>
        <v>2500</v>
      </c>
      <c r="G193" s="34"/>
      <c r="H193" s="34"/>
    </row>
    <row r="194" spans="1:8" s="22" customFormat="1" x14ac:dyDescent="0.3">
      <c r="A194" s="24"/>
      <c r="B194" s="24">
        <v>42</v>
      </c>
      <c r="C194" s="24" t="s">
        <v>65</v>
      </c>
      <c r="D194" s="34">
        <v>0</v>
      </c>
      <c r="E194" s="34">
        <v>0</v>
      </c>
      <c r="F194" s="34">
        <f>SUM(F195)</f>
        <v>2500</v>
      </c>
      <c r="G194" s="34"/>
      <c r="H194" s="34"/>
    </row>
    <row r="195" spans="1:8" s="22" customFormat="1" x14ac:dyDescent="0.3">
      <c r="A195" s="24"/>
      <c r="B195" s="24">
        <v>424</v>
      </c>
      <c r="C195" s="24" t="s">
        <v>116</v>
      </c>
      <c r="D195" s="34">
        <v>0</v>
      </c>
      <c r="E195" s="34">
        <v>0</v>
      </c>
      <c r="F195" s="34">
        <v>2500</v>
      </c>
      <c r="G195" s="34"/>
      <c r="H195" s="34"/>
    </row>
    <row r="196" spans="1:8" s="22" customFormat="1" x14ac:dyDescent="0.3">
      <c r="A196" s="24">
        <v>53082</v>
      </c>
      <c r="B196" s="24" t="s">
        <v>113</v>
      </c>
      <c r="C196" s="24"/>
      <c r="D196" s="34"/>
      <c r="E196" s="34"/>
      <c r="F196" s="34"/>
      <c r="G196" s="34"/>
      <c r="H196" s="34"/>
    </row>
    <row r="197" spans="1:8" s="22" customFormat="1" x14ac:dyDescent="0.3">
      <c r="A197" s="24"/>
      <c r="B197" s="24">
        <v>4</v>
      </c>
      <c r="C197" s="24" t="s">
        <v>117</v>
      </c>
      <c r="D197" s="34">
        <f t="shared" ref="D197:F198" si="8">SUM(D198)</f>
        <v>2000</v>
      </c>
      <c r="E197" s="34">
        <f t="shared" si="8"/>
        <v>2000</v>
      </c>
      <c r="F197" s="34">
        <f t="shared" si="8"/>
        <v>2500</v>
      </c>
      <c r="G197" s="34"/>
      <c r="H197" s="34"/>
    </row>
    <row r="198" spans="1:8" s="22" customFormat="1" x14ac:dyDescent="0.3">
      <c r="A198" s="24"/>
      <c r="B198" s="24">
        <v>42</v>
      </c>
      <c r="C198" s="24" t="s">
        <v>65</v>
      </c>
      <c r="D198" s="34">
        <f t="shared" si="8"/>
        <v>2000</v>
      </c>
      <c r="E198" s="34">
        <f t="shared" si="8"/>
        <v>2000</v>
      </c>
      <c r="F198" s="34">
        <f t="shared" si="8"/>
        <v>2500</v>
      </c>
      <c r="G198" s="34">
        <v>2000</v>
      </c>
      <c r="H198" s="34">
        <v>2000</v>
      </c>
    </row>
    <row r="199" spans="1:8" s="22" customFormat="1" x14ac:dyDescent="0.3">
      <c r="A199" s="24"/>
      <c r="B199" s="24">
        <v>424</v>
      </c>
      <c r="C199" s="24" t="s">
        <v>116</v>
      </c>
      <c r="D199" s="34">
        <v>2000</v>
      </c>
      <c r="E199" s="34">
        <v>2000</v>
      </c>
      <c r="F199" s="34">
        <v>2500</v>
      </c>
      <c r="G199" s="34"/>
      <c r="H199" s="34"/>
    </row>
    <row r="200" spans="1:8" s="22" customFormat="1" ht="9" customHeight="1" x14ac:dyDescent="0.3">
      <c r="A200" s="39"/>
      <c r="B200" s="39"/>
      <c r="C200" s="39"/>
      <c r="D200" s="40"/>
      <c r="E200" s="40"/>
      <c r="F200" s="40"/>
      <c r="G200" s="40"/>
      <c r="H200" s="40"/>
    </row>
    <row r="201" spans="1:8" x14ac:dyDescent="0.3">
      <c r="A201" s="22"/>
      <c r="B201" s="27"/>
      <c r="C201" s="27" t="s">
        <v>19</v>
      </c>
      <c r="D201" s="37">
        <f>SUM(D185+D164+D51+D43+D24+D12)</f>
        <v>4191321</v>
      </c>
      <c r="E201" s="37">
        <f>SUM(E185+E164+E51+E43+E24+E12)</f>
        <v>4193709.01</v>
      </c>
      <c r="F201" s="37">
        <f>SUM(F12+F24+F43+F51+F164+F185)</f>
        <v>5045449</v>
      </c>
      <c r="G201" s="37">
        <f>SUM(G12:G199)</f>
        <v>3999862</v>
      </c>
      <c r="H201" s="37">
        <f>SUM(H12:H199)</f>
        <v>3999862</v>
      </c>
    </row>
    <row r="202" spans="1:8" x14ac:dyDescent="0.3">
      <c r="A202" s="22"/>
      <c r="B202" s="22"/>
      <c r="C202" s="22" t="s">
        <v>96</v>
      </c>
      <c r="G202" s="22" t="s">
        <v>98</v>
      </c>
      <c r="H202" s="22"/>
    </row>
    <row r="203" spans="1:8" x14ac:dyDescent="0.3">
      <c r="A203" s="22"/>
      <c r="B203" s="22"/>
      <c r="C203" s="22" t="s">
        <v>51</v>
      </c>
      <c r="G203" s="22" t="s">
        <v>101</v>
      </c>
      <c r="H203" s="22"/>
    </row>
    <row r="204" spans="1:8" x14ac:dyDescent="0.3">
      <c r="B204" s="22"/>
      <c r="C204" s="22" t="s">
        <v>187</v>
      </c>
      <c r="G204" s="22" t="s">
        <v>102</v>
      </c>
      <c r="H204" s="22"/>
    </row>
    <row r="205" spans="1:8" x14ac:dyDescent="0.3">
      <c r="G205" s="2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Korisnik</cp:lastModifiedBy>
  <cp:lastPrinted>2019-12-17T10:45:24Z</cp:lastPrinted>
  <dcterms:created xsi:type="dcterms:W3CDTF">2013-12-16T13:28:33Z</dcterms:created>
  <dcterms:modified xsi:type="dcterms:W3CDTF">2019-12-20T16:12:42Z</dcterms:modified>
</cp:coreProperties>
</file>