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\Desktop\Obrazlozenja izvršenja plana 1-6 2023\"/>
    </mc:Choice>
  </mc:AlternateContent>
  <xr:revisionPtr revIDLastSave="0" documentId="13_ncr:1_{D8171F3D-72BC-44E5-BB29-146503C13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 Račun prihoda i rashoda" sheetId="3" r:id="rId2"/>
    <sheet name="Račun financiranja " sheetId="9" r:id="rId3"/>
    <sheet name="POSEBNI DIO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3" l="1"/>
  <c r="L48" i="3"/>
  <c r="K48" i="3"/>
  <c r="K47" i="3"/>
  <c r="K46" i="3"/>
  <c r="I14" i="1"/>
  <c r="H14" i="1"/>
  <c r="G11" i="1"/>
  <c r="J10" i="3"/>
  <c r="J11" i="3"/>
  <c r="I11" i="3"/>
  <c r="H11" i="3"/>
  <c r="G11" i="3"/>
  <c r="K25" i="3"/>
  <c r="L25" i="3"/>
  <c r="G28" i="3"/>
  <c r="G27" i="3" s="1"/>
  <c r="J23" i="3"/>
  <c r="I23" i="3"/>
  <c r="I22" i="3" s="1"/>
  <c r="H23" i="3"/>
  <c r="G23" i="3"/>
  <c r="J22" i="3"/>
  <c r="H22" i="3"/>
  <c r="G22" i="3"/>
  <c r="J20" i="3"/>
  <c r="J19" i="3" s="1"/>
  <c r="I20" i="3"/>
  <c r="H20" i="3"/>
  <c r="G20" i="3"/>
  <c r="I19" i="3"/>
  <c r="H19" i="3"/>
  <c r="G19" i="3"/>
  <c r="J17" i="3"/>
  <c r="I17" i="3"/>
  <c r="H17" i="3"/>
  <c r="J15" i="3"/>
  <c r="J12" i="3" s="1"/>
  <c r="I15" i="3"/>
  <c r="H15" i="3"/>
  <c r="I13" i="3"/>
  <c r="I12" i="3" s="1"/>
  <c r="H13" i="3"/>
  <c r="H12" i="3" s="1"/>
  <c r="G12" i="3"/>
  <c r="I213" i="7" l="1"/>
  <c r="I212" i="7"/>
  <c r="I211" i="7"/>
  <c r="I210" i="7"/>
  <c r="I203" i="7"/>
  <c r="I200" i="7"/>
  <c r="I202" i="7"/>
  <c r="I183" i="7"/>
  <c r="I187" i="7"/>
  <c r="I186" i="7"/>
  <c r="I185" i="7"/>
  <c r="I184" i="7"/>
  <c r="I181" i="7"/>
  <c r="I180" i="7"/>
  <c r="I179" i="7"/>
  <c r="I178" i="7"/>
  <c r="I177" i="7"/>
  <c r="I176" i="7"/>
  <c r="I175" i="7"/>
  <c r="I174" i="7"/>
  <c r="I172" i="7"/>
  <c r="I171" i="7"/>
  <c r="I170" i="7"/>
  <c r="I169" i="7"/>
  <c r="I168" i="7"/>
  <c r="I167" i="7"/>
  <c r="I165" i="7"/>
  <c r="I164" i="7"/>
  <c r="I163" i="7"/>
  <c r="I162" i="7"/>
  <c r="I161" i="7"/>
  <c r="I129" i="7"/>
  <c r="I128" i="7"/>
  <c r="I121" i="7"/>
  <c r="I120" i="7"/>
  <c r="I107" i="7"/>
  <c r="I105" i="7"/>
  <c r="I84" i="7"/>
  <c r="I83" i="7"/>
  <c r="I82" i="7"/>
  <c r="I81" i="7"/>
  <c r="I80" i="7"/>
  <c r="I72" i="7"/>
  <c r="I64" i="7"/>
  <c r="I63" i="7"/>
  <c r="I34" i="7"/>
  <c r="I32" i="7"/>
  <c r="I31" i="7"/>
  <c r="I26" i="7"/>
  <c r="I25" i="7"/>
  <c r="I22" i="7"/>
  <c r="I21" i="7"/>
  <c r="L18" i="3" l="1"/>
  <c r="L21" i="3"/>
  <c r="L24" i="3"/>
  <c r="I52" i="7" l="1"/>
  <c r="I11" i="7"/>
  <c r="I12" i="7"/>
  <c r="I15" i="7"/>
  <c r="I16" i="7"/>
  <c r="I17" i="7"/>
  <c r="I18" i="7"/>
  <c r="I19" i="7"/>
  <c r="I20" i="7"/>
  <c r="I23" i="7"/>
  <c r="I24" i="7"/>
  <c r="I27" i="7"/>
  <c r="I28" i="7"/>
  <c r="I29" i="7"/>
  <c r="I30" i="7"/>
  <c r="I33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4" i="7"/>
  <c r="I55" i="7"/>
  <c r="I56" i="7"/>
  <c r="I57" i="7"/>
  <c r="I58" i="7"/>
  <c r="I59" i="7"/>
  <c r="I60" i="7"/>
  <c r="I61" i="7"/>
  <c r="I62" i="7"/>
  <c r="I65" i="7"/>
  <c r="I67" i="7"/>
  <c r="I68" i="7"/>
  <c r="I69" i="7"/>
  <c r="I70" i="7"/>
  <c r="I71" i="7"/>
  <c r="I73" i="7"/>
  <c r="I74" i="7"/>
  <c r="I75" i="7"/>
  <c r="I76" i="7"/>
  <c r="I77" i="7"/>
  <c r="I86" i="7"/>
  <c r="I87" i="7"/>
  <c r="I88" i="7"/>
  <c r="I89" i="7"/>
  <c r="I90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6" i="7"/>
  <c r="I109" i="7"/>
  <c r="I110" i="7"/>
  <c r="I111" i="7"/>
  <c r="I112" i="7"/>
  <c r="I113" i="7"/>
  <c r="I115" i="7"/>
  <c r="I116" i="7"/>
  <c r="I117" i="7"/>
  <c r="I118" i="7"/>
  <c r="I119" i="7"/>
  <c r="I123" i="7"/>
  <c r="I124" i="7"/>
  <c r="I125" i="7"/>
  <c r="I126" i="7"/>
  <c r="I127" i="7"/>
  <c r="I131" i="7"/>
  <c r="I132" i="7"/>
  <c r="I133" i="7"/>
  <c r="I134" i="7"/>
  <c r="I135" i="7"/>
  <c r="I136" i="7"/>
  <c r="I137" i="7"/>
  <c r="I139" i="7"/>
  <c r="I140" i="7"/>
  <c r="I141" i="7"/>
  <c r="I142" i="7"/>
  <c r="I143" i="7"/>
  <c r="I144" i="7"/>
  <c r="I147" i="7"/>
  <c r="I148" i="7"/>
  <c r="I149" i="7"/>
  <c r="I150" i="7"/>
  <c r="I151" i="7"/>
  <c r="I152" i="7"/>
  <c r="I153" i="7"/>
  <c r="I155" i="7"/>
  <c r="I156" i="7"/>
  <c r="I157" i="7"/>
  <c r="I158" i="7"/>
  <c r="I159" i="7"/>
  <c r="I188" i="7"/>
  <c r="I190" i="7"/>
  <c r="I191" i="7"/>
  <c r="I192" i="7"/>
  <c r="I193" i="7"/>
  <c r="I194" i="7"/>
  <c r="I195" i="7"/>
  <c r="I196" i="7"/>
  <c r="I197" i="7"/>
  <c r="I198" i="7"/>
  <c r="I199" i="7"/>
  <c r="I201" i="7"/>
  <c r="I205" i="7"/>
  <c r="I206" i="7"/>
  <c r="I207" i="7"/>
  <c r="I208" i="7"/>
  <c r="I209" i="7"/>
  <c r="I214" i="7"/>
  <c r="I10" i="7"/>
  <c r="I10" i="3"/>
  <c r="K38" i="3"/>
  <c r="K40" i="3"/>
  <c r="K42" i="3"/>
  <c r="K45" i="3"/>
  <c r="K50" i="3"/>
  <c r="K51" i="3"/>
  <c r="K52" i="3"/>
  <c r="K53" i="3"/>
  <c r="K55" i="3"/>
  <c r="K57" i="3"/>
  <c r="K58" i="3"/>
  <c r="K60" i="3"/>
  <c r="K62" i="3"/>
  <c r="K63" i="3"/>
  <c r="K64" i="3"/>
  <c r="K65" i="3"/>
  <c r="K66" i="3"/>
  <c r="K67" i="3"/>
  <c r="K68" i="3"/>
  <c r="K69" i="3"/>
  <c r="K71" i="3"/>
  <c r="K74" i="3"/>
  <c r="K77" i="3"/>
  <c r="K82" i="3"/>
  <c r="K85" i="3"/>
  <c r="K91" i="3"/>
  <c r="K94" i="3"/>
  <c r="K35" i="3"/>
  <c r="L38" i="3"/>
  <c r="L40" i="3"/>
  <c r="L42" i="3"/>
  <c r="L46" i="3"/>
  <c r="L47" i="3"/>
  <c r="L50" i="3"/>
  <c r="L51" i="3"/>
  <c r="L52" i="3"/>
  <c r="L53" i="3"/>
  <c r="L54" i="3"/>
  <c r="L55" i="3"/>
  <c r="L57" i="3"/>
  <c r="L58" i="3"/>
  <c r="L59" i="3"/>
  <c r="L60" i="3"/>
  <c r="L62" i="3"/>
  <c r="L63" i="3"/>
  <c r="L64" i="3"/>
  <c r="L65" i="3"/>
  <c r="L66" i="3"/>
  <c r="L67" i="3"/>
  <c r="L68" i="3"/>
  <c r="L69" i="3"/>
  <c r="L71" i="3"/>
  <c r="L74" i="3"/>
  <c r="L77" i="3"/>
  <c r="L81" i="3"/>
  <c r="L82" i="3"/>
  <c r="L85" i="3"/>
  <c r="L91" i="3"/>
  <c r="L94" i="3"/>
  <c r="L35" i="3"/>
  <c r="J97" i="3"/>
  <c r="K97" i="3" s="1"/>
  <c r="L97" i="3" l="1"/>
  <c r="H10" i="3"/>
  <c r="I53" i="7"/>
  <c r="I51" i="7"/>
  <c r="H97" i="3"/>
  <c r="K24" i="3"/>
  <c r="L23" i="3"/>
  <c r="K21" i="3"/>
  <c r="K26" i="3"/>
  <c r="K18" i="3"/>
  <c r="K14" i="3"/>
  <c r="K27" i="3"/>
  <c r="K28" i="3"/>
  <c r="K29" i="3"/>
  <c r="L15" i="1"/>
  <c r="L16" i="1"/>
  <c r="L12" i="1"/>
  <c r="K13" i="1"/>
  <c r="K15" i="1"/>
  <c r="K16" i="1"/>
  <c r="J14" i="1"/>
  <c r="H11" i="1"/>
  <c r="I11" i="1"/>
  <c r="J11" i="1"/>
  <c r="G14" i="1"/>
  <c r="G17" i="1" s="1"/>
  <c r="K12" i="1"/>
  <c r="L12" i="3" l="1"/>
  <c r="L16" i="3"/>
  <c r="L17" i="3"/>
  <c r="L19" i="3"/>
  <c r="L20" i="3"/>
  <c r="K23" i="3"/>
  <c r="K20" i="3"/>
  <c r="K16" i="3"/>
  <c r="K17" i="3"/>
  <c r="K13" i="3"/>
  <c r="K19" i="3"/>
  <c r="K11" i="1"/>
  <c r="K14" i="1"/>
  <c r="L14" i="1"/>
  <c r="L11" i="1"/>
  <c r="J17" i="1"/>
  <c r="H17" i="1"/>
  <c r="I17" i="1"/>
  <c r="L22" i="3" l="1"/>
  <c r="K12" i="3"/>
  <c r="K22" i="3"/>
  <c r="G10" i="3"/>
  <c r="L10" i="3" l="1"/>
  <c r="L11" i="3"/>
  <c r="K11" i="3"/>
  <c r="K10" i="3" l="1"/>
</calcChain>
</file>

<file path=xl/sharedStrings.xml><?xml version="1.0" encoding="utf-8"?>
<sst xmlns="http://schemas.openxmlformats.org/spreadsheetml/2006/main" count="616" uniqueCount="308">
  <si>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</si>
  <si>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</si>
  <si>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</si>
  <si>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</si>
  <si>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</si>
  <si>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</si>
  <si>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</si>
  <si>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</si>
  <si>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II. POSEBNI DIO</t>
  </si>
  <si>
    <t>I. OPĆI DIO</t>
  </si>
  <si>
    <t>Materijalni rashodi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</si>
  <si>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</si>
  <si>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</si>
  <si>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</si>
  <si>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</si>
  <si>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</si>
  <si>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</si>
  <si>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</si>
  <si>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</si>
  <si>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</si>
  <si>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</si>
  <si>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</si>
  <si>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</si>
  <si>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</si>
  <si>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</si>
  <si>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 xml:space="preserve">IZVJEŠTAJ RAČUNA FINANCIRANJA PREMA EKONOMSKOJ KLASIFIKACIJI </t>
  </si>
  <si>
    <t>5=4/3*100</t>
  </si>
  <si>
    <t>TEKUĆI PLAN 2023.*</t>
  </si>
  <si>
    <t>INDEKS**</t>
  </si>
  <si>
    <t>IZVORNI PLAN ILI REBALANS 2023.*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</si>
  <si>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</si>
  <si>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</si>
  <si>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</si>
  <si>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</si>
  <si>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</si>
  <si>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</si>
  <si>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</si>
  <si>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</si>
  <si>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</si>
  <si>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</si>
  <si>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</si>
  <si>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</si>
  <si>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</si>
  <si>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</si>
  <si>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PRIJENOS  VIŠKA/MANJKA U SLJEDEĆE RAZDOBLJE</t>
  </si>
  <si>
    <t xml:space="preserve"> RAČUN PRIHODA I RASHODA </t>
  </si>
  <si>
    <t>IZVJEŠTAJ PO PROGRAMSKOJ KLASIFIKACIJI</t>
  </si>
  <si>
    <t>RAČUN FINANCIRANJA</t>
  </si>
  <si>
    <t xml:space="preserve">IZVRŠENJE 
1.-6.2023. </t>
  </si>
  <si>
    <t>Ostali nespomenuti prihodi</t>
  </si>
  <si>
    <t>Prihodi od upr.i admin. Pristojbi</t>
  </si>
  <si>
    <t>Prihodi po posebnim propisima</t>
  </si>
  <si>
    <t>Tekuće donacije</t>
  </si>
  <si>
    <t>Pridodi iz nadležnog proračuna</t>
  </si>
  <si>
    <t>Pridodi iz nadležnog proračuna za financiranje rashode poslovanja</t>
  </si>
  <si>
    <t>3</t>
  </si>
  <si>
    <t>31</t>
  </si>
  <si>
    <t>311</t>
  </si>
  <si>
    <t>3111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</si>
  <si>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</si>
  <si>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</si>
  <si>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</si>
  <si>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</si>
  <si>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</si>
  <si>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</si>
  <si>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</si>
  <si>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</si>
  <si>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321</t>
  </si>
  <si>
    <t>3211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</si>
  <si>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</si>
  <si>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</si>
  <si>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</si>
  <si>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</si>
  <si>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</si>
  <si>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</si>
  <si>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</si>
  <si>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</si>
  <si>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</si>
  <si>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</si>
  <si>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</si>
  <si>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</si>
  <si>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</si>
  <si>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</si>
  <si>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</si>
  <si>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</si>
  <si>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</si>
  <si>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</si>
  <si>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</si>
  <si>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</si>
  <si>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</si>
  <si>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</si>
  <si>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</si>
  <si>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</si>
  <si>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</si>
  <si>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</si>
  <si>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</si>
  <si>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</si>
  <si>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</si>
  <si>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</si>
  <si>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</si>
  <si>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</si>
  <si>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</si>
  <si>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</si>
  <si>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</si>
  <si>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</si>
  <si>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</si>
  <si>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</si>
  <si>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</si>
  <si>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</si>
  <si>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</si>
  <si>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</si>
  <si>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</si>
  <si>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</si>
  <si>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</si>
  <si>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</si>
  <si>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</si>
  <si>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</si>
  <si>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</si>
  <si>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</si>
  <si>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</si>
  <si>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</si>
  <si>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</si>
  <si>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</si>
  <si>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</si>
  <si>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</si>
  <si>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37</t>
  </si>
  <si>
    <t>372</t>
  </si>
  <si>
    <t>Ostale naknade građanima i kućanstvima iz proračuna</t>
  </si>
  <si>
    <t>3722</t>
  </si>
  <si>
    <t>Naknade građanima i kućanstvima u naravi</t>
  </si>
  <si>
    <t>Naknade građanima i kućanstvima iz EU sredstava</t>
  </si>
  <si>
    <t>38</t>
  </si>
  <si>
    <t>Ostali rashodi</t>
  </si>
  <si>
    <t>381</t>
  </si>
  <si>
    <t>3812</t>
  </si>
  <si>
    <t>Tekuće donacije u naravi</t>
  </si>
  <si>
    <t>4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</si>
  <si>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</si>
  <si>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</si>
  <si>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</si>
  <si>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</si>
  <si>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</si>
  <si>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</si>
  <si>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</si>
  <si>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</si>
  <si>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</si>
  <si>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</si>
  <si>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</si>
  <si>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</si>
  <si>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</si>
  <si>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</si>
  <si>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</si>
  <si>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</si>
  <si>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</si>
  <si>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</si>
  <si>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Vojna oprema</t>
  </si>
  <si>
    <t>Knjige, umjetnička djela i ostale izložbene vrijednosti</t>
  </si>
  <si>
    <t>Knjige</t>
  </si>
  <si>
    <t>Nematerijalna proizvedena imovina</t>
  </si>
  <si>
    <t>Ulaganja u računalne programe</t>
  </si>
  <si>
    <t>Zatrzne kamate</t>
  </si>
  <si>
    <t>UKUPNO RASHODI</t>
  </si>
  <si>
    <t>Tekuće pomoći proračunskim korisnicima iz proračuna koji im nije nadležan</t>
  </si>
  <si>
    <t>POZICIJA</t>
  </si>
  <si>
    <t>RAČUN</t>
  </si>
  <si>
    <t>OPIS</t>
  </si>
  <si>
    <t>IF</t>
  </si>
  <si>
    <t>OSTVARENJE 6.2023</t>
  </si>
  <si>
    <t>00902</t>
  </si>
  <si>
    <t>OSNOVNOŠKOLSKE USTANOVE</t>
  </si>
  <si>
    <t>2101</t>
  </si>
  <si>
    <t>Redovna djelatnost osnovnih škola - minimalni standard</t>
  </si>
  <si>
    <t>Funkcija 0912</t>
  </si>
  <si>
    <t>A210101</t>
  </si>
  <si>
    <t>Materijalni rashodi OŠ po kriterijima</t>
  </si>
  <si>
    <t>RASHODI POSLOVANJA</t>
  </si>
  <si>
    <t>MATERIJALNI RASHODI</t>
  </si>
  <si>
    <t>NAKNADE TROŠKOVA ZAPOSLENIMA</t>
  </si>
  <si>
    <t>233273</t>
  </si>
  <si>
    <t>SLUŽBENA PUTOVANJA</t>
  </si>
  <si>
    <t>48005</t>
  </si>
  <si>
    <t>233274</t>
  </si>
  <si>
    <t>STRUČNO USAVRŠAVANJE ZAPOSLENIKA</t>
  </si>
  <si>
    <t>RASHODI ZA MATERIJAL I ENERG.</t>
  </si>
  <si>
    <t>233275</t>
  </si>
  <si>
    <t>UREDSKI MATERIJAL I OSTALI MATERIJALNI RASHODI</t>
  </si>
  <si>
    <t>233276</t>
  </si>
  <si>
    <t>MAT.I DIJELOVI ZA TEKUĆE I INVEST.ODRŽAVANJE</t>
  </si>
  <si>
    <t>RASHODI ZA USLUGE</t>
  </si>
  <si>
    <t>USLUGE TELEFONA, POŠTE I PRIJEVOZA</t>
  </si>
  <si>
    <t>USLUGE TEKUĆEG I INVESTICIJSKOG ODRŽAVANJA</t>
  </si>
  <si>
    <t>KOMUNALNE USLUGE</t>
  </si>
  <si>
    <t>INTELEKTUALNE I OSOBNE  USLUGE</t>
  </si>
  <si>
    <t>RAČUNALNE USLUGE</t>
  </si>
  <si>
    <t>OST.NESPOM.RASHODI POSLOVANJA</t>
  </si>
  <si>
    <t>ČLANARINE I NORME</t>
  </si>
  <si>
    <t>3295</t>
  </si>
  <si>
    <t>PRISTOJBE I NAKNADE</t>
  </si>
  <si>
    <t>FINANCIJSKI RASHODI</t>
  </si>
  <si>
    <t>OSTALI FINANCIJSKI RASHODI</t>
  </si>
  <si>
    <t>BANKARSKE USLUGE I USLUGE PLATNOG PROMETA</t>
  </si>
  <si>
    <t>A210102</t>
  </si>
  <si>
    <t>Materijalni rashodi OŠ po stvarnom trošku</t>
  </si>
  <si>
    <t>ZDRAVSTVENE I VETERINARSKE USLUGE</t>
  </si>
  <si>
    <t>NAKN.GRAĐ.,KUĆANSTVIMA NA TEMELJ.OSIGURANJA I DR.NAKNADE</t>
  </si>
  <si>
    <t>OSTALE NAKNADE GRAĐANIMA I KUČANSTVIMA IZ PRORAČUNA</t>
  </si>
  <si>
    <t>PRIJEVOZ UČENIKA</t>
  </si>
  <si>
    <t>53082</t>
  </si>
  <si>
    <t>A210104</t>
  </si>
  <si>
    <t>Plaće i drugi rashodi za zaposlene osnovnih škola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</si>
  <si>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</si>
  <si>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</si>
  <si>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</si>
  <si>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</si>
  <si>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</si>
  <si>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</si>
  <si>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NAKNADE ZA PRIJEVOZ, ZA RAD NA TERENU I ODVOJENI ŽIVOT</t>
  </si>
  <si>
    <t>2102</t>
  </si>
  <si>
    <t>Redovna djelatnost osnovnih škola - iznad standarda</t>
  </si>
  <si>
    <t>A210201</t>
  </si>
  <si>
    <t>Materijalni rashodi OŠ po stvarnom trošku iznad standarda</t>
  </si>
  <si>
    <t>ENERGIJA</t>
  </si>
  <si>
    <t>11001</t>
  </si>
  <si>
    <t>PREMIJE OSIGURANJA</t>
  </si>
  <si>
    <t>2301</t>
  </si>
  <si>
    <t>Programi obrazovanja iznad standarda</t>
  </si>
  <si>
    <t>A230106</t>
  </si>
  <si>
    <t>Školska kuhinja</t>
  </si>
  <si>
    <t>32300</t>
  </si>
  <si>
    <t>233299</t>
  </si>
  <si>
    <t>MATERIJAL I SIROVINE</t>
  </si>
  <si>
    <t>SITNI INVENTAR I AUTO GUME</t>
  </si>
  <si>
    <t>SLUŽBENA, RADNA I ZAŠTITNA ODJEĆA I OBUĆA</t>
  </si>
  <si>
    <t>OSTALE USLUGE</t>
  </si>
  <si>
    <t>OSTALI NESPOMENUTI RASHODI POSLOVANJA</t>
  </si>
  <si>
    <t>A230107</t>
  </si>
  <si>
    <t>Produženi boravak</t>
  </si>
  <si>
    <t>Funkcija 0950</t>
  </si>
  <si>
    <t>OSTALI RASHODI</t>
  </si>
  <si>
    <t>TEKUĆE DONACIJE</t>
  </si>
  <si>
    <t>A230116</t>
  </si>
  <si>
    <t>Školski list, časopisi i knjige</t>
  </si>
  <si>
    <t>RASHODI ZA NABAVU NEFINANCIJSKE IMOVINE</t>
  </si>
  <si>
    <t>RASHODI ZA NABAVU PROIZVEDENE DUGOTRAJNE IMOVINE</t>
  </si>
  <si>
    <t>424</t>
  </si>
  <si>
    <t>KNJIGE,UMJ.DJELA I OST.IZLOŽB.VRIJEDN.</t>
  </si>
  <si>
    <t>4241</t>
  </si>
  <si>
    <t>KNJIGE</t>
  </si>
  <si>
    <t>A230184</t>
  </si>
  <si>
    <t>Zavičajna nastava</t>
  </si>
  <si>
    <t>2302</t>
  </si>
  <si>
    <t>Funkcija 0960</t>
  </si>
  <si>
    <t>A230202</t>
  </si>
  <si>
    <t>Građanski odgoj</t>
  </si>
  <si>
    <t>233377</t>
  </si>
  <si>
    <t>A230203</t>
  </si>
  <si>
    <t>Medni dani</t>
  </si>
  <si>
    <t>53060</t>
  </si>
  <si>
    <t>A230208</t>
  </si>
  <si>
    <t>Prehrana za učenike u OŠ</t>
  </si>
  <si>
    <t>A230209</t>
  </si>
  <si>
    <t>Menstrualne higijenske potrepštine</t>
  </si>
  <si>
    <t>TEKUĆE DONACIJE  U NARAVI</t>
  </si>
  <si>
    <t>53102</t>
  </si>
  <si>
    <t>2405</t>
  </si>
  <si>
    <t>Opremanje u osnovnim školama</t>
  </si>
  <si>
    <t>K240501</t>
  </si>
  <si>
    <t>Školski namještaj i oprema</t>
  </si>
  <si>
    <t>POSTROJENJA I OPREMA</t>
  </si>
  <si>
    <t>UREDSKA OPREMA I NAMJEŠTAJ</t>
  </si>
  <si>
    <t>UREĐAJI, STROJEVI I OPREMA ZA OSTALE NAMJENE</t>
  </si>
  <si>
    <t>K240502</t>
  </si>
  <si>
    <t>Opremanje knjižnica</t>
  </si>
  <si>
    <t>SVEUKUPNO</t>
  </si>
  <si>
    <t>Osnovna škola Marčana</t>
  </si>
  <si>
    <t>OSTALE NAKANDE TROŠKOVA ZAPOSLENIMA</t>
  </si>
  <si>
    <t>A230102</t>
  </si>
  <si>
    <t>Županijska natjecanja</t>
  </si>
  <si>
    <t>A230130</t>
  </si>
  <si>
    <t>Izborni i dodatni programi</t>
  </si>
  <si>
    <t>A230162</t>
  </si>
  <si>
    <t>Naknada za Županijsko stručno vijeće, Županijski aktiv učitelja</t>
  </si>
  <si>
    <t>A230199</t>
  </si>
  <si>
    <t>Školska shema</t>
  </si>
  <si>
    <t>Investicijsko održavanje osnovnih škola</t>
  </si>
  <si>
    <t>A240103</t>
  </si>
  <si>
    <t>Investicijsko održavanje OŠ -ostali proračuni</t>
  </si>
  <si>
    <t>Kaptalna ulaganja u osnovnoj školi</t>
  </si>
  <si>
    <t>A240301</t>
  </si>
  <si>
    <t>Projektna dokumentacija osnovnih škola</t>
  </si>
  <si>
    <t>RASHODI ZA NABAVU NEPROIZVED.DUGOTRAJNE IMOVINE</t>
  </si>
  <si>
    <t>NEMATERIJALNA IMOVINA</t>
  </si>
  <si>
    <t>OSTALA NEMATERIJALNA IMOVINA</t>
  </si>
  <si>
    <t>K240510</t>
  </si>
  <si>
    <t>Opremanje školskih kuhinja u OŠ</t>
  </si>
  <si>
    <t>11050  OŠ Marčana</t>
  </si>
  <si>
    <t>Ostale potpore unutar opće države</t>
  </si>
  <si>
    <t>Ostale tekuće potpore unutar opće države</t>
  </si>
  <si>
    <t>Pomoći prorčunskim korisnicima iz proračuna koji im nije nadležan</t>
  </si>
  <si>
    <t>Pomoći temeljem prijenosa EU sredstava</t>
  </si>
  <si>
    <t>Tekuće pomoći temeljem prijenosa EU sredstava</t>
  </si>
  <si>
    <t>Prihodi za financiranje rashoda za nabavu nefinancijske imovine</t>
  </si>
  <si>
    <t>Klasa: 400-02/23-01/1</t>
  </si>
  <si>
    <t>Urbroj: 2163-5-3-23-4</t>
  </si>
  <si>
    <t>U Marčani 10.7.2023.</t>
  </si>
  <si>
    <t>Predsjednica Školskog odbora</t>
  </si>
  <si>
    <t>Petra Gortan</t>
  </si>
  <si>
    <t xml:space="preserve">IZVJEŠTAJ O IZVRŠENJU FINANCIJSKOG PLANA OSNOVNE ŠKOLE MARČANA PRVO POLUGODIŠTE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</si>
</sst>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_-* #,##0\ _k_n_-;\-* #,##0\ _k_n_-;_-* &quot;-&quot;??\ _k_n_-;_-@_-"/>
    <numFmt numFmtId="166" formatCode="[$-1041A]#,##0.00;\-\ #,##0.00"/>
    <numFmt numFmtId="167" formatCode="#,##0.00_ ;\-#,##0.00\ "/>
  </numFmts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5"/>
      <name val="Arial"/>
      <family val="2"/>
      <charset val="238"/>
    </font>
    <font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/>
        <bgColor indexed="8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</borders>
  <cellStyleXfs count="7">
    <xf numFmtId="0" fontId="0" fillId="0" borderId="0"/>
    <xf numFmtId="164" fontId="2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6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0" fillId="3" borderId="0" xfId="0" applyFill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18" fillId="0" borderId="0" xfId="0" applyFont="1"/>
    <xf numFmtId="0" fontId="20" fillId="0" borderId="0" xfId="0" applyFont="1" applyAlignment="1">
      <alignment horizontal="center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165" fontId="0" fillId="0" borderId="3" xfId="1" applyNumberFormat="1" applyFont="1" applyBorder="1"/>
    <xf numFmtId="1" fontId="0" fillId="0" borderId="3" xfId="0" applyNumberFormat="1" applyBorder="1"/>
    <xf numFmtId="165" fontId="0" fillId="0" borderId="3" xfId="0" applyNumberFormat="1" applyBorder="1"/>
    <xf numFmtId="0" fontId="22" fillId="4" borderId="3" xfId="2" applyFont="1" applyFill="1" applyBorder="1" applyAlignment="1">
      <alignment horizontal="center" wrapText="1"/>
    </xf>
    <xf numFmtId="0" fontId="22" fillId="5" borderId="3" xfId="3" applyFont="1" applyFill="1" applyBorder="1" applyAlignment="1">
      <alignment horizontal="center"/>
    </xf>
    <xf numFmtId="0" fontId="22" fillId="5" borderId="3" xfId="3" applyFont="1" applyFill="1" applyBorder="1" applyAlignment="1">
      <alignment horizontal="center" vertical="center"/>
    </xf>
    <xf numFmtId="49" fontId="22" fillId="5" borderId="3" xfId="3" applyNumberFormat="1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wrapText="1"/>
    </xf>
    <xf numFmtId="0" fontId="22" fillId="0" borderId="3" xfId="3" applyFont="1" applyFill="1" applyBorder="1" applyAlignment="1">
      <alignment horizontal="center"/>
    </xf>
    <xf numFmtId="0" fontId="22" fillId="0" borderId="3" xfId="3" applyFont="1" applyFill="1" applyBorder="1" applyAlignment="1">
      <alignment horizontal="center" vertical="center"/>
    </xf>
    <xf numFmtId="49" fontId="22" fillId="0" borderId="3" xfId="3" applyNumberFormat="1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 wrapText="1"/>
    </xf>
    <xf numFmtId="0" fontId="25" fillId="0" borderId="3" xfId="3" applyFont="1" applyFill="1" applyBorder="1" applyAlignment="1">
      <alignment horizontal="center"/>
    </xf>
    <xf numFmtId="49" fontId="25" fillId="0" borderId="3" xfId="2" applyNumberFormat="1" applyFont="1" applyFill="1" applyBorder="1" applyAlignment="1">
      <alignment horizontal="center" vertical="center" wrapText="1"/>
    </xf>
    <xf numFmtId="0" fontId="22" fillId="0" borderId="3" xfId="3" quotePrefix="1" applyFont="1" applyFill="1" applyBorder="1" applyAlignment="1">
      <alignment horizontal="center" vertical="center"/>
    </xf>
    <xf numFmtId="49" fontId="22" fillId="0" borderId="3" xfId="2" applyNumberFormat="1" applyFont="1" applyFill="1" applyBorder="1" applyAlignment="1">
      <alignment horizontal="center" vertical="center" wrapText="1"/>
    </xf>
    <xf numFmtId="0" fontId="26" fillId="4" borderId="3" xfId="4" applyFont="1" applyFill="1" applyBorder="1" applyAlignment="1">
      <alignment horizontal="center" wrapText="1"/>
    </xf>
    <xf numFmtId="0" fontId="22" fillId="5" borderId="3" xfId="0" applyFont="1" applyFill="1" applyBorder="1" applyAlignment="1">
      <alignment horizontal="center"/>
    </xf>
    <xf numFmtId="0" fontId="26" fillId="0" borderId="3" xfId="4" applyFont="1" applyFill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6" fillId="0" borderId="3" xfId="5" applyFont="1" applyFill="1" applyBorder="1" applyAlignment="1">
      <alignment horizontal="center" wrapText="1"/>
    </xf>
    <xf numFmtId="0" fontId="22" fillId="7" borderId="1" xfId="2" applyFont="1" applyFill="1" applyBorder="1" applyAlignment="1">
      <alignment horizontal="left" vertical="center" wrapText="1"/>
    </xf>
    <xf numFmtId="0" fontId="28" fillId="3" borderId="6" xfId="0" applyNumberFormat="1" applyFont="1" applyFill="1" applyBorder="1" applyAlignment="1" applyProtection="1">
      <alignment horizontal="center" vertical="center" wrapText="1"/>
    </xf>
    <xf numFmtId="165" fontId="24" fillId="0" borderId="3" xfId="3" applyNumberFormat="1" applyFont="1" applyBorder="1"/>
    <xf numFmtId="165" fontId="22" fillId="0" borderId="3" xfId="1" applyNumberFormat="1" applyFont="1" applyBorder="1"/>
    <xf numFmtId="165" fontId="22" fillId="0" borderId="3" xfId="3" applyNumberFormat="1" applyFont="1" applyBorder="1"/>
    <xf numFmtId="165" fontId="23" fillId="0" borderId="3" xfId="3" applyNumberFormat="1" applyFont="1" applyBorder="1"/>
    <xf numFmtId="165" fontId="25" fillId="0" borderId="3" xfId="3" applyNumberFormat="1" applyFont="1" applyBorder="1"/>
    <xf numFmtId="165" fontId="22" fillId="0" borderId="3" xfId="3" applyNumberFormat="1" applyFont="1" applyFill="1" applyBorder="1"/>
    <xf numFmtId="165" fontId="25" fillId="0" borderId="3" xfId="3" applyNumberFormat="1" applyFont="1" applyFill="1" applyBorder="1"/>
    <xf numFmtId="165" fontId="24" fillId="0" borderId="3" xfId="0" applyNumberFormat="1" applyFont="1" applyBorder="1"/>
    <xf numFmtId="165" fontId="22" fillId="0" borderId="3" xfId="0" applyNumberFormat="1" applyFont="1" applyBorder="1"/>
    <xf numFmtId="0" fontId="22" fillId="0" borderId="1" xfId="2" applyFont="1" applyFill="1" applyBorder="1" applyAlignment="1">
      <alignment horizontal="left" vertical="center" wrapText="1"/>
    </xf>
    <xf numFmtId="0" fontId="22" fillId="6" borderId="1" xfId="2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vertical="center" wrapText="1"/>
    </xf>
    <xf numFmtId="0" fontId="26" fillId="4" borderId="1" xfId="4" applyFont="1" applyFill="1" applyBorder="1" applyAlignment="1">
      <alignment horizontal="left" wrapText="1"/>
    </xf>
    <xf numFmtId="0" fontId="26" fillId="0" borderId="1" xfId="4" applyFont="1" applyFill="1" applyBorder="1" applyAlignment="1">
      <alignment horizontal="left" wrapText="1"/>
    </xf>
    <xf numFmtId="0" fontId="26" fillId="0" borderId="1" xfId="6" applyFont="1" applyFill="1" applyBorder="1" applyAlignment="1">
      <alignment horizontal="left" wrapText="1"/>
    </xf>
    <xf numFmtId="165" fontId="27" fillId="2" borderId="3" xfId="1" applyNumberFormat="1" applyFont="1" applyFill="1" applyBorder="1"/>
    <xf numFmtId="165" fontId="18" fillId="0" borderId="3" xfId="0" applyNumberFormat="1" applyFont="1" applyBorder="1"/>
    <xf numFmtId="165" fontId="18" fillId="0" borderId="3" xfId="1" applyNumberFormat="1" applyFont="1" applyBorder="1"/>
    <xf numFmtId="165" fontId="12" fillId="0" borderId="3" xfId="1" applyNumberFormat="1" applyFont="1" applyBorder="1"/>
    <xf numFmtId="0" fontId="29" fillId="0" borderId="7" xfId="4" applyFont="1" applyFill="1" applyBorder="1" applyAlignment="1">
      <alignment horizontal="left" wrapText="1"/>
    </xf>
    <xf numFmtId="165" fontId="30" fillId="0" borderId="3" xfId="0" applyNumberFormat="1" applyFont="1" applyBorder="1"/>
    <xf numFmtId="3" fontId="31" fillId="2" borderId="3" xfId="0" applyNumberFormat="1" applyFont="1" applyFill="1" applyBorder="1" applyAlignment="1">
      <alignment horizontal="right"/>
    </xf>
    <xf numFmtId="1" fontId="12" fillId="0" borderId="3" xfId="0" applyNumberFormat="1" applyFont="1" applyBorder="1"/>
    <xf numFmtId="0" fontId="12" fillId="0" borderId="3" xfId="0" applyFont="1" applyBorder="1"/>
    <xf numFmtId="0" fontId="8" fillId="2" borderId="3" xfId="0" applyNumberFormat="1" applyFont="1" applyFill="1" applyBorder="1" applyAlignment="1" applyProtection="1">
      <alignment horizontal="left" vertical="center" wrapText="1"/>
    </xf>
    <xf numFmtId="166" fontId="0" fillId="0" borderId="0" xfId="0" applyNumberFormat="1"/>
    <xf numFmtId="167" fontId="0" fillId="0" borderId="0" xfId="0" applyNumberFormat="1"/>
    <xf numFmtId="0" fontId="32" fillId="8" borderId="8" xfId="0" applyFont="1" applyFill="1" applyBorder="1" applyAlignment="1" applyProtection="1">
      <alignment horizontal="center" vertical="center" wrapText="1" readingOrder="1"/>
      <protection locked="0"/>
    </xf>
    <xf numFmtId="0" fontId="9" fillId="9" borderId="3" xfId="0" applyFont="1" applyFill="1" applyBorder="1" applyAlignment="1" applyProtection="1">
      <alignment horizontal="center" vertical="center" wrapText="1" readingOrder="1"/>
      <protection locked="0"/>
    </xf>
    <xf numFmtId="0" fontId="32" fillId="9" borderId="3" xfId="0" applyFont="1" applyFill="1" applyBorder="1" applyAlignment="1" applyProtection="1">
      <alignment horizontal="left" vertical="top" wrapText="1" readingOrder="1"/>
      <protection locked="0"/>
    </xf>
    <xf numFmtId="0" fontId="32" fillId="9" borderId="3" xfId="0" applyFont="1" applyFill="1" applyBorder="1" applyAlignment="1" applyProtection="1">
      <alignment horizontal="right" vertical="top" wrapText="1" readingOrder="1"/>
      <protection locked="0"/>
    </xf>
    <xf numFmtId="166" fontId="32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33" fillId="9" borderId="3" xfId="0" applyFont="1" applyFill="1" applyBorder="1" applyAlignment="1" applyProtection="1">
      <alignment horizontal="left" vertical="center" wrapText="1" readingOrder="1"/>
      <protection locked="0"/>
    </xf>
    <xf numFmtId="0" fontId="33" fillId="9" borderId="3" xfId="0" applyFont="1" applyFill="1" applyBorder="1" applyAlignment="1" applyProtection="1">
      <alignment horizontal="right" vertical="center" wrapText="1" readingOrder="1"/>
      <protection locked="0"/>
    </xf>
    <xf numFmtId="0" fontId="34" fillId="9" borderId="3" xfId="0" applyFont="1" applyFill="1" applyBorder="1" applyAlignment="1" applyProtection="1">
      <alignment horizontal="left" vertical="top" wrapText="1" readingOrder="1"/>
      <protection locked="0"/>
    </xf>
    <xf numFmtId="0" fontId="34" fillId="9" borderId="3" xfId="0" applyFont="1" applyFill="1" applyBorder="1" applyAlignment="1" applyProtection="1">
      <alignment horizontal="right" vertical="top" wrapText="1" readingOrder="1"/>
      <protection locked="0"/>
    </xf>
    <xf numFmtId="0" fontId="28" fillId="9" borderId="3" xfId="0" applyFont="1" applyFill="1" applyBorder="1" applyAlignment="1" applyProtection="1">
      <alignment horizontal="left" vertical="top" wrapText="1" readingOrder="1"/>
      <protection locked="0"/>
    </xf>
    <xf numFmtId="0" fontId="28" fillId="9" borderId="3" xfId="0" applyFont="1" applyFill="1" applyBorder="1" applyAlignment="1" applyProtection="1">
      <alignment horizontal="right" vertical="top" wrapText="1" readingOrder="1"/>
      <protection locked="0"/>
    </xf>
    <xf numFmtId="166" fontId="28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167" fontId="28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9" borderId="3" xfId="0" applyFont="1" applyFill="1" applyBorder="1" applyAlignment="1" applyProtection="1">
      <alignment horizontal="left" vertical="top" wrapText="1" readingOrder="1"/>
      <protection locked="0"/>
    </xf>
    <xf numFmtId="166" fontId="32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34" fillId="9" borderId="3" xfId="0" applyFont="1" applyFill="1" applyBorder="1" applyAlignment="1" applyProtection="1">
      <alignment horizontal="left" vertical="top" wrapText="1" readingOrder="1"/>
      <protection locked="0"/>
    </xf>
    <xf numFmtId="0" fontId="28" fillId="9" borderId="3" xfId="0" applyFont="1" applyFill="1" applyBorder="1" applyAlignment="1" applyProtection="1">
      <alignment horizontal="left" vertical="top" wrapText="1" readingOrder="1"/>
      <protection locked="0"/>
    </xf>
    <xf numFmtId="0" fontId="32" fillId="9" borderId="3" xfId="0" applyFont="1" applyFill="1" applyBorder="1" applyAlignment="1" applyProtection="1">
      <alignment horizontal="left" wrapText="1" readingOrder="1"/>
      <protection locked="0"/>
    </xf>
    <xf numFmtId="0" fontId="32" fillId="9" borderId="3" xfId="0" applyFont="1" applyFill="1" applyBorder="1" applyAlignment="1" applyProtection="1">
      <alignment horizontal="right" wrapText="1" readingOrder="1"/>
      <protection locked="0"/>
    </xf>
    <xf numFmtId="166" fontId="32" fillId="9" borderId="3" xfId="0" applyNumberFormat="1" applyFont="1" applyFill="1" applyBorder="1" applyAlignment="1" applyProtection="1">
      <alignment horizontal="right" wrapText="1" readingOrder="1"/>
      <protection locked="0"/>
    </xf>
    <xf numFmtId="0" fontId="0" fillId="0" borderId="0" xfId="0" applyAlignment="1"/>
    <xf numFmtId="0" fontId="1" fillId="0" borderId="0" xfId="0" applyFont="1"/>
    <xf numFmtId="0" fontId="37" fillId="9" borderId="3" xfId="0" applyFont="1" applyFill="1" applyBorder="1" applyAlignment="1" applyProtection="1">
      <alignment horizontal="left" vertical="top" wrapText="1" readingOrder="1"/>
      <protection locked="0"/>
    </xf>
    <xf numFmtId="0" fontId="37" fillId="9" borderId="3" xfId="0" applyFont="1" applyFill="1" applyBorder="1" applyAlignment="1" applyProtection="1">
      <alignment horizontal="right" vertical="top" wrapText="1" readingOrder="1"/>
      <protection locked="0"/>
    </xf>
    <xf numFmtId="166" fontId="28" fillId="9" borderId="3" xfId="0" applyNumberFormat="1" applyFont="1" applyFill="1" applyBorder="1" applyAlignment="1" applyProtection="1">
      <alignment horizontal="right" wrapText="1" readingOrder="1"/>
      <protection locked="0"/>
    </xf>
    <xf numFmtId="0" fontId="39" fillId="0" borderId="0" xfId="0" applyFont="1"/>
    <xf numFmtId="0" fontId="28" fillId="2" borderId="3" xfId="0" applyFont="1" applyFill="1" applyBorder="1"/>
    <xf numFmtId="0" fontId="41" fillId="0" borderId="0" xfId="0" applyFont="1"/>
    <xf numFmtId="0" fontId="32" fillId="2" borderId="3" xfId="0" applyFont="1" applyFill="1" applyBorder="1" applyAlignment="1">
      <alignment wrapText="1"/>
    </xf>
    <xf numFmtId="0" fontId="42" fillId="2" borderId="3" xfId="0" applyFont="1" applyFill="1" applyBorder="1" applyAlignment="1" applyProtection="1">
      <alignment wrapText="1"/>
      <protection locked="0"/>
    </xf>
    <xf numFmtId="0" fontId="28" fillId="9" borderId="3" xfId="0" applyFont="1" applyFill="1" applyBorder="1" applyAlignment="1" applyProtection="1">
      <alignment horizontal="left" wrapText="1" readingOrder="1"/>
      <protection locked="0"/>
    </xf>
    <xf numFmtId="0" fontId="38" fillId="2" borderId="3" xfId="0" applyFont="1" applyFill="1" applyBorder="1" applyAlignment="1" applyProtection="1">
      <alignment wrapText="1"/>
      <protection locked="0"/>
    </xf>
    <xf numFmtId="0" fontId="36" fillId="2" borderId="3" xfId="0" applyFont="1" applyFill="1" applyBorder="1" applyAlignment="1" applyProtection="1">
      <alignment wrapText="1"/>
      <protection locked="0"/>
    </xf>
    <xf numFmtId="4" fontId="34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4" fontId="37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4" fontId="32" fillId="9" borderId="3" xfId="0" applyNumberFormat="1" applyFont="1" applyFill="1" applyBorder="1" applyAlignment="1" applyProtection="1">
      <alignment horizontal="right" wrapText="1" readingOrder="1"/>
      <protection locked="0"/>
    </xf>
    <xf numFmtId="0" fontId="34" fillId="9" borderId="3" xfId="0" applyFont="1" applyFill="1" applyBorder="1" applyAlignment="1" applyProtection="1">
      <alignment horizontal="left" wrapText="1" readingOrder="1"/>
      <protection locked="0"/>
    </xf>
    <xf numFmtId="0" fontId="0" fillId="0" borderId="0" xfId="0" applyFont="1"/>
    <xf numFmtId="0" fontId="43" fillId="9" borderId="3" xfId="0" applyFont="1" applyFill="1" applyBorder="1" applyAlignment="1" applyProtection="1">
      <alignment horizontal="left" vertical="top" wrapText="1" readingOrder="1"/>
      <protection locked="0"/>
    </xf>
    <xf numFmtId="49" fontId="9" fillId="2" borderId="3" xfId="0" quotePrefix="1" applyNumberFormat="1" applyFont="1" applyFill="1" applyBorder="1" applyAlignment="1">
      <alignment horizontal="left" vertical="center" wrapText="1" shrinkToFit="1"/>
    </xf>
    <xf numFmtId="0" fontId="44" fillId="0" borderId="0" xfId="0" applyFont="1" applyAlignment="1">
      <alignment wrapText="1"/>
    </xf>
    <xf numFmtId="165" fontId="12" fillId="0" borderId="3" xfId="0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0" fillId="0" borderId="3" xfId="1" applyNumberFormat="1" applyFont="1" applyBorder="1" applyAlignment="1"/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9" fillId="0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166" fontId="32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2" borderId="3" xfId="0" applyFont="1" applyFill="1" applyBorder="1" applyAlignment="1" applyProtection="1">
      <alignment vertical="top" wrapText="1"/>
      <protection locked="0"/>
    </xf>
    <xf numFmtId="0" fontId="28" fillId="9" borderId="3" xfId="0" applyFont="1" applyFill="1" applyBorder="1" applyAlignment="1" applyProtection="1">
      <alignment horizontal="left" vertical="top" wrapText="1" readingOrder="1"/>
      <protection locked="0"/>
    </xf>
    <xf numFmtId="0" fontId="34" fillId="9" borderId="3" xfId="0" applyFont="1" applyFill="1" applyBorder="1" applyAlignment="1" applyProtection="1">
      <alignment horizontal="left" vertical="top" wrapText="1" readingOrder="1"/>
      <protection locked="0"/>
    </xf>
    <xf numFmtId="0" fontId="18" fillId="2" borderId="3" xfId="0" applyFont="1" applyFill="1" applyBorder="1"/>
    <xf numFmtId="0" fontId="32" fillId="9" borderId="3" xfId="0" applyFont="1" applyFill="1" applyBorder="1" applyAlignment="1" applyProtection="1">
      <alignment horizontal="left" wrapText="1" readingOrder="1"/>
      <protection locked="0"/>
    </xf>
    <xf numFmtId="0" fontId="18" fillId="2" borderId="3" xfId="0" applyFont="1" applyFill="1" applyBorder="1" applyAlignment="1" applyProtection="1">
      <alignment wrapText="1"/>
      <protection locked="0"/>
    </xf>
    <xf numFmtId="166" fontId="32" fillId="9" borderId="3" xfId="0" applyNumberFormat="1" applyFont="1" applyFill="1" applyBorder="1" applyAlignment="1" applyProtection="1">
      <alignment horizontal="right" wrapText="1" readingOrder="1"/>
      <protection locked="0"/>
    </xf>
    <xf numFmtId="0" fontId="33" fillId="9" borderId="3" xfId="0" applyFont="1" applyFill="1" applyBorder="1" applyAlignment="1" applyProtection="1">
      <alignment horizontal="left" vertical="center" wrapText="1" readingOrder="1"/>
      <protection locked="0"/>
    </xf>
    <xf numFmtId="166" fontId="28" fillId="9" borderId="3" xfId="0" applyNumberFormat="1" applyFont="1" applyFill="1" applyBorder="1" applyAlignment="1" applyProtection="1">
      <alignment horizontal="right" wrapText="1" readingOrder="1"/>
      <protection locked="0"/>
    </xf>
    <xf numFmtId="0" fontId="40" fillId="2" borderId="3" xfId="0" applyFont="1" applyFill="1" applyBorder="1" applyAlignment="1" applyProtection="1">
      <alignment wrapText="1"/>
      <protection locked="0"/>
    </xf>
    <xf numFmtId="0" fontId="42" fillId="2" borderId="3" xfId="0" applyFont="1" applyFill="1" applyBorder="1" applyAlignment="1" applyProtection="1">
      <alignment wrapText="1"/>
      <protection locked="0"/>
    </xf>
    <xf numFmtId="166" fontId="32" fillId="9" borderId="1" xfId="0" applyNumberFormat="1" applyFont="1" applyFill="1" applyBorder="1" applyAlignment="1" applyProtection="1">
      <alignment horizontal="right" vertical="top" wrapText="1" readingOrder="1"/>
      <protection locked="0"/>
    </xf>
    <xf numFmtId="166" fontId="32" fillId="9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32" fillId="8" borderId="8" xfId="0" applyFont="1" applyFill="1" applyBorder="1" applyAlignment="1" applyProtection="1">
      <alignment horizontal="center" vertical="center" wrapText="1" readingOrder="1"/>
      <protection locked="0"/>
    </xf>
    <xf numFmtId="0" fontId="18" fillId="0" borderId="9" xfId="0" applyFont="1" applyBorder="1" applyAlignment="1" applyProtection="1">
      <alignment vertical="top" wrapText="1"/>
      <protection locked="0"/>
    </xf>
    <xf numFmtId="0" fontId="9" fillId="9" borderId="3" xfId="0" applyFont="1" applyFill="1" applyBorder="1" applyAlignment="1" applyProtection="1">
      <alignment horizontal="center" vertical="center" wrapText="1" readingOrder="1"/>
      <protection locked="0"/>
    </xf>
    <xf numFmtId="0" fontId="32" fillId="9" borderId="3" xfId="0" applyFont="1" applyFill="1" applyBorder="1" applyAlignment="1" applyProtection="1">
      <alignment horizontal="left" vertical="top" wrapText="1" readingOrder="1"/>
      <protection locked="0"/>
    </xf>
    <xf numFmtId="166" fontId="28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35" fillId="2" borderId="3" xfId="0" applyFont="1" applyFill="1" applyBorder="1" applyAlignment="1" applyProtection="1">
      <alignment vertical="top" wrapText="1"/>
      <protection locked="0"/>
    </xf>
  </cellXfs>
  <cellStyles count="7">
    <cellStyle name="Normalno" xfId="0" builtinId="0"/>
    <cellStyle name="Normalno 2" xfId="3" xr:uid="{00000000-0005-0000-0000-000001000000}"/>
    <cellStyle name="Obično_List1" xfId="6" xr:uid="{00000000-0005-0000-0000-000002000000}"/>
    <cellStyle name="Obično_List4" xfId="2" xr:uid="{00000000-0005-0000-0000-000003000000}"/>
    <cellStyle name="Obično_List5" xfId="4" xr:uid="{00000000-0005-0000-0000-000004000000}"/>
    <cellStyle name="Obično_List8" xfId="5" xr:uid="{00000000-0005-0000-0000-000005000000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5"/>
  <sheetViews>
    <sheetView tabSelected="1" workbookViewId="0">
      <selection activeCell="B2" sqref="B2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s="35" customFormat="1" ht="42" customHeight="1" x14ac:dyDescent="0.25">
      <c r="B1" s="163" t="s">
        <v>307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8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2" ht="15.75" customHeight="1" x14ac:dyDescent="0.25">
      <c r="B4" s="164" t="s">
        <v>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2:12" ht="36" customHeight="1" x14ac:dyDescent="0.25">
      <c r="B5" s="159"/>
      <c r="C5" s="159"/>
      <c r="D5" s="159"/>
      <c r="E5" s="15"/>
      <c r="F5" s="15"/>
      <c r="G5" s="15"/>
      <c r="H5" s="15"/>
      <c r="I5" s="15"/>
      <c r="J5" s="3"/>
      <c r="K5" s="3"/>
    </row>
    <row r="6" spans="2:12" ht="18" customHeight="1" x14ac:dyDescent="0.25">
      <c r="B6" s="164" t="s">
        <v>37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2:12" ht="18" customHeight="1" x14ac:dyDescent="0.25">
      <c r="B7" s="32"/>
      <c r="C7" s="34"/>
      <c r="D7" s="34"/>
      <c r="E7" s="34"/>
      <c r="F7" s="34"/>
      <c r="G7" s="34"/>
      <c r="H7" s="34"/>
      <c r="I7" s="34"/>
      <c r="J7" s="34"/>
      <c r="K7" s="34"/>
    </row>
    <row r="8" spans="2:12" x14ac:dyDescent="0.25">
      <c r="B8" s="153" t="s">
        <v>39</v>
      </c>
      <c r="C8" s="153"/>
      <c r="D8" s="153"/>
      <c r="E8" s="153"/>
      <c r="F8" s="153"/>
      <c r="G8" s="4"/>
      <c r="H8" s="4"/>
      <c r="I8" s="4"/>
      <c r="J8" s="4"/>
      <c r="K8" s="19"/>
    </row>
    <row r="9" spans="2:12" ht="25.5" x14ac:dyDescent="0.25">
      <c r="B9" s="154" t="s">
        <v>7</v>
      </c>
      <c r="C9" s="155"/>
      <c r="D9" s="155"/>
      <c r="E9" s="155"/>
      <c r="F9" s="156"/>
      <c r="G9" s="22" t="s">
        <v>40</v>
      </c>
      <c r="H9" s="1" t="s">
        <v>29</v>
      </c>
      <c r="I9" s="1" t="s">
        <v>27</v>
      </c>
      <c r="J9" s="22" t="s">
        <v>41</v>
      </c>
      <c r="K9" s="1" t="s">
        <v>12</v>
      </c>
      <c r="L9" s="1" t="s">
        <v>28</v>
      </c>
    </row>
    <row r="10" spans="2:12" s="25" customFormat="1" ht="11.25" x14ac:dyDescent="0.2">
      <c r="B10" s="151">
        <v>1</v>
      </c>
      <c r="C10" s="151"/>
      <c r="D10" s="151"/>
      <c r="E10" s="151"/>
      <c r="F10" s="152"/>
      <c r="G10" s="24">
        <v>2</v>
      </c>
      <c r="H10" s="23">
        <v>3</v>
      </c>
      <c r="I10" s="23">
        <v>4</v>
      </c>
      <c r="J10" s="23">
        <v>5</v>
      </c>
      <c r="K10" s="23" t="s">
        <v>14</v>
      </c>
      <c r="L10" s="23" t="s">
        <v>15</v>
      </c>
    </row>
    <row r="11" spans="2:12" x14ac:dyDescent="0.25">
      <c r="B11" s="157" t="s">
        <v>0</v>
      </c>
      <c r="C11" s="145"/>
      <c r="D11" s="145"/>
      <c r="E11" s="145"/>
      <c r="F11" s="158"/>
      <c r="G11" s="17">
        <f>SUM(G12:G13)</f>
        <v>349628</v>
      </c>
      <c r="H11" s="17">
        <f t="shared" ref="H11:J11" si="0">+H12+H13</f>
        <v>860623</v>
      </c>
      <c r="I11" s="17">
        <f t="shared" si="0"/>
        <v>860623</v>
      </c>
      <c r="J11" s="17">
        <f t="shared" si="0"/>
        <v>393030</v>
      </c>
      <c r="K11" s="17">
        <f>+J11/G11*100</f>
        <v>112.41376548788999</v>
      </c>
      <c r="L11" s="17">
        <f>+J11/I11*100</f>
        <v>45.668079983918624</v>
      </c>
    </row>
    <row r="12" spans="2:12" x14ac:dyDescent="0.25">
      <c r="B12" s="146" t="s">
        <v>30</v>
      </c>
      <c r="C12" s="147"/>
      <c r="D12" s="147"/>
      <c r="E12" s="147"/>
      <c r="F12" s="160"/>
      <c r="G12" s="18">
        <v>349505</v>
      </c>
      <c r="H12" s="18">
        <v>860623</v>
      </c>
      <c r="I12" s="18">
        <v>860623</v>
      </c>
      <c r="J12" s="18">
        <v>393030</v>
      </c>
      <c r="K12" s="18">
        <f>+J12/G12*100</f>
        <v>112.45332684797069</v>
      </c>
      <c r="L12" s="17">
        <f t="shared" ref="L12:L16" si="1">+J12/I12*100</f>
        <v>45.668079983918624</v>
      </c>
    </row>
    <row r="13" spans="2:12" x14ac:dyDescent="0.25">
      <c r="B13" s="162" t="s">
        <v>31</v>
      </c>
      <c r="C13" s="160"/>
      <c r="D13" s="160"/>
      <c r="E13" s="160"/>
      <c r="F13" s="160"/>
      <c r="G13" s="18">
        <v>123</v>
      </c>
      <c r="H13" s="18"/>
      <c r="I13" s="18"/>
      <c r="J13" s="18">
        <v>0</v>
      </c>
      <c r="K13" s="18">
        <f t="shared" ref="K13:K16" si="2">+J13/G13*100</f>
        <v>0</v>
      </c>
      <c r="L13" s="17">
        <v>0</v>
      </c>
    </row>
    <row r="14" spans="2:12" x14ac:dyDescent="0.25">
      <c r="B14" s="20" t="s">
        <v>1</v>
      </c>
      <c r="C14" s="33"/>
      <c r="D14" s="33"/>
      <c r="E14" s="33"/>
      <c r="F14" s="33"/>
      <c r="G14" s="17">
        <f>+G15+G16</f>
        <v>349628</v>
      </c>
      <c r="H14" s="17">
        <f>SUM(H15:H16)</f>
        <v>860623</v>
      </c>
      <c r="I14" s="17">
        <f>SUM(I15:I16)</f>
        <v>860623</v>
      </c>
      <c r="J14" s="17">
        <f t="shared" ref="J14" si="3">+J15+J16</f>
        <v>393030</v>
      </c>
      <c r="K14" s="18">
        <f t="shared" si="2"/>
        <v>112.41376548788999</v>
      </c>
      <c r="L14" s="17">
        <f t="shared" si="1"/>
        <v>45.668079983918624</v>
      </c>
    </row>
    <row r="15" spans="2:12" x14ac:dyDescent="0.25">
      <c r="B15" s="150" t="s">
        <v>32</v>
      </c>
      <c r="C15" s="147"/>
      <c r="D15" s="147"/>
      <c r="E15" s="147"/>
      <c r="F15" s="147"/>
      <c r="G15" s="18">
        <v>349363</v>
      </c>
      <c r="H15" s="18">
        <v>852388</v>
      </c>
      <c r="I15" s="18">
        <v>852388</v>
      </c>
      <c r="J15" s="18">
        <v>389568</v>
      </c>
      <c r="K15" s="18">
        <f t="shared" si="2"/>
        <v>111.50808757653215</v>
      </c>
      <c r="L15" s="17">
        <f t="shared" si="1"/>
        <v>45.703130499256204</v>
      </c>
    </row>
    <row r="16" spans="2:12" x14ac:dyDescent="0.25">
      <c r="B16" s="161" t="s">
        <v>33</v>
      </c>
      <c r="C16" s="160"/>
      <c r="D16" s="160"/>
      <c r="E16" s="160"/>
      <c r="F16" s="160"/>
      <c r="G16" s="16">
        <v>265</v>
      </c>
      <c r="H16" s="16">
        <v>8235</v>
      </c>
      <c r="I16" s="16">
        <v>8235</v>
      </c>
      <c r="J16" s="16">
        <v>3462</v>
      </c>
      <c r="K16" s="18">
        <f t="shared" si="2"/>
        <v>1306.4150943396226</v>
      </c>
      <c r="L16" s="17">
        <f t="shared" si="1"/>
        <v>42.040072859744996</v>
      </c>
    </row>
    <row r="17" spans="1:48" x14ac:dyDescent="0.25">
      <c r="B17" s="144" t="s">
        <v>42</v>
      </c>
      <c r="C17" s="145"/>
      <c r="D17" s="145"/>
      <c r="E17" s="145"/>
      <c r="F17" s="145"/>
      <c r="G17" s="17">
        <f>+G11-G14</f>
        <v>0</v>
      </c>
      <c r="H17" s="17">
        <f t="shared" ref="H17:J17" si="4">+H11-H14</f>
        <v>0</v>
      </c>
      <c r="I17" s="17">
        <f t="shared" si="4"/>
        <v>0</v>
      </c>
      <c r="J17" s="17">
        <f t="shared" si="4"/>
        <v>0</v>
      </c>
      <c r="K17" s="17">
        <v>0</v>
      </c>
      <c r="L17" s="17">
        <v>0</v>
      </c>
    </row>
    <row r="18" spans="1:48" ht="18" x14ac:dyDescent="0.25">
      <c r="B18" s="15"/>
      <c r="C18" s="13"/>
      <c r="D18" s="13"/>
      <c r="E18" s="13"/>
      <c r="F18" s="13"/>
      <c r="G18" s="13"/>
      <c r="H18" s="13"/>
      <c r="I18" s="14"/>
      <c r="J18" s="14"/>
      <c r="K18" s="14"/>
      <c r="L18" s="14"/>
    </row>
    <row r="19" spans="1:48" ht="18" customHeight="1" x14ac:dyDescent="0.25">
      <c r="B19" s="153" t="s">
        <v>43</v>
      </c>
      <c r="C19" s="153"/>
      <c r="D19" s="153"/>
      <c r="E19" s="153"/>
      <c r="F19" s="153"/>
      <c r="G19" s="13"/>
      <c r="H19" s="13"/>
      <c r="I19" s="14"/>
      <c r="J19" s="14"/>
      <c r="K19" s="14"/>
      <c r="L19" s="14"/>
    </row>
    <row r="20" spans="1:48" ht="25.5" x14ac:dyDescent="0.25">
      <c r="B20" s="154" t="s">
        <v>7</v>
      </c>
      <c r="C20" s="155"/>
      <c r="D20" s="155"/>
      <c r="E20" s="155"/>
      <c r="F20" s="156"/>
      <c r="G20" s="22" t="s">
        <v>40</v>
      </c>
      <c r="H20" s="1" t="s">
        <v>29</v>
      </c>
      <c r="I20" s="1" t="s">
        <v>27</v>
      </c>
      <c r="J20" s="22" t="s">
        <v>41</v>
      </c>
      <c r="K20" s="1" t="s">
        <v>12</v>
      </c>
      <c r="L20" s="1" t="s">
        <v>28</v>
      </c>
    </row>
    <row r="21" spans="1:48" s="25" customFormat="1" x14ac:dyDescent="0.25">
      <c r="B21" s="151">
        <v>1</v>
      </c>
      <c r="C21" s="151"/>
      <c r="D21" s="151"/>
      <c r="E21" s="151"/>
      <c r="F21" s="152"/>
      <c r="G21" s="24">
        <v>2</v>
      </c>
      <c r="H21" s="23">
        <v>3</v>
      </c>
      <c r="I21" s="23">
        <v>4</v>
      </c>
      <c r="J21" s="23">
        <v>5</v>
      </c>
      <c r="K21" s="23" t="s">
        <v>14</v>
      </c>
      <c r="L21" s="23" t="s">
        <v>15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5.75" customHeight="1" x14ac:dyDescent="0.25">
      <c r="B22" s="146" t="s">
        <v>34</v>
      </c>
      <c r="C22" s="148"/>
      <c r="D22" s="148"/>
      <c r="E22" s="148"/>
      <c r="F22" s="149"/>
      <c r="G22" s="16"/>
      <c r="H22" s="16"/>
      <c r="I22" s="16"/>
      <c r="J22" s="16"/>
      <c r="K22" s="16"/>
      <c r="L22" s="16"/>
    </row>
    <row r="23" spans="1:48" x14ac:dyDescent="0.25">
      <c r="B23" s="146" t="s">
        <v>35</v>
      </c>
      <c r="C23" s="147"/>
      <c r="D23" s="147"/>
      <c r="E23" s="147"/>
      <c r="F23" s="147"/>
      <c r="G23" s="16"/>
      <c r="H23" s="16"/>
      <c r="I23" s="16"/>
      <c r="J23" s="16"/>
      <c r="K23" s="16"/>
      <c r="L23" s="16"/>
    </row>
    <row r="24" spans="1:48" s="31" customFormat="1" ht="15" customHeight="1" x14ac:dyDescent="0.25">
      <c r="A24"/>
      <c r="B24" s="141" t="s">
        <v>36</v>
      </c>
      <c r="C24" s="142"/>
      <c r="D24" s="142"/>
      <c r="E24" s="142"/>
      <c r="F24" s="143"/>
      <c r="G24" s="17"/>
      <c r="H24" s="17"/>
      <c r="I24" s="17"/>
      <c r="J24" s="17"/>
      <c r="K24" s="17"/>
      <c r="L24" s="1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31" customFormat="1" ht="15" customHeight="1" x14ac:dyDescent="0.25">
      <c r="A25"/>
      <c r="B25" s="141" t="s">
        <v>38</v>
      </c>
      <c r="C25" s="142"/>
      <c r="D25" s="142"/>
      <c r="E25" s="142"/>
      <c r="F25" s="143"/>
      <c r="G25" s="17"/>
      <c r="H25" s="17"/>
      <c r="I25" s="17"/>
      <c r="J25" s="17"/>
      <c r="K25" s="17"/>
      <c r="L25" s="1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x14ac:dyDescent="0.25">
      <c r="B26" s="144" t="s">
        <v>44</v>
      </c>
      <c r="C26" s="145"/>
      <c r="D26" s="145"/>
      <c r="E26" s="145"/>
      <c r="F26" s="145"/>
      <c r="G26" s="17"/>
      <c r="H26" s="17"/>
      <c r="I26" s="17"/>
      <c r="J26" s="17"/>
      <c r="K26" s="17"/>
      <c r="L26" s="17"/>
    </row>
    <row r="27" spans="1:48" ht="15.75" x14ac:dyDescent="0.25">
      <c r="B27" s="10"/>
      <c r="C27" s="11"/>
      <c r="D27" s="11"/>
      <c r="E27" s="11"/>
      <c r="F27" s="11"/>
      <c r="G27" s="12"/>
      <c r="H27" s="12"/>
      <c r="I27" s="12"/>
      <c r="J27" s="12"/>
      <c r="K27" s="12"/>
    </row>
    <row r="28" spans="1:48" x14ac:dyDescent="0.25">
      <c r="B28" t="s">
        <v>302</v>
      </c>
    </row>
    <row r="29" spans="1:48" x14ac:dyDescent="0.25">
      <c r="B29" t="s">
        <v>303</v>
      </c>
    </row>
    <row r="30" spans="1:48" ht="15" customHeight="1" x14ac:dyDescent="0.25">
      <c r="B30" t="s">
        <v>304</v>
      </c>
      <c r="I30" t="s">
        <v>305</v>
      </c>
    </row>
    <row r="31" spans="1:48" x14ac:dyDescent="0.25">
      <c r="I31" t="s">
        <v>306</v>
      </c>
    </row>
    <row r="32" spans="1:48" ht="15" customHeight="1" x14ac:dyDescent="0.25"/>
    <row r="33" ht="36.75" customHeight="1" x14ac:dyDescent="0.25"/>
    <row r="35" ht="15" customHeight="1" x14ac:dyDescent="0.25"/>
  </sheetData>
  <mergeCells count="21">
    <mergeCell ref="B1:L1"/>
    <mergeCell ref="B4:L4"/>
    <mergeCell ref="B6:L6"/>
    <mergeCell ref="B9:F9"/>
    <mergeCell ref="B10:F10"/>
    <mergeCell ref="B11:F11"/>
    <mergeCell ref="B8:F8"/>
    <mergeCell ref="B5:D5"/>
    <mergeCell ref="B12:F12"/>
    <mergeCell ref="B16:F16"/>
    <mergeCell ref="B13:F13"/>
    <mergeCell ref="B25:F25"/>
    <mergeCell ref="B26:F26"/>
    <mergeCell ref="B23:F23"/>
    <mergeCell ref="B22:F22"/>
    <mergeCell ref="B15:F15"/>
    <mergeCell ref="B24:F24"/>
    <mergeCell ref="B17:F17"/>
    <mergeCell ref="B21:F21"/>
    <mergeCell ref="B19:F19"/>
    <mergeCell ref="B20:F20"/>
  </mergeCells>
  <pageMargins left="0.7" right="0.7" top="0.75" bottom="0.75" header="0.3" footer="0.3"/>
  <pageSetup paperSize="9" scale="64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97"/>
  <sheetViews>
    <sheetView topLeftCell="C1" workbookViewId="0">
      <selection activeCell="G83" sqref="G8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15"/>
      <c r="F1" s="2"/>
      <c r="G1" s="2"/>
      <c r="H1" s="2"/>
      <c r="I1" s="2"/>
      <c r="J1" s="2"/>
      <c r="K1" s="2"/>
    </row>
    <row r="2" spans="2:12" ht="15.75" customHeight="1" x14ac:dyDescent="0.25">
      <c r="B2" s="164" t="s">
        <v>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2" ht="18" x14ac:dyDescent="0.25">
      <c r="B3" s="2"/>
      <c r="C3" s="2"/>
      <c r="D3" s="2"/>
      <c r="E3" s="15"/>
      <c r="F3" s="2"/>
      <c r="G3" s="2"/>
      <c r="H3" s="2"/>
      <c r="I3" s="2"/>
      <c r="J3" s="3"/>
      <c r="K3" s="3"/>
    </row>
    <row r="4" spans="2:12" ht="18" customHeight="1" x14ac:dyDescent="0.25">
      <c r="B4" s="164" t="s">
        <v>45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2:12" ht="18" x14ac:dyDescent="0.25">
      <c r="B5" s="2"/>
      <c r="C5" s="2"/>
      <c r="D5" s="2"/>
      <c r="E5" s="15"/>
      <c r="F5" s="2"/>
      <c r="G5" s="2"/>
      <c r="H5" s="2"/>
      <c r="I5" s="2"/>
      <c r="J5" s="3"/>
      <c r="K5" s="3"/>
    </row>
    <row r="6" spans="2:12" ht="15.75" customHeight="1" x14ac:dyDescent="0.25">
      <c r="B6" s="164" t="s">
        <v>13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2:12" ht="18" x14ac:dyDescent="0.25">
      <c r="B7" s="2"/>
      <c r="C7" s="2"/>
      <c r="D7" s="2"/>
      <c r="E7" s="15"/>
      <c r="F7" s="2"/>
      <c r="G7" s="2"/>
      <c r="H7" s="2"/>
      <c r="I7" s="2"/>
      <c r="J7" s="3"/>
      <c r="K7" s="3"/>
    </row>
    <row r="8" spans="2:12" ht="25.5" x14ac:dyDescent="0.25">
      <c r="B8" s="165" t="s">
        <v>7</v>
      </c>
      <c r="C8" s="166"/>
      <c r="D8" s="166"/>
      <c r="E8" s="166"/>
      <c r="F8" s="167"/>
      <c r="G8" s="37" t="s">
        <v>40</v>
      </c>
      <c r="H8" s="37" t="s">
        <v>29</v>
      </c>
      <c r="I8" s="37" t="s">
        <v>27</v>
      </c>
      <c r="J8" s="37" t="s">
        <v>41</v>
      </c>
      <c r="K8" s="37" t="s">
        <v>12</v>
      </c>
      <c r="L8" s="37" t="s">
        <v>28</v>
      </c>
    </row>
    <row r="9" spans="2:12" s="25" customFormat="1" ht="11.25" x14ac:dyDescent="0.2">
      <c r="B9" s="168">
        <v>1</v>
      </c>
      <c r="C9" s="169"/>
      <c r="D9" s="169"/>
      <c r="E9" s="169"/>
      <c r="F9" s="170"/>
      <c r="G9" s="38">
        <v>2</v>
      </c>
      <c r="H9" s="38">
        <v>3</v>
      </c>
      <c r="I9" s="38">
        <v>4</v>
      </c>
      <c r="J9" s="38">
        <v>5</v>
      </c>
      <c r="K9" s="38" t="s">
        <v>14</v>
      </c>
      <c r="L9" s="38" t="s">
        <v>15</v>
      </c>
    </row>
    <row r="10" spans="2:12" ht="15.75" x14ac:dyDescent="0.25">
      <c r="B10" s="94"/>
      <c r="C10" s="94"/>
      <c r="D10" s="94"/>
      <c r="E10" s="94"/>
      <c r="F10" s="94" t="s">
        <v>16</v>
      </c>
      <c r="G10" s="91">
        <f>+G11+G26</f>
        <v>349627.6</v>
      </c>
      <c r="H10" s="91">
        <f>+H11</f>
        <v>860622.77</v>
      </c>
      <c r="I10" s="91">
        <f>+I11</f>
        <v>860622.77</v>
      </c>
      <c r="J10" s="5">
        <f>SUM(J11)</f>
        <v>393030.26</v>
      </c>
      <c r="K10" s="92">
        <f>+J10/G10*100</f>
        <v>112.41396846244405</v>
      </c>
      <c r="L10" s="92">
        <f>+J10/I10*100</f>
        <v>45.66812239931788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5">
        <f>SUM(G12+G19+G22+G27)</f>
        <v>349504.6</v>
      </c>
      <c r="H11" s="5">
        <f>SUM(H12+H19+H22+H27)</f>
        <v>860622.77</v>
      </c>
      <c r="I11" s="5">
        <f>SUM(I12+I19+I22+I27)</f>
        <v>860622.77</v>
      </c>
      <c r="J11" s="5">
        <f>SUM(J12+J19+J22+J27)</f>
        <v>393030.26</v>
      </c>
      <c r="K11" s="45">
        <f t="shared" ref="K11:K29" si="0">+J11/G11*100</f>
        <v>112.45352993923402</v>
      </c>
      <c r="L11" s="92">
        <f t="shared" ref="L11:L25" si="1">+J11/I11*100</f>
        <v>45.66812239931788</v>
      </c>
    </row>
    <row r="12" spans="2:12" ht="25.5" x14ac:dyDescent="0.25">
      <c r="B12" s="6"/>
      <c r="C12" s="9">
        <v>63</v>
      </c>
      <c r="D12" s="9"/>
      <c r="E12" s="9"/>
      <c r="F12" s="9" t="s">
        <v>17</v>
      </c>
      <c r="G12" s="5">
        <f>SUM(G13+G15+G17)</f>
        <v>281303.19</v>
      </c>
      <c r="H12" s="5">
        <f>SUM(H13+H15+H17)</f>
        <v>650233.47</v>
      </c>
      <c r="I12" s="5">
        <f>SUM(I13+I15+I17)</f>
        <v>650233.47</v>
      </c>
      <c r="J12" s="139">
        <f>SUM(J15+J17)</f>
        <v>322621.27</v>
      </c>
      <c r="K12" s="45">
        <f t="shared" si="0"/>
        <v>114.68809507634805</v>
      </c>
      <c r="L12" s="92">
        <f t="shared" si="1"/>
        <v>49.616220155508152</v>
      </c>
    </row>
    <row r="13" spans="2:12" x14ac:dyDescent="0.25">
      <c r="B13" s="7"/>
      <c r="C13" s="7"/>
      <c r="D13" s="7">
        <v>634</v>
      </c>
      <c r="E13" s="7"/>
      <c r="F13" s="7" t="s">
        <v>296</v>
      </c>
      <c r="G13" s="5">
        <v>411.44</v>
      </c>
      <c r="H13" s="5">
        <f>SUM(H14)</f>
        <v>0</v>
      </c>
      <c r="I13" s="5">
        <f>SUM(I14)</f>
        <v>0</v>
      </c>
      <c r="J13" s="139">
        <v>0</v>
      </c>
      <c r="K13" s="45">
        <f t="shared" si="0"/>
        <v>0</v>
      </c>
      <c r="L13" s="45">
        <v>0</v>
      </c>
    </row>
    <row r="14" spans="2:12" x14ac:dyDescent="0.25">
      <c r="B14" s="7"/>
      <c r="C14" s="7"/>
      <c r="D14" s="7"/>
      <c r="E14" s="7">
        <v>6341</v>
      </c>
      <c r="F14" s="27" t="s">
        <v>297</v>
      </c>
      <c r="G14" s="5">
        <v>411.44</v>
      </c>
      <c r="H14" s="5"/>
      <c r="I14" s="5"/>
      <c r="J14" s="139"/>
      <c r="K14" s="45">
        <f t="shared" si="0"/>
        <v>0</v>
      </c>
      <c r="L14" s="45">
        <v>0</v>
      </c>
    </row>
    <row r="15" spans="2:12" ht="26.25" x14ac:dyDescent="0.25">
      <c r="B15" s="7"/>
      <c r="C15" s="7"/>
      <c r="D15" s="7">
        <v>636</v>
      </c>
      <c r="E15" s="7"/>
      <c r="F15" s="137" t="s">
        <v>298</v>
      </c>
      <c r="G15" s="5">
        <v>280798.28000000003</v>
      </c>
      <c r="H15" s="5">
        <f>SUM(H16)</f>
        <v>648680</v>
      </c>
      <c r="I15" s="5">
        <f>SUM(I16)</f>
        <v>648680</v>
      </c>
      <c r="J15" s="139">
        <f>SUM(J16)</f>
        <v>322277.27</v>
      </c>
      <c r="K15" s="45"/>
      <c r="L15" s="92"/>
    </row>
    <row r="16" spans="2:12" ht="25.5" x14ac:dyDescent="0.25">
      <c r="B16" s="7"/>
      <c r="C16" s="7"/>
      <c r="D16" s="7"/>
      <c r="E16" s="7">
        <v>6361</v>
      </c>
      <c r="F16" s="136" t="s">
        <v>162</v>
      </c>
      <c r="G16" s="5">
        <v>280798.28000000003</v>
      </c>
      <c r="H16" s="5">
        <v>648680</v>
      </c>
      <c r="I16" s="5">
        <v>648680</v>
      </c>
      <c r="J16" s="140">
        <v>322277.27</v>
      </c>
      <c r="K16" s="45">
        <f t="shared" si="0"/>
        <v>114.77181056807042</v>
      </c>
      <c r="L16" s="92">
        <f t="shared" si="1"/>
        <v>49.682011161127214</v>
      </c>
    </row>
    <row r="17" spans="2:12" ht="15.75" x14ac:dyDescent="0.25">
      <c r="B17" s="7"/>
      <c r="C17" s="7"/>
      <c r="D17" s="7">
        <v>638</v>
      </c>
      <c r="E17" s="7"/>
      <c r="F17" s="136" t="s">
        <v>299</v>
      </c>
      <c r="G17" s="5">
        <v>93.47</v>
      </c>
      <c r="H17" s="5">
        <f>SUM(H18)</f>
        <v>1553.47</v>
      </c>
      <c r="I17" s="5">
        <f>SUM(I18)</f>
        <v>1553.47</v>
      </c>
      <c r="J17" s="139">
        <f>SUM(J18)</f>
        <v>344</v>
      </c>
      <c r="K17" s="45">
        <f t="shared" si="0"/>
        <v>368.03252380442922</v>
      </c>
      <c r="L17" s="92">
        <f t="shared" si="1"/>
        <v>22.143974457182953</v>
      </c>
    </row>
    <row r="18" spans="2:12" ht="15.75" x14ac:dyDescent="0.25">
      <c r="B18" s="7"/>
      <c r="C18" s="7"/>
      <c r="D18" s="7"/>
      <c r="E18" s="7">
        <v>6381</v>
      </c>
      <c r="F18" s="136" t="s">
        <v>300</v>
      </c>
      <c r="G18" s="5">
        <v>93.47</v>
      </c>
      <c r="H18" s="5">
        <v>1553.47</v>
      </c>
      <c r="I18" s="5">
        <v>1553.47</v>
      </c>
      <c r="J18" s="139">
        <v>344</v>
      </c>
      <c r="K18" s="45">
        <f t="shared" si="0"/>
        <v>368.03252380442922</v>
      </c>
      <c r="L18" s="92">
        <f t="shared" si="1"/>
        <v>22.143974457182953</v>
      </c>
    </row>
    <row r="19" spans="2:12" ht="15.75" x14ac:dyDescent="0.25">
      <c r="B19" s="7"/>
      <c r="C19" s="7">
        <v>65</v>
      </c>
      <c r="D19" s="8"/>
      <c r="E19" s="8"/>
      <c r="F19" s="8" t="s">
        <v>50</v>
      </c>
      <c r="G19" s="5">
        <f t="shared" ref="G19:J20" si="2">+G20</f>
        <v>12328.62</v>
      </c>
      <c r="H19" s="5">
        <f t="shared" si="2"/>
        <v>15927</v>
      </c>
      <c r="I19" s="5">
        <f t="shared" si="2"/>
        <v>15927</v>
      </c>
      <c r="J19" s="139">
        <f t="shared" si="2"/>
        <v>9036.06</v>
      </c>
      <c r="K19" s="45">
        <f t="shared" si="0"/>
        <v>73.293361300778187</v>
      </c>
      <c r="L19" s="92">
        <f t="shared" si="1"/>
        <v>56.734224901111318</v>
      </c>
    </row>
    <row r="20" spans="2:12" ht="15.75" x14ac:dyDescent="0.25">
      <c r="B20" s="7"/>
      <c r="C20" s="7"/>
      <c r="D20" s="8">
        <v>652</v>
      </c>
      <c r="E20" s="8"/>
      <c r="F20" s="8" t="s">
        <v>51</v>
      </c>
      <c r="G20" s="5">
        <f t="shared" si="2"/>
        <v>12328.62</v>
      </c>
      <c r="H20" s="5">
        <f t="shared" si="2"/>
        <v>15927</v>
      </c>
      <c r="I20" s="5">
        <f t="shared" si="2"/>
        <v>15927</v>
      </c>
      <c r="J20" s="139">
        <f t="shared" si="2"/>
        <v>9036.06</v>
      </c>
      <c r="K20" s="45">
        <f t="shared" si="0"/>
        <v>73.293361300778187</v>
      </c>
      <c r="L20" s="92">
        <f t="shared" si="1"/>
        <v>56.734224901111318</v>
      </c>
    </row>
    <row r="21" spans="2:12" ht="15.75" x14ac:dyDescent="0.25">
      <c r="B21" s="7"/>
      <c r="C21" s="7"/>
      <c r="D21" s="8"/>
      <c r="E21" s="8">
        <v>6526</v>
      </c>
      <c r="F21" s="8" t="s">
        <v>49</v>
      </c>
      <c r="G21" s="5">
        <v>12328.62</v>
      </c>
      <c r="H21" s="5">
        <v>15927</v>
      </c>
      <c r="I21" s="5">
        <v>15927</v>
      </c>
      <c r="J21" s="139">
        <v>9036.06</v>
      </c>
      <c r="K21" s="45">
        <f t="shared" si="0"/>
        <v>73.293361300778187</v>
      </c>
      <c r="L21" s="92">
        <f t="shared" si="1"/>
        <v>56.734224901111318</v>
      </c>
    </row>
    <row r="22" spans="2:12" ht="15.75" x14ac:dyDescent="0.25">
      <c r="B22" s="7"/>
      <c r="C22" s="7">
        <v>67</v>
      </c>
      <c r="D22" s="8"/>
      <c r="E22" s="8"/>
      <c r="F22" s="9" t="s">
        <v>53</v>
      </c>
      <c r="G22" s="5">
        <f t="shared" ref="G22:J23" si="3">+G23</f>
        <v>55749.369999999995</v>
      </c>
      <c r="H22" s="5">
        <f t="shared" si="3"/>
        <v>194462.3</v>
      </c>
      <c r="I22" s="5">
        <f t="shared" si="3"/>
        <v>194462.3</v>
      </c>
      <c r="J22" s="139">
        <f>SUM(J24:J25)</f>
        <v>61372.93</v>
      </c>
      <c r="K22" s="45">
        <f t="shared" si="0"/>
        <v>110.08721712909045</v>
      </c>
      <c r="L22" s="92">
        <f t="shared" si="1"/>
        <v>31.560323003481912</v>
      </c>
    </row>
    <row r="23" spans="2:12" ht="15.75" x14ac:dyDescent="0.25">
      <c r="B23" s="7"/>
      <c r="C23" s="7"/>
      <c r="D23" s="8">
        <v>671</v>
      </c>
      <c r="E23" s="8"/>
      <c r="F23" s="9" t="s">
        <v>53</v>
      </c>
      <c r="G23" s="5">
        <f>SUM(G24+G25)</f>
        <v>55749.369999999995</v>
      </c>
      <c r="H23" s="5">
        <f>SUM(H24:H25)</f>
        <v>194462.3</v>
      </c>
      <c r="I23" s="5">
        <f>SUM(I24:I25)</f>
        <v>194462.3</v>
      </c>
      <c r="J23" s="139">
        <f t="shared" si="3"/>
        <v>58188.71</v>
      </c>
      <c r="K23" s="45">
        <f t="shared" si="0"/>
        <v>104.37554720349307</v>
      </c>
      <c r="L23" s="92">
        <f t="shared" si="1"/>
        <v>29.922874510894914</v>
      </c>
    </row>
    <row r="24" spans="2:12" ht="25.5" x14ac:dyDescent="0.25">
      <c r="B24" s="7"/>
      <c r="C24" s="7"/>
      <c r="D24" s="8">
        <v>6711</v>
      </c>
      <c r="E24" s="8"/>
      <c r="F24" s="9" t="s">
        <v>54</v>
      </c>
      <c r="G24" s="5">
        <v>55483.92</v>
      </c>
      <c r="H24" s="5">
        <v>186227.61</v>
      </c>
      <c r="I24" s="5">
        <v>186227.61</v>
      </c>
      <c r="J24" s="139">
        <v>58188.71</v>
      </c>
      <c r="K24" s="45">
        <f t="shared" si="0"/>
        <v>104.87490790124419</v>
      </c>
      <c r="L24" s="92">
        <f t="shared" si="1"/>
        <v>31.246016635234703</v>
      </c>
    </row>
    <row r="25" spans="2:12" ht="25.5" x14ac:dyDescent="0.25">
      <c r="B25" s="7"/>
      <c r="C25" s="7"/>
      <c r="D25" s="8">
        <v>6712</v>
      </c>
      <c r="E25" s="8"/>
      <c r="F25" s="9" t="s">
        <v>301</v>
      </c>
      <c r="G25" s="5">
        <v>265.45</v>
      </c>
      <c r="H25" s="5">
        <v>8234.69</v>
      </c>
      <c r="I25" s="5">
        <v>8234.69</v>
      </c>
      <c r="J25" s="139">
        <v>3184.22</v>
      </c>
      <c r="K25" s="45">
        <f t="shared" si="0"/>
        <v>1199.5554718402711</v>
      </c>
      <c r="L25" s="92">
        <f t="shared" si="1"/>
        <v>38.668365172216554</v>
      </c>
    </row>
    <row r="26" spans="2:12" ht="15.75" x14ac:dyDescent="0.25">
      <c r="B26" s="21">
        <v>7</v>
      </c>
      <c r="C26" s="21"/>
      <c r="D26" s="28"/>
      <c r="E26" s="28"/>
      <c r="F26" s="6" t="s">
        <v>3</v>
      </c>
      <c r="G26" s="29">
        <v>123</v>
      </c>
      <c r="H26" s="29"/>
      <c r="I26" s="29"/>
      <c r="J26" s="30"/>
      <c r="K26" s="45">
        <f t="shared" si="0"/>
        <v>0</v>
      </c>
      <c r="L26" s="92"/>
    </row>
    <row r="27" spans="2:12" ht="15.75" x14ac:dyDescent="0.25">
      <c r="B27" s="7"/>
      <c r="C27" s="7">
        <v>72</v>
      </c>
      <c r="D27" s="8"/>
      <c r="E27" s="8"/>
      <c r="F27" s="27" t="s">
        <v>18</v>
      </c>
      <c r="G27" s="5">
        <f>SUM(G28)</f>
        <v>123.42</v>
      </c>
      <c r="H27" s="5"/>
      <c r="I27" s="5"/>
      <c r="J27" s="26"/>
      <c r="K27" s="26">
        <f t="shared" si="0"/>
        <v>0</v>
      </c>
      <c r="L27" s="92"/>
    </row>
    <row r="28" spans="2:12" ht="15.75" x14ac:dyDescent="0.25">
      <c r="B28" s="7"/>
      <c r="C28" s="7"/>
      <c r="D28" s="7">
        <v>721</v>
      </c>
      <c r="E28" s="7"/>
      <c r="F28" s="27" t="s">
        <v>19</v>
      </c>
      <c r="G28" s="5">
        <f>SUM(G29)</f>
        <v>123.42</v>
      </c>
      <c r="H28" s="5"/>
      <c r="I28" s="5"/>
      <c r="J28" s="26"/>
      <c r="K28" s="26">
        <f t="shared" si="0"/>
        <v>0</v>
      </c>
      <c r="L28" s="92"/>
    </row>
    <row r="29" spans="2:12" ht="15.75" x14ac:dyDescent="0.25">
      <c r="B29" s="7"/>
      <c r="C29" s="7"/>
      <c r="D29" s="7"/>
      <c r="E29" s="7">
        <v>7211</v>
      </c>
      <c r="F29" s="27" t="s">
        <v>20</v>
      </c>
      <c r="G29" s="5">
        <v>123.42</v>
      </c>
      <c r="H29" s="5"/>
      <c r="I29" s="5"/>
      <c r="J29" s="26"/>
      <c r="K29" s="26">
        <f t="shared" si="0"/>
        <v>0</v>
      </c>
      <c r="L29" s="92"/>
    </row>
    <row r="30" spans="2:12" x14ac:dyDescent="0.25">
      <c r="B30" s="7"/>
      <c r="C30" s="7"/>
      <c r="D30" s="7"/>
      <c r="E30" s="7" t="s">
        <v>11</v>
      </c>
      <c r="F30" s="27"/>
      <c r="G30" s="5"/>
      <c r="H30" s="5"/>
      <c r="I30" s="5"/>
      <c r="J30" s="26"/>
      <c r="K30" s="26"/>
      <c r="L30" s="26"/>
    </row>
    <row r="31" spans="2:12" ht="15.75" customHeight="1" x14ac:dyDescent="0.25"/>
    <row r="32" spans="2:12" ht="15.75" customHeight="1" x14ac:dyDescent="0.25"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3"/>
    </row>
    <row r="33" spans="2:12" ht="25.5" x14ac:dyDescent="0.25">
      <c r="B33" s="165" t="s">
        <v>7</v>
      </c>
      <c r="C33" s="166"/>
      <c r="D33" s="166"/>
      <c r="E33" s="166"/>
      <c r="F33" s="167"/>
      <c r="G33" s="37" t="s">
        <v>40</v>
      </c>
      <c r="H33" s="37" t="s">
        <v>29</v>
      </c>
      <c r="I33" s="37" t="s">
        <v>27</v>
      </c>
      <c r="J33" s="37" t="s">
        <v>41</v>
      </c>
      <c r="K33" s="37" t="s">
        <v>12</v>
      </c>
      <c r="L33" s="37" t="s">
        <v>28</v>
      </c>
    </row>
    <row r="34" spans="2:12" s="25" customFormat="1" ht="12.75" customHeight="1" x14ac:dyDescent="0.2">
      <c r="B34" s="168">
        <v>1</v>
      </c>
      <c r="C34" s="169"/>
      <c r="D34" s="169"/>
      <c r="E34" s="169"/>
      <c r="F34" s="170"/>
      <c r="G34" s="69">
        <v>2</v>
      </c>
      <c r="H34" s="69">
        <v>3</v>
      </c>
      <c r="I34" s="69">
        <v>4</v>
      </c>
      <c r="J34" s="69">
        <v>5</v>
      </c>
      <c r="K34" s="69" t="s">
        <v>14</v>
      </c>
      <c r="L34" s="69" t="s">
        <v>15</v>
      </c>
    </row>
    <row r="35" spans="2:12" x14ac:dyDescent="0.25">
      <c r="B35" s="47" t="s">
        <v>55</v>
      </c>
      <c r="C35" s="48"/>
      <c r="D35" s="49"/>
      <c r="E35" s="50"/>
      <c r="F35" s="68" t="s">
        <v>4</v>
      </c>
      <c r="G35" s="85">
        <v>349584</v>
      </c>
      <c r="H35" s="86">
        <v>852387</v>
      </c>
      <c r="I35" s="86">
        <v>825387</v>
      </c>
      <c r="J35" s="87">
        <v>389568</v>
      </c>
      <c r="K35" s="86">
        <f>+J35/G35*100</f>
        <v>111.43759439791295</v>
      </c>
      <c r="L35" s="86">
        <f>+J35/I35*100</f>
        <v>47.198223378851374</v>
      </c>
    </row>
    <row r="36" spans="2:12" ht="18.75" x14ac:dyDescent="0.3">
      <c r="B36" s="51" t="s">
        <v>56</v>
      </c>
      <c r="C36" s="52"/>
      <c r="D36" s="53"/>
      <c r="E36" s="54"/>
      <c r="F36" s="79" t="s">
        <v>5</v>
      </c>
      <c r="G36" s="73"/>
      <c r="H36" s="46"/>
      <c r="I36" s="46"/>
      <c r="J36" s="46"/>
      <c r="K36" s="86"/>
      <c r="L36" s="86"/>
    </row>
    <row r="37" spans="2:12" ht="15.75" x14ac:dyDescent="0.25">
      <c r="B37" s="52"/>
      <c r="C37" s="51" t="s">
        <v>57</v>
      </c>
      <c r="D37" s="53"/>
      <c r="E37" s="54"/>
      <c r="F37" s="79" t="s">
        <v>21</v>
      </c>
      <c r="G37" s="70"/>
      <c r="H37" s="46"/>
      <c r="I37" s="46"/>
      <c r="J37" s="46"/>
      <c r="K37" s="86"/>
      <c r="L37" s="86"/>
    </row>
    <row r="38" spans="2:12" x14ac:dyDescent="0.25">
      <c r="B38" s="52"/>
      <c r="C38" s="52"/>
      <c r="D38" s="55" t="s">
        <v>58</v>
      </c>
      <c r="E38" s="54"/>
      <c r="F38" s="79" t="s">
        <v>22</v>
      </c>
      <c r="G38" s="71">
        <v>166269.18</v>
      </c>
      <c r="H38" s="44">
        <v>541320</v>
      </c>
      <c r="I38" s="44">
        <v>541320</v>
      </c>
      <c r="J38" s="44">
        <v>258752.39</v>
      </c>
      <c r="K38" s="86">
        <f t="shared" ref="K38:K97" si="4">+J38/G38*100</f>
        <v>155.62258140684884</v>
      </c>
      <c r="L38" s="86">
        <f t="shared" ref="L38:L97" si="5">+J38/I38*100</f>
        <v>47.800264169068207</v>
      </c>
    </row>
    <row r="39" spans="2:12" ht="15.75" x14ac:dyDescent="0.25">
      <c r="B39" s="52"/>
      <c r="C39" s="51" t="s">
        <v>59</v>
      </c>
      <c r="D39" s="53"/>
      <c r="E39" s="54"/>
      <c r="F39" s="79" t="s">
        <v>60</v>
      </c>
      <c r="G39" s="70"/>
      <c r="H39" s="44"/>
      <c r="I39" s="44"/>
      <c r="J39" s="46"/>
      <c r="K39" s="86"/>
      <c r="L39" s="86"/>
    </row>
    <row r="40" spans="2:12" x14ac:dyDescent="0.25">
      <c r="B40" s="52"/>
      <c r="C40" s="52"/>
      <c r="D40" s="55" t="s">
        <v>61</v>
      </c>
      <c r="E40" s="54"/>
      <c r="F40" s="79" t="s">
        <v>60</v>
      </c>
      <c r="G40" s="72">
        <v>6328.06</v>
      </c>
      <c r="H40" s="44">
        <v>8000</v>
      </c>
      <c r="I40" s="44">
        <v>8000</v>
      </c>
      <c r="J40" s="46">
        <v>3754.02</v>
      </c>
      <c r="K40" s="86">
        <f t="shared" si="4"/>
        <v>59.323394531657399</v>
      </c>
      <c r="L40" s="86">
        <f t="shared" si="5"/>
        <v>46.925249999999998</v>
      </c>
    </row>
    <row r="41" spans="2:12" ht="15.75" x14ac:dyDescent="0.25">
      <c r="B41" s="52"/>
      <c r="C41" s="51" t="s">
        <v>62</v>
      </c>
      <c r="D41" s="53"/>
      <c r="E41" s="54"/>
      <c r="F41" s="79" t="s">
        <v>63</v>
      </c>
      <c r="G41" s="70"/>
      <c r="H41" s="44"/>
      <c r="I41" s="44"/>
      <c r="J41" s="46"/>
      <c r="K41" s="86"/>
      <c r="L41" s="86"/>
    </row>
    <row r="42" spans="2:12" x14ac:dyDescent="0.25">
      <c r="B42" s="52"/>
      <c r="C42" s="52"/>
      <c r="D42" s="55" t="s">
        <v>64</v>
      </c>
      <c r="E42" s="54"/>
      <c r="F42" s="79" t="s">
        <v>65</v>
      </c>
      <c r="G42" s="72">
        <v>27810.19</v>
      </c>
      <c r="H42" s="44">
        <v>86935.4</v>
      </c>
      <c r="I42" s="44">
        <v>86935.4</v>
      </c>
      <c r="J42" s="46">
        <v>43161.279999999999</v>
      </c>
      <c r="K42" s="86">
        <f t="shared" si="4"/>
        <v>155.19951499791983</v>
      </c>
      <c r="L42" s="86">
        <f t="shared" si="5"/>
        <v>49.647531385373512</v>
      </c>
    </row>
    <row r="43" spans="2:12" ht="18.75" x14ac:dyDescent="0.3">
      <c r="B43" s="51" t="s">
        <v>66</v>
      </c>
      <c r="C43" s="52"/>
      <c r="D43" s="53"/>
      <c r="E43" s="54"/>
      <c r="F43" s="79" t="s">
        <v>10</v>
      </c>
      <c r="G43" s="73"/>
      <c r="H43" s="44"/>
      <c r="I43" s="44"/>
      <c r="J43" s="46"/>
      <c r="K43" s="86"/>
      <c r="L43" s="86"/>
    </row>
    <row r="44" spans="2:12" ht="15.75" x14ac:dyDescent="0.25">
      <c r="B44" s="52"/>
      <c r="C44" s="51" t="s">
        <v>67</v>
      </c>
      <c r="D44" s="53"/>
      <c r="E44" s="54"/>
      <c r="F44" s="79" t="s">
        <v>23</v>
      </c>
      <c r="G44" s="70"/>
      <c r="H44" s="44"/>
      <c r="I44" s="44"/>
      <c r="J44" s="46"/>
      <c r="K44" s="86"/>
      <c r="L44" s="86"/>
    </row>
    <row r="45" spans="2:12" x14ac:dyDescent="0.25">
      <c r="B45" s="52"/>
      <c r="C45" s="52"/>
      <c r="D45" s="55" t="s">
        <v>68</v>
      </c>
      <c r="E45" s="54"/>
      <c r="F45" s="79" t="s">
        <v>24</v>
      </c>
      <c r="G45" s="72">
        <v>613.76</v>
      </c>
      <c r="H45" s="44">
        <v>1465.45</v>
      </c>
      <c r="I45" s="44">
        <v>1465</v>
      </c>
      <c r="J45" s="46">
        <v>825.4</v>
      </c>
      <c r="K45" s="86">
        <f t="shared" si="4"/>
        <v>134.48253388946821</v>
      </c>
      <c r="L45" s="86">
        <f>+J45/I45*100</f>
        <v>56.341296928327644</v>
      </c>
    </row>
    <row r="46" spans="2:12" x14ac:dyDescent="0.25">
      <c r="B46" s="52"/>
      <c r="C46" s="52"/>
      <c r="D46" s="55" t="s">
        <v>69</v>
      </c>
      <c r="E46" s="54"/>
      <c r="F46" s="79" t="s">
        <v>70</v>
      </c>
      <c r="G46" s="72">
        <v>14180.26</v>
      </c>
      <c r="H46" s="44">
        <v>21700</v>
      </c>
      <c r="I46" s="44">
        <v>21700</v>
      </c>
      <c r="J46" s="46">
        <v>12076</v>
      </c>
      <c r="K46" s="86">
        <f t="shared" si="4"/>
        <v>85.160638803519817</v>
      </c>
      <c r="L46" s="86">
        <f t="shared" si="5"/>
        <v>55.649769585253459</v>
      </c>
    </row>
    <row r="47" spans="2:12" x14ac:dyDescent="0.25">
      <c r="B47" s="52"/>
      <c r="C47" s="52"/>
      <c r="D47" s="55" t="s">
        <v>71</v>
      </c>
      <c r="E47" s="54"/>
      <c r="F47" s="79" t="s">
        <v>72</v>
      </c>
      <c r="G47" s="72">
        <v>86.27</v>
      </c>
      <c r="H47" s="44">
        <v>200</v>
      </c>
      <c r="I47" s="44">
        <v>200</v>
      </c>
      <c r="J47" s="46">
        <v>0</v>
      </c>
      <c r="K47" s="86">
        <f t="shared" si="4"/>
        <v>0</v>
      </c>
      <c r="L47" s="86">
        <f t="shared" si="5"/>
        <v>0</v>
      </c>
    </row>
    <row r="48" spans="2:12" x14ac:dyDescent="0.25">
      <c r="B48" s="56"/>
      <c r="C48" s="52"/>
      <c r="D48" s="53">
        <v>3214</v>
      </c>
      <c r="E48" s="57"/>
      <c r="F48" s="79" t="s">
        <v>73</v>
      </c>
      <c r="G48" s="74"/>
      <c r="H48" s="44">
        <v>600</v>
      </c>
      <c r="I48" s="44">
        <v>600</v>
      </c>
      <c r="J48" s="46">
        <v>528.52</v>
      </c>
      <c r="K48" s="86" t="e">
        <f t="shared" si="4"/>
        <v>#DIV/0!</v>
      </c>
      <c r="L48" s="86">
        <f t="shared" si="5"/>
        <v>88.086666666666673</v>
      </c>
    </row>
    <row r="49" spans="2:12" ht="15.75" x14ac:dyDescent="0.25">
      <c r="B49" s="52"/>
      <c r="C49" s="51" t="s">
        <v>74</v>
      </c>
      <c r="D49" s="53"/>
      <c r="E49" s="54"/>
      <c r="F49" s="79" t="s">
        <v>75</v>
      </c>
      <c r="G49" s="70"/>
      <c r="H49" s="44"/>
      <c r="I49" s="44"/>
      <c r="J49" s="46"/>
      <c r="K49" s="86"/>
      <c r="L49" s="86"/>
    </row>
    <row r="50" spans="2:12" x14ac:dyDescent="0.25">
      <c r="B50" s="52"/>
      <c r="C50" s="52"/>
      <c r="D50" s="55" t="s">
        <v>76</v>
      </c>
      <c r="E50" s="54"/>
      <c r="F50" s="79" t="s">
        <v>77</v>
      </c>
      <c r="G50" s="72">
        <v>5081.8100000000004</v>
      </c>
      <c r="H50" s="44">
        <v>2600</v>
      </c>
      <c r="I50" s="44">
        <v>2600</v>
      </c>
      <c r="J50" s="46">
        <v>2178.9899999999998</v>
      </c>
      <c r="K50" s="86">
        <f t="shared" si="4"/>
        <v>42.878226458683024</v>
      </c>
      <c r="L50" s="86">
        <f t="shared" si="5"/>
        <v>83.807307692307688</v>
      </c>
    </row>
    <row r="51" spans="2:12" x14ac:dyDescent="0.25">
      <c r="B51" s="52"/>
      <c r="C51" s="52"/>
      <c r="D51" s="55" t="s">
        <v>78</v>
      </c>
      <c r="E51" s="54"/>
      <c r="F51" s="79" t="s">
        <v>79</v>
      </c>
      <c r="G51" s="72">
        <v>18194.3</v>
      </c>
      <c r="H51" s="44">
        <v>23000</v>
      </c>
      <c r="I51" s="44">
        <v>23000</v>
      </c>
      <c r="J51" s="46">
        <v>3491.59</v>
      </c>
      <c r="K51" s="86">
        <f t="shared" si="4"/>
        <v>19.190570673232827</v>
      </c>
      <c r="L51" s="86">
        <f t="shared" si="5"/>
        <v>15.180826086956522</v>
      </c>
    </row>
    <row r="52" spans="2:12" x14ac:dyDescent="0.25">
      <c r="B52" s="52"/>
      <c r="C52" s="52"/>
      <c r="D52" s="55" t="s">
        <v>80</v>
      </c>
      <c r="E52" s="54"/>
      <c r="F52" s="79" t="s">
        <v>81</v>
      </c>
      <c r="G52" s="72">
        <v>2271.25</v>
      </c>
      <c r="H52" s="44">
        <v>16000</v>
      </c>
      <c r="I52" s="44">
        <v>16000</v>
      </c>
      <c r="J52" s="46">
        <v>8359.81</v>
      </c>
      <c r="K52" s="86">
        <f t="shared" si="4"/>
        <v>368.07088607594937</v>
      </c>
      <c r="L52" s="86">
        <f t="shared" si="5"/>
        <v>52.2488125</v>
      </c>
    </row>
    <row r="53" spans="2:12" x14ac:dyDescent="0.25">
      <c r="B53" s="52"/>
      <c r="C53" s="52"/>
      <c r="D53" s="55" t="s">
        <v>82</v>
      </c>
      <c r="E53" s="54"/>
      <c r="F53" s="79" t="s">
        <v>83</v>
      </c>
      <c r="G53" s="72">
        <v>503.55</v>
      </c>
      <c r="H53" s="44">
        <v>1327.23</v>
      </c>
      <c r="I53" s="44">
        <v>1000</v>
      </c>
      <c r="J53" s="46">
        <v>201.76</v>
      </c>
      <c r="K53" s="86">
        <f t="shared" si="4"/>
        <v>40.067520603713632</v>
      </c>
      <c r="L53" s="86">
        <f t="shared" si="5"/>
        <v>20.175999999999998</v>
      </c>
    </row>
    <row r="54" spans="2:12" x14ac:dyDescent="0.25">
      <c r="B54" s="52"/>
      <c r="C54" s="52"/>
      <c r="D54" s="55" t="s">
        <v>84</v>
      </c>
      <c r="E54" s="54"/>
      <c r="F54" s="79" t="s">
        <v>85</v>
      </c>
      <c r="G54" s="72"/>
      <c r="H54" s="44">
        <v>1298.74</v>
      </c>
      <c r="I54" s="44">
        <v>1298.74</v>
      </c>
      <c r="J54" s="46">
        <v>1048.74</v>
      </c>
      <c r="K54" s="86"/>
      <c r="L54" s="86">
        <f t="shared" si="5"/>
        <v>80.750573632905741</v>
      </c>
    </row>
    <row r="55" spans="2:12" x14ac:dyDescent="0.25">
      <c r="B55" s="52"/>
      <c r="C55" s="52"/>
      <c r="D55" s="58" t="s">
        <v>86</v>
      </c>
      <c r="E55" s="59"/>
      <c r="F55" s="79" t="s">
        <v>87</v>
      </c>
      <c r="G55" s="72">
        <v>43.9</v>
      </c>
      <c r="H55" s="44">
        <v>265.45</v>
      </c>
      <c r="I55" s="44">
        <v>265.45</v>
      </c>
      <c r="J55" s="46">
        <v>49.6</v>
      </c>
      <c r="K55" s="86">
        <f t="shared" si="4"/>
        <v>112.98405466970387</v>
      </c>
      <c r="L55" s="86">
        <f t="shared" si="5"/>
        <v>18.68525145978527</v>
      </c>
    </row>
    <row r="56" spans="2:12" ht="15.75" x14ac:dyDescent="0.25">
      <c r="B56" s="52"/>
      <c r="C56" s="51" t="s">
        <v>88</v>
      </c>
      <c r="D56" s="53"/>
      <c r="E56" s="54"/>
      <c r="F56" s="79" t="s">
        <v>89</v>
      </c>
      <c r="G56" s="70"/>
      <c r="H56" s="44"/>
      <c r="I56" s="44"/>
      <c r="J56" s="46"/>
      <c r="K56" s="86"/>
      <c r="L56" s="86"/>
    </row>
    <row r="57" spans="2:12" x14ac:dyDescent="0.25">
      <c r="B57" s="52"/>
      <c r="C57" s="52"/>
      <c r="D57" s="55" t="s">
        <v>90</v>
      </c>
      <c r="E57" s="54"/>
      <c r="F57" s="79" t="s">
        <v>91</v>
      </c>
      <c r="G57" s="72">
        <v>2757.37</v>
      </c>
      <c r="H57" s="44">
        <v>1500</v>
      </c>
      <c r="I57" s="44">
        <v>1500</v>
      </c>
      <c r="J57" s="46">
        <v>503.47</v>
      </c>
      <c r="K57" s="86">
        <f t="shared" si="4"/>
        <v>18.259065703913514</v>
      </c>
      <c r="L57" s="86">
        <f t="shared" si="5"/>
        <v>33.564666666666668</v>
      </c>
    </row>
    <row r="58" spans="2:12" x14ac:dyDescent="0.25">
      <c r="B58" s="52"/>
      <c r="C58" s="52"/>
      <c r="D58" s="55" t="s">
        <v>92</v>
      </c>
      <c r="E58" s="54"/>
      <c r="F58" s="79" t="s">
        <v>93</v>
      </c>
      <c r="G58" s="72">
        <v>296.8</v>
      </c>
      <c r="H58" s="44">
        <v>3404.17</v>
      </c>
      <c r="I58" s="44">
        <v>3404</v>
      </c>
      <c r="J58" s="46">
        <v>409.83</v>
      </c>
      <c r="K58" s="86">
        <f t="shared" si="4"/>
        <v>138.08288409703502</v>
      </c>
      <c r="L58" s="86">
        <f t="shared" si="5"/>
        <v>12.039659224441833</v>
      </c>
    </row>
    <row r="59" spans="2:12" x14ac:dyDescent="0.25">
      <c r="B59" s="52"/>
      <c r="C59" s="52"/>
      <c r="D59" s="55" t="s">
        <v>94</v>
      </c>
      <c r="E59" s="54"/>
      <c r="F59" s="79" t="s">
        <v>95</v>
      </c>
      <c r="G59" s="72"/>
      <c r="H59" s="44">
        <v>0</v>
      </c>
      <c r="I59" s="44">
        <v>0</v>
      </c>
      <c r="J59" s="46">
        <v>0</v>
      </c>
      <c r="K59" s="86"/>
      <c r="L59" s="86" t="e">
        <f t="shared" si="5"/>
        <v>#DIV/0!</v>
      </c>
    </row>
    <row r="60" spans="2:12" x14ac:dyDescent="0.25">
      <c r="B60" s="52"/>
      <c r="C60" s="52"/>
      <c r="D60" s="55" t="s">
        <v>96</v>
      </c>
      <c r="E60" s="54"/>
      <c r="F60" s="79" t="s">
        <v>97</v>
      </c>
      <c r="G60" s="72">
        <v>1294.3399999999999</v>
      </c>
      <c r="H60" s="44">
        <v>2500</v>
      </c>
      <c r="I60" s="44">
        <v>2500</v>
      </c>
      <c r="J60" s="46">
        <v>954.62</v>
      </c>
      <c r="K60" s="86">
        <f t="shared" si="4"/>
        <v>73.753418730781718</v>
      </c>
      <c r="L60" s="86">
        <f t="shared" si="5"/>
        <v>38.184800000000003</v>
      </c>
    </row>
    <row r="61" spans="2:12" x14ac:dyDescent="0.25">
      <c r="B61" s="52"/>
      <c r="C61" s="52"/>
      <c r="D61" s="55" t="s">
        <v>98</v>
      </c>
      <c r="E61" s="54"/>
      <c r="F61" s="79" t="s">
        <v>99</v>
      </c>
      <c r="G61" s="72"/>
      <c r="H61" s="44"/>
      <c r="I61" s="44"/>
      <c r="J61" s="46"/>
      <c r="K61" s="86"/>
      <c r="L61" s="86"/>
    </row>
    <row r="62" spans="2:12" x14ac:dyDescent="0.25">
      <c r="B62" s="52"/>
      <c r="C62" s="52"/>
      <c r="D62" s="55" t="s">
        <v>100</v>
      </c>
      <c r="E62" s="54"/>
      <c r="F62" s="79" t="s">
        <v>101</v>
      </c>
      <c r="G62" s="72">
        <v>1775.5</v>
      </c>
      <c r="H62" s="44">
        <v>1924.7</v>
      </c>
      <c r="I62" s="44">
        <v>1924.7</v>
      </c>
      <c r="J62" s="46">
        <v>969.07</v>
      </c>
      <c r="K62" s="86">
        <f t="shared" si="4"/>
        <v>54.580118276541825</v>
      </c>
      <c r="L62" s="86">
        <f t="shared" si="5"/>
        <v>50.349145321348786</v>
      </c>
    </row>
    <row r="63" spans="2:12" x14ac:dyDescent="0.25">
      <c r="B63" s="52"/>
      <c r="C63" s="52"/>
      <c r="D63" s="55" t="s">
        <v>102</v>
      </c>
      <c r="E63" s="54"/>
      <c r="F63" s="79" t="s">
        <v>103</v>
      </c>
      <c r="G63" s="72">
        <v>445.29</v>
      </c>
      <c r="H63" s="44">
        <v>265.45</v>
      </c>
      <c r="I63" s="44">
        <v>265.45</v>
      </c>
      <c r="J63" s="46">
        <v>62.21</v>
      </c>
      <c r="K63" s="86">
        <f t="shared" si="4"/>
        <v>13.970670798805273</v>
      </c>
      <c r="L63" s="86">
        <f t="shared" si="5"/>
        <v>23.435675268412133</v>
      </c>
    </row>
    <row r="64" spans="2:12" x14ac:dyDescent="0.25">
      <c r="B64" s="52"/>
      <c r="C64" s="52"/>
      <c r="D64" s="55" t="s">
        <v>104</v>
      </c>
      <c r="E64" s="54"/>
      <c r="F64" s="79" t="s">
        <v>105</v>
      </c>
      <c r="G64" s="72">
        <v>193.03</v>
      </c>
      <c r="H64" s="44">
        <v>3500</v>
      </c>
      <c r="I64" s="44">
        <v>3500</v>
      </c>
      <c r="J64" s="46">
        <v>862.7</v>
      </c>
      <c r="K64" s="86">
        <f t="shared" si="4"/>
        <v>446.92534839144179</v>
      </c>
      <c r="L64" s="86">
        <f t="shared" si="5"/>
        <v>24.648571428571429</v>
      </c>
    </row>
    <row r="65" spans="2:12" x14ac:dyDescent="0.25">
      <c r="B65" s="52"/>
      <c r="C65" s="52"/>
      <c r="D65" s="55" t="s">
        <v>106</v>
      </c>
      <c r="E65" s="54"/>
      <c r="F65" s="79" t="s">
        <v>107</v>
      </c>
      <c r="G65" s="72">
        <v>1794.21</v>
      </c>
      <c r="H65" s="44">
        <v>2008.74</v>
      </c>
      <c r="I65" s="44">
        <v>2008.74</v>
      </c>
      <c r="J65" s="46">
        <v>693.92</v>
      </c>
      <c r="K65" s="86">
        <f t="shared" si="4"/>
        <v>38.675517358614655</v>
      </c>
      <c r="L65" s="86">
        <f t="shared" si="5"/>
        <v>34.545038183139674</v>
      </c>
    </row>
    <row r="66" spans="2:12" x14ac:dyDescent="0.25">
      <c r="B66" s="52"/>
      <c r="C66" s="52"/>
      <c r="D66" s="55" t="s">
        <v>110</v>
      </c>
      <c r="E66" s="54"/>
      <c r="F66" s="79" t="s">
        <v>111</v>
      </c>
      <c r="G66" s="72">
        <v>521.66</v>
      </c>
      <c r="H66" s="44">
        <v>806.26</v>
      </c>
      <c r="I66" s="44">
        <v>806.26</v>
      </c>
      <c r="J66" s="46">
        <v>409.84</v>
      </c>
      <c r="K66" s="86">
        <f t="shared" si="4"/>
        <v>78.564582294981406</v>
      </c>
      <c r="L66" s="86">
        <f t="shared" si="5"/>
        <v>50.832237739686946</v>
      </c>
    </row>
    <row r="67" spans="2:12" x14ac:dyDescent="0.25">
      <c r="B67" s="52"/>
      <c r="C67" s="52"/>
      <c r="D67" s="55" t="s">
        <v>112</v>
      </c>
      <c r="E67" s="54"/>
      <c r="F67" s="79" t="s">
        <v>113</v>
      </c>
      <c r="G67" s="72">
        <v>646.46</v>
      </c>
      <c r="H67" s="44">
        <v>0</v>
      </c>
      <c r="I67" s="44">
        <v>0</v>
      </c>
      <c r="J67" s="46"/>
      <c r="K67" s="86">
        <f t="shared" si="4"/>
        <v>0</v>
      </c>
      <c r="L67" s="86" t="e">
        <f t="shared" si="5"/>
        <v>#DIV/0!</v>
      </c>
    </row>
    <row r="68" spans="2:12" x14ac:dyDescent="0.25">
      <c r="B68" s="52"/>
      <c r="C68" s="52"/>
      <c r="D68" s="55" t="s">
        <v>114</v>
      </c>
      <c r="E68" s="54"/>
      <c r="F68" s="79" t="s">
        <v>115</v>
      </c>
      <c r="G68" s="75">
        <v>106.18</v>
      </c>
      <c r="H68" s="44">
        <v>200</v>
      </c>
      <c r="I68" s="44">
        <v>200</v>
      </c>
      <c r="J68" s="46">
        <v>108.09</v>
      </c>
      <c r="K68" s="86">
        <f t="shared" si="4"/>
        <v>101.79883217178376</v>
      </c>
      <c r="L68" s="86">
        <f t="shared" si="5"/>
        <v>54.045000000000002</v>
      </c>
    </row>
    <row r="69" spans="2:12" x14ac:dyDescent="0.25">
      <c r="B69" s="56"/>
      <c r="C69" s="52"/>
      <c r="D69" s="53">
        <v>3295</v>
      </c>
      <c r="E69" s="59"/>
      <c r="F69" s="80" t="s">
        <v>116</v>
      </c>
      <c r="G69" s="74">
        <v>2296.14</v>
      </c>
      <c r="H69" s="44">
        <v>1916</v>
      </c>
      <c r="I69" s="44">
        <v>1916</v>
      </c>
      <c r="J69" s="46">
        <v>824.43</v>
      </c>
      <c r="K69" s="86">
        <f t="shared" si="4"/>
        <v>35.905040633410856</v>
      </c>
      <c r="L69" s="86">
        <f t="shared" si="5"/>
        <v>43.028705636743211</v>
      </c>
    </row>
    <row r="70" spans="2:12" x14ac:dyDescent="0.25">
      <c r="B70" s="56"/>
      <c r="C70" s="52"/>
      <c r="D70" s="53">
        <v>3296</v>
      </c>
      <c r="E70" s="57"/>
      <c r="F70" s="81" t="s">
        <v>117</v>
      </c>
      <c r="G70" s="76"/>
      <c r="H70" s="44"/>
      <c r="I70" s="44"/>
      <c r="J70" s="46">
        <v>0</v>
      </c>
      <c r="K70" s="86"/>
      <c r="L70" s="86"/>
    </row>
    <row r="71" spans="2:12" x14ac:dyDescent="0.25">
      <c r="B71" s="56"/>
      <c r="C71" s="52"/>
      <c r="D71" s="55" t="s">
        <v>118</v>
      </c>
      <c r="E71" s="54"/>
      <c r="F71" s="79" t="s">
        <v>109</v>
      </c>
      <c r="G71" s="74">
        <v>125.29</v>
      </c>
      <c r="H71" s="44">
        <v>8926.98</v>
      </c>
      <c r="I71" s="44">
        <v>8926.98</v>
      </c>
      <c r="J71" s="46">
        <v>0</v>
      </c>
      <c r="K71" s="86">
        <f t="shared" si="4"/>
        <v>0</v>
      </c>
      <c r="L71" s="86">
        <f t="shared" si="5"/>
        <v>0</v>
      </c>
    </row>
    <row r="72" spans="2:12" ht="18.75" x14ac:dyDescent="0.3">
      <c r="B72" s="51" t="s">
        <v>119</v>
      </c>
      <c r="C72" s="52"/>
      <c r="D72" s="53"/>
      <c r="E72" s="54"/>
      <c r="F72" s="79" t="s">
        <v>120</v>
      </c>
      <c r="G72" s="73"/>
      <c r="H72" s="44"/>
      <c r="I72" s="44"/>
      <c r="J72" s="46"/>
      <c r="K72" s="86"/>
      <c r="L72" s="86"/>
    </row>
    <row r="73" spans="2:12" ht="15.75" x14ac:dyDescent="0.25">
      <c r="B73" s="52"/>
      <c r="C73" s="51" t="s">
        <v>121</v>
      </c>
      <c r="D73" s="53"/>
      <c r="E73" s="54"/>
      <c r="F73" s="79" t="s">
        <v>122</v>
      </c>
      <c r="G73" s="70"/>
      <c r="H73" s="44"/>
      <c r="I73" s="44"/>
      <c r="J73" s="46"/>
      <c r="K73" s="86"/>
      <c r="L73" s="86"/>
    </row>
    <row r="74" spans="2:12" x14ac:dyDescent="0.25">
      <c r="B74" s="52"/>
      <c r="C74" s="52"/>
      <c r="D74" s="55" t="s">
        <v>123</v>
      </c>
      <c r="E74" s="54"/>
      <c r="F74" s="79" t="s">
        <v>124</v>
      </c>
      <c r="G74" s="72">
        <v>343.7</v>
      </c>
      <c r="H74" s="44">
        <v>800</v>
      </c>
      <c r="I74" s="44">
        <v>800</v>
      </c>
      <c r="J74" s="46">
        <v>322</v>
      </c>
      <c r="K74" s="86">
        <f t="shared" si="4"/>
        <v>93.686354378818734</v>
      </c>
      <c r="L74" s="86">
        <f t="shared" si="5"/>
        <v>40.25</v>
      </c>
    </row>
    <row r="75" spans="2:12" x14ac:dyDescent="0.25">
      <c r="B75" s="52"/>
      <c r="C75" s="52"/>
      <c r="D75" s="55">
        <v>3433</v>
      </c>
      <c r="E75" s="54"/>
      <c r="F75" s="79" t="s">
        <v>160</v>
      </c>
      <c r="G75" s="72"/>
      <c r="H75" s="44"/>
      <c r="I75" s="44"/>
      <c r="J75" s="46"/>
      <c r="K75" s="86"/>
      <c r="L75" s="86"/>
    </row>
    <row r="76" spans="2:12" ht="10.5" customHeight="1" x14ac:dyDescent="0.25">
      <c r="B76" s="52"/>
      <c r="C76" s="51" t="s">
        <v>126</v>
      </c>
      <c r="D76" s="53"/>
      <c r="E76" s="54"/>
      <c r="F76" s="79" t="s">
        <v>127</v>
      </c>
      <c r="G76" s="70"/>
      <c r="H76" s="44"/>
      <c r="I76" s="44"/>
      <c r="J76" s="46"/>
      <c r="K76" s="86"/>
      <c r="L76" s="86"/>
    </row>
    <row r="77" spans="2:12" x14ac:dyDescent="0.25">
      <c r="B77" s="52"/>
      <c r="C77" s="52"/>
      <c r="D77" s="55" t="s">
        <v>128</v>
      </c>
      <c r="E77" s="54"/>
      <c r="F77" s="79" t="s">
        <v>129</v>
      </c>
      <c r="G77" s="72">
        <v>4324.1499999999996</v>
      </c>
      <c r="H77" s="44">
        <v>71779.8</v>
      </c>
      <c r="I77" s="44">
        <v>71779.8</v>
      </c>
      <c r="J77" s="46">
        <v>40377.42</v>
      </c>
      <c r="K77" s="86">
        <f t="shared" si="4"/>
        <v>933.76547992090946</v>
      </c>
      <c r="L77" s="86">
        <f t="shared" si="5"/>
        <v>56.251786714368102</v>
      </c>
    </row>
    <row r="78" spans="2:12" x14ac:dyDescent="0.25">
      <c r="B78" s="56"/>
      <c r="C78" s="52"/>
      <c r="D78" s="53">
        <v>3723</v>
      </c>
      <c r="E78" s="57"/>
      <c r="F78" s="79" t="s">
        <v>130</v>
      </c>
      <c r="G78" s="74"/>
      <c r="H78" s="44"/>
      <c r="I78" s="44"/>
      <c r="J78" s="46"/>
      <c r="K78" s="86"/>
      <c r="L78" s="86"/>
    </row>
    <row r="79" spans="2:12" ht="18.75" x14ac:dyDescent="0.3">
      <c r="B79" s="51" t="s">
        <v>131</v>
      </c>
      <c r="C79" s="52"/>
      <c r="D79" s="53"/>
      <c r="E79" s="54"/>
      <c r="F79" s="79" t="s">
        <v>132</v>
      </c>
      <c r="G79" s="73"/>
      <c r="H79" s="44"/>
      <c r="I79" s="44"/>
      <c r="J79" s="46"/>
      <c r="K79" s="86"/>
      <c r="L79" s="86"/>
    </row>
    <row r="80" spans="2:12" ht="15.75" x14ac:dyDescent="0.25">
      <c r="B80" s="52"/>
      <c r="C80" s="51" t="s">
        <v>133</v>
      </c>
      <c r="D80" s="53"/>
      <c r="E80" s="54"/>
      <c r="F80" s="79" t="s">
        <v>52</v>
      </c>
      <c r="G80" s="70"/>
      <c r="H80" s="44"/>
      <c r="I80" s="44"/>
      <c r="J80" s="46"/>
      <c r="K80" s="86"/>
      <c r="L80" s="86"/>
    </row>
    <row r="81" spans="2:12" x14ac:dyDescent="0.25">
      <c r="B81" s="52"/>
      <c r="C81" s="52"/>
      <c r="D81" s="55">
        <v>3812</v>
      </c>
      <c r="E81" s="54"/>
      <c r="F81" s="79" t="s">
        <v>135</v>
      </c>
      <c r="G81" s="72"/>
      <c r="H81" s="44">
        <v>334.5</v>
      </c>
      <c r="I81" s="44">
        <v>334.5</v>
      </c>
      <c r="J81" s="46">
        <v>334.5</v>
      </c>
      <c r="K81" s="86"/>
      <c r="L81" s="86">
        <f t="shared" si="5"/>
        <v>100</v>
      </c>
    </row>
    <row r="82" spans="2:12" ht="15.75" x14ac:dyDescent="0.25">
      <c r="B82" s="60" t="s">
        <v>136</v>
      </c>
      <c r="C82" s="61"/>
      <c r="D82" s="61"/>
      <c r="E82" s="61"/>
      <c r="F82" s="82" t="s">
        <v>6</v>
      </c>
      <c r="G82" s="70">
        <v>265</v>
      </c>
      <c r="H82" s="88">
        <v>8234.69</v>
      </c>
      <c r="I82" s="88">
        <v>8235</v>
      </c>
      <c r="J82" s="88">
        <v>3462</v>
      </c>
      <c r="K82" s="86">
        <f t="shared" si="4"/>
        <v>1306.4150943396226</v>
      </c>
      <c r="L82" s="86">
        <f t="shared" si="5"/>
        <v>42.040072859744996</v>
      </c>
    </row>
    <row r="83" spans="2:12" x14ac:dyDescent="0.25">
      <c r="B83" s="62" t="s">
        <v>137</v>
      </c>
      <c r="C83" s="63"/>
      <c r="D83" s="63"/>
      <c r="E83" s="63"/>
      <c r="F83" s="83" t="s">
        <v>138</v>
      </c>
      <c r="G83" s="74"/>
      <c r="H83" s="44"/>
      <c r="I83" s="44"/>
      <c r="J83" s="46"/>
      <c r="K83" s="86"/>
      <c r="L83" s="86"/>
    </row>
    <row r="84" spans="2:12" x14ac:dyDescent="0.25">
      <c r="B84" s="63"/>
      <c r="C84" s="62" t="s">
        <v>139</v>
      </c>
      <c r="D84" s="63"/>
      <c r="E84" s="63"/>
      <c r="F84" s="83" t="s">
        <v>140</v>
      </c>
      <c r="G84" s="46"/>
      <c r="H84" s="44"/>
      <c r="I84" s="44"/>
      <c r="J84" s="46"/>
      <c r="K84" s="86"/>
      <c r="L84" s="86"/>
    </row>
    <row r="85" spans="2:12" x14ac:dyDescent="0.25">
      <c r="B85" s="63"/>
      <c r="C85" s="63"/>
      <c r="D85" s="62" t="s">
        <v>141</v>
      </c>
      <c r="E85" s="63"/>
      <c r="F85" s="83" t="s">
        <v>142</v>
      </c>
      <c r="G85" s="46"/>
      <c r="H85" s="44">
        <v>1327.23</v>
      </c>
      <c r="I85" s="44">
        <v>1327.23</v>
      </c>
      <c r="J85" s="46"/>
      <c r="K85" s="86" t="e">
        <f t="shared" si="4"/>
        <v>#DIV/0!</v>
      </c>
      <c r="L85" s="86">
        <f t="shared" si="5"/>
        <v>0</v>
      </c>
    </row>
    <row r="86" spans="2:12" x14ac:dyDescent="0.25">
      <c r="B86" s="63"/>
      <c r="C86" s="63"/>
      <c r="D86" s="62" t="s">
        <v>143</v>
      </c>
      <c r="E86" s="63"/>
      <c r="F86" s="83" t="s">
        <v>144</v>
      </c>
      <c r="G86" s="46"/>
      <c r="H86" s="44"/>
      <c r="I86" s="44"/>
      <c r="J86" s="46"/>
      <c r="K86" s="86"/>
      <c r="L86" s="86"/>
    </row>
    <row r="87" spans="2:12" x14ac:dyDescent="0.25">
      <c r="B87" s="63"/>
      <c r="C87" s="63"/>
      <c r="D87" s="62" t="s">
        <v>145</v>
      </c>
      <c r="E87" s="63"/>
      <c r="F87" s="83" t="s">
        <v>146</v>
      </c>
      <c r="G87" s="46"/>
      <c r="H87" s="44"/>
      <c r="I87" s="44"/>
      <c r="J87" s="46"/>
      <c r="K87" s="86"/>
      <c r="L87" s="86"/>
    </row>
    <row r="88" spans="2:12" x14ac:dyDescent="0.25">
      <c r="B88" s="63"/>
      <c r="C88" s="63"/>
      <c r="D88" s="62" t="s">
        <v>147</v>
      </c>
      <c r="E88" s="63"/>
      <c r="F88" s="83" t="s">
        <v>148</v>
      </c>
      <c r="G88" s="46"/>
      <c r="H88" s="44"/>
      <c r="I88" s="44"/>
      <c r="J88" s="46"/>
      <c r="K88" s="86"/>
      <c r="L88" s="86"/>
    </row>
    <row r="89" spans="2:12" x14ac:dyDescent="0.25">
      <c r="B89" s="63"/>
      <c r="C89" s="63"/>
      <c r="D89" s="62" t="s">
        <v>149</v>
      </c>
      <c r="E89" s="63"/>
      <c r="F89" s="83" t="s">
        <v>150</v>
      </c>
      <c r="G89" s="46"/>
      <c r="H89" s="44"/>
      <c r="I89" s="44"/>
      <c r="J89" s="46"/>
      <c r="K89" s="86"/>
      <c r="L89" s="86"/>
    </row>
    <row r="90" spans="2:12" x14ac:dyDescent="0.25">
      <c r="B90" s="63"/>
      <c r="C90" s="63"/>
      <c r="D90" s="62" t="s">
        <v>151</v>
      </c>
      <c r="E90" s="63"/>
      <c r="F90" s="83" t="s">
        <v>152</v>
      </c>
      <c r="G90" s="46">
        <v>265</v>
      </c>
      <c r="H90" s="44"/>
      <c r="I90" s="44"/>
      <c r="J90" s="46"/>
      <c r="K90" s="86"/>
      <c r="L90" s="86"/>
    </row>
    <row r="91" spans="2:12" x14ac:dyDescent="0.25">
      <c r="B91" s="63"/>
      <c r="C91" s="63"/>
      <c r="D91" s="62" t="s">
        <v>153</v>
      </c>
      <c r="E91" s="63"/>
      <c r="F91" s="83" t="s">
        <v>154</v>
      </c>
      <c r="G91" s="46"/>
      <c r="H91" s="44">
        <v>3462.48</v>
      </c>
      <c r="I91" s="44">
        <v>3462.48</v>
      </c>
      <c r="J91" s="46">
        <v>3462</v>
      </c>
      <c r="K91" s="86" t="e">
        <f t="shared" si="4"/>
        <v>#DIV/0!</v>
      </c>
      <c r="L91" s="86">
        <f t="shared" si="5"/>
        <v>99.986137104041035</v>
      </c>
    </row>
    <row r="92" spans="2:12" x14ac:dyDescent="0.25">
      <c r="B92" s="65"/>
      <c r="C92" s="65"/>
      <c r="D92" s="66">
        <v>4228</v>
      </c>
      <c r="E92" s="62"/>
      <c r="F92" s="83" t="s">
        <v>155</v>
      </c>
      <c r="G92" s="46"/>
      <c r="H92" s="44"/>
      <c r="I92" s="44"/>
      <c r="J92" s="46"/>
      <c r="K92" s="86"/>
      <c r="L92" s="86"/>
    </row>
    <row r="93" spans="2:12" x14ac:dyDescent="0.25">
      <c r="B93" s="64"/>
      <c r="C93" s="63">
        <v>424</v>
      </c>
      <c r="D93" s="63"/>
      <c r="E93" s="62"/>
      <c r="F93" s="83" t="s">
        <v>156</v>
      </c>
      <c r="G93" s="46"/>
      <c r="H93" s="44"/>
      <c r="I93" s="44"/>
      <c r="J93" s="46"/>
      <c r="K93" s="86"/>
      <c r="L93" s="86"/>
    </row>
    <row r="94" spans="2:12" x14ac:dyDescent="0.25">
      <c r="B94" s="63"/>
      <c r="C94" s="63"/>
      <c r="D94" s="67">
        <v>4241</v>
      </c>
      <c r="E94" s="63"/>
      <c r="F94" s="84" t="s">
        <v>157</v>
      </c>
      <c r="G94" s="46">
        <v>0</v>
      </c>
      <c r="H94" s="44">
        <v>917.25</v>
      </c>
      <c r="I94" s="44">
        <v>917.25</v>
      </c>
      <c r="J94" s="46">
        <v>0</v>
      </c>
      <c r="K94" s="86" t="e">
        <f t="shared" si="4"/>
        <v>#DIV/0!</v>
      </c>
      <c r="L94" s="86">
        <f t="shared" si="5"/>
        <v>0</v>
      </c>
    </row>
    <row r="95" spans="2:12" ht="15.75" x14ac:dyDescent="0.25">
      <c r="B95" s="63"/>
      <c r="C95" s="62">
        <v>426</v>
      </c>
      <c r="D95" s="63"/>
      <c r="E95" s="63"/>
      <c r="F95" s="83" t="s">
        <v>158</v>
      </c>
      <c r="G95" s="77"/>
      <c r="H95" s="46"/>
      <c r="I95" s="46"/>
      <c r="J95" s="46"/>
      <c r="K95" s="86"/>
      <c r="L95" s="86"/>
    </row>
    <row r="96" spans="2:12" x14ac:dyDescent="0.25">
      <c r="B96" s="63"/>
      <c r="C96" s="63"/>
      <c r="D96" s="62">
        <v>4262</v>
      </c>
      <c r="E96" s="63"/>
      <c r="F96" s="83" t="s">
        <v>159</v>
      </c>
      <c r="G96" s="78"/>
      <c r="H96" s="46"/>
      <c r="I96" s="46"/>
      <c r="J96" s="46"/>
      <c r="K96" s="86"/>
      <c r="L96" s="86"/>
    </row>
    <row r="97" spans="6:12" ht="15.75" x14ac:dyDescent="0.25">
      <c r="F97" s="89" t="s">
        <v>161</v>
      </c>
      <c r="G97" s="90">
        <v>349628</v>
      </c>
      <c r="H97" s="90">
        <f t="shared" ref="H97:J97" si="6">+H82+H35</f>
        <v>860621.69</v>
      </c>
      <c r="I97" s="90">
        <v>860622</v>
      </c>
      <c r="J97" s="90">
        <f t="shared" si="6"/>
        <v>393030</v>
      </c>
      <c r="K97" s="90">
        <f t="shared" si="4"/>
        <v>112.41376548788999</v>
      </c>
      <c r="L97" s="90">
        <f t="shared" si="5"/>
        <v>45.668133047958335</v>
      </c>
    </row>
  </sheetData>
  <mergeCells count="7">
    <mergeCell ref="B8:F8"/>
    <mergeCell ref="B9:F9"/>
    <mergeCell ref="B33:F33"/>
    <mergeCell ref="B34:F34"/>
    <mergeCell ref="B2:L2"/>
    <mergeCell ref="B4:L4"/>
    <mergeCell ref="B6:L6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0"/>
  <sheetViews>
    <sheetView workbookViewId="0">
      <selection activeCell="G9" sqref="G9:L3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6" width="33.85546875" customWidth="1"/>
    <col min="7" max="10" width="25.28515625" customWidth="1"/>
    <col min="11" max="12" width="15.7109375" customWidth="1"/>
  </cols>
  <sheetData>
    <row r="1" spans="2:12" ht="18" customHeight="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5.75" customHeight="1" x14ac:dyDescent="0.25">
      <c r="B2" s="164" t="s">
        <v>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2" ht="18" x14ac:dyDescent="0.25">
      <c r="B3" s="15"/>
      <c r="C3" s="15"/>
      <c r="D3" s="15"/>
      <c r="E3" s="15"/>
      <c r="F3" s="15"/>
      <c r="G3" s="15"/>
      <c r="H3" s="15"/>
      <c r="I3" s="15"/>
      <c r="J3" s="3"/>
      <c r="K3" s="3"/>
      <c r="L3" s="3"/>
    </row>
    <row r="4" spans="2:12" ht="18" customHeight="1" x14ac:dyDescent="0.25">
      <c r="B4" s="164" t="s">
        <v>47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2:12" ht="15.75" customHeight="1" x14ac:dyDescent="0.25">
      <c r="B5" s="164" t="s">
        <v>25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 ht="18" x14ac:dyDescent="0.25">
      <c r="B6" s="15"/>
      <c r="C6" s="15"/>
      <c r="D6" s="15"/>
      <c r="E6" s="15"/>
      <c r="F6" s="15"/>
      <c r="G6" s="15"/>
      <c r="H6" s="15"/>
      <c r="I6" s="15"/>
      <c r="J6" s="3"/>
      <c r="K6" s="3"/>
      <c r="L6" s="3"/>
    </row>
    <row r="7" spans="2:12" ht="25.5" customHeight="1" x14ac:dyDescent="0.25">
      <c r="B7" s="165" t="s">
        <v>7</v>
      </c>
      <c r="C7" s="166"/>
      <c r="D7" s="166"/>
      <c r="E7" s="166"/>
      <c r="F7" s="167"/>
      <c r="G7" s="39" t="s">
        <v>40</v>
      </c>
      <c r="H7" s="39" t="s">
        <v>29</v>
      </c>
      <c r="I7" s="39" t="s">
        <v>27</v>
      </c>
      <c r="J7" s="39" t="s">
        <v>41</v>
      </c>
      <c r="K7" s="39" t="s">
        <v>12</v>
      </c>
      <c r="L7" s="39" t="s">
        <v>28</v>
      </c>
    </row>
    <row r="8" spans="2:12" s="25" customFormat="1" ht="11.25" x14ac:dyDescent="0.2">
      <c r="B8" s="40"/>
      <c r="C8" s="41"/>
      <c r="D8" s="41"/>
      <c r="E8" s="41">
        <v>1</v>
      </c>
      <c r="F8" s="42"/>
      <c r="G8" s="42">
        <v>2</v>
      </c>
      <c r="H8" s="42">
        <v>3</v>
      </c>
      <c r="I8" s="42">
        <v>4</v>
      </c>
      <c r="J8" s="42">
        <v>5</v>
      </c>
      <c r="K8" s="42" t="s">
        <v>14</v>
      </c>
      <c r="L8" s="42" t="s">
        <v>15</v>
      </c>
    </row>
    <row r="9" spans="2:12" ht="15.75" x14ac:dyDescent="0.25">
      <c r="B9" s="94"/>
      <c r="C9" s="94"/>
      <c r="D9" s="94"/>
      <c r="E9" s="94"/>
      <c r="F9" s="94" t="s">
        <v>16</v>
      </c>
      <c r="G9" s="91"/>
      <c r="H9" s="91"/>
      <c r="I9" s="91"/>
      <c r="J9" s="138"/>
      <c r="K9" s="92"/>
      <c r="L9" s="93"/>
    </row>
    <row r="10" spans="2:12" x14ac:dyDescent="0.25">
      <c r="B10" s="6">
        <v>6</v>
      </c>
      <c r="C10" s="6"/>
      <c r="D10" s="6"/>
      <c r="E10" s="6"/>
      <c r="F10" s="6" t="s">
        <v>2</v>
      </c>
      <c r="G10" s="5"/>
      <c r="H10" s="5"/>
      <c r="I10" s="5"/>
      <c r="J10" s="139"/>
      <c r="K10" s="45"/>
      <c r="L10" s="26"/>
    </row>
    <row r="11" spans="2:12" ht="25.5" x14ac:dyDescent="0.25">
      <c r="B11" s="6"/>
      <c r="C11" s="9">
        <v>63</v>
      </c>
      <c r="D11" s="9"/>
      <c r="E11" s="9"/>
      <c r="F11" s="9" t="s">
        <v>17</v>
      </c>
      <c r="G11" s="5"/>
      <c r="H11" s="5"/>
      <c r="I11" s="5"/>
      <c r="J11" s="139"/>
      <c r="K11" s="45"/>
      <c r="L11" s="26"/>
    </row>
    <row r="12" spans="2:12" x14ac:dyDescent="0.25">
      <c r="B12" s="7"/>
      <c r="C12" s="7"/>
      <c r="D12" s="7">
        <v>634</v>
      </c>
      <c r="E12" s="7"/>
      <c r="F12" s="7" t="s">
        <v>296</v>
      </c>
      <c r="G12" s="5"/>
      <c r="H12" s="5"/>
      <c r="I12" s="5"/>
      <c r="J12" s="139"/>
      <c r="K12" s="45"/>
      <c r="L12" s="26"/>
    </row>
    <row r="13" spans="2:12" ht="25.5" x14ac:dyDescent="0.25">
      <c r="B13" s="7"/>
      <c r="C13" s="7"/>
      <c r="D13" s="7"/>
      <c r="E13" s="7">
        <v>6341</v>
      </c>
      <c r="F13" s="27" t="s">
        <v>297</v>
      </c>
      <c r="G13" s="5"/>
      <c r="H13" s="5"/>
      <c r="I13" s="5"/>
      <c r="J13" s="139"/>
      <c r="K13" s="45"/>
      <c r="L13" s="26"/>
    </row>
    <row r="14" spans="2:12" ht="26.25" x14ac:dyDescent="0.25">
      <c r="B14" s="7"/>
      <c r="C14" s="7"/>
      <c r="D14" s="7">
        <v>636</v>
      </c>
      <c r="E14" s="7"/>
      <c r="F14" s="137" t="s">
        <v>298</v>
      </c>
      <c r="G14" s="5"/>
      <c r="H14" s="5"/>
      <c r="I14" s="5"/>
      <c r="J14" s="139"/>
      <c r="K14" s="45"/>
      <c r="L14" s="26"/>
    </row>
    <row r="15" spans="2:12" ht="35.25" customHeight="1" x14ac:dyDescent="0.25">
      <c r="B15" s="7"/>
      <c r="C15" s="7"/>
      <c r="D15" s="7"/>
      <c r="E15" s="7">
        <v>6361</v>
      </c>
      <c r="F15" s="136" t="s">
        <v>162</v>
      </c>
      <c r="G15" s="5"/>
      <c r="H15" s="5"/>
      <c r="I15" s="5"/>
      <c r="J15" s="140"/>
      <c r="K15" s="45"/>
      <c r="L15" s="26"/>
    </row>
    <row r="16" spans="2:12" ht="35.25" customHeight="1" x14ac:dyDescent="0.25">
      <c r="B16" s="7"/>
      <c r="C16" s="7"/>
      <c r="D16" s="7">
        <v>638</v>
      </c>
      <c r="E16" s="7"/>
      <c r="F16" s="136" t="s">
        <v>299</v>
      </c>
      <c r="G16" s="5"/>
      <c r="H16" s="5"/>
      <c r="I16" s="5"/>
      <c r="J16" s="139"/>
      <c r="K16" s="45"/>
      <c r="L16" s="26"/>
    </row>
    <row r="17" spans="2:12" ht="35.25" customHeight="1" x14ac:dyDescent="0.25">
      <c r="B17" s="7"/>
      <c r="C17" s="7"/>
      <c r="D17" s="7"/>
      <c r="E17" s="7">
        <v>6381</v>
      </c>
      <c r="F17" s="136" t="s">
        <v>300</v>
      </c>
      <c r="G17" s="5"/>
      <c r="H17" s="5"/>
      <c r="I17" s="5"/>
      <c r="J17" s="139"/>
      <c r="K17" s="45"/>
      <c r="L17" s="26"/>
    </row>
    <row r="18" spans="2:12" x14ac:dyDescent="0.25">
      <c r="B18" s="7"/>
      <c r="C18" s="7">
        <v>65</v>
      </c>
      <c r="D18" s="8"/>
      <c r="E18" s="8"/>
      <c r="F18" s="8" t="s">
        <v>50</v>
      </c>
      <c r="G18" s="5"/>
      <c r="H18" s="5"/>
      <c r="I18" s="5"/>
      <c r="J18" s="139"/>
      <c r="K18" s="45"/>
      <c r="L18" s="26"/>
    </row>
    <row r="19" spans="2:12" x14ac:dyDescent="0.25">
      <c r="B19" s="7"/>
      <c r="C19" s="7"/>
      <c r="D19" s="8">
        <v>652</v>
      </c>
      <c r="E19" s="8"/>
      <c r="F19" s="8" t="s">
        <v>51</v>
      </c>
      <c r="G19" s="5"/>
      <c r="H19" s="5"/>
      <c r="I19" s="5"/>
      <c r="J19" s="139"/>
      <c r="K19" s="45"/>
      <c r="L19" s="26"/>
    </row>
    <row r="20" spans="2:12" x14ac:dyDescent="0.25">
      <c r="B20" s="7"/>
      <c r="C20" s="7"/>
      <c r="D20" s="8"/>
      <c r="E20" s="8">
        <v>6526</v>
      </c>
      <c r="F20" s="8" t="s">
        <v>49</v>
      </c>
      <c r="G20" s="5"/>
      <c r="H20" s="5"/>
      <c r="I20" s="5"/>
      <c r="J20" s="139"/>
      <c r="K20" s="45"/>
      <c r="L20" s="26"/>
    </row>
    <row r="21" spans="2:12" x14ac:dyDescent="0.25">
      <c r="B21" s="7"/>
      <c r="C21" s="7">
        <v>67</v>
      </c>
      <c r="D21" s="8"/>
      <c r="E21" s="8"/>
      <c r="F21" s="9" t="s">
        <v>53</v>
      </c>
      <c r="G21" s="5"/>
      <c r="H21" s="5"/>
      <c r="I21" s="5"/>
      <c r="J21" s="139"/>
      <c r="K21" s="45"/>
      <c r="L21" s="26"/>
    </row>
    <row r="22" spans="2:12" x14ac:dyDescent="0.25">
      <c r="B22" s="7"/>
      <c r="C22" s="7"/>
      <c r="D22" s="8">
        <v>671</v>
      </c>
      <c r="E22" s="8"/>
      <c r="F22" s="9" t="s">
        <v>53</v>
      </c>
      <c r="G22" s="5"/>
      <c r="H22" s="5"/>
      <c r="I22" s="5"/>
      <c r="J22" s="139"/>
      <c r="K22" s="45"/>
      <c r="L22" s="26"/>
    </row>
    <row r="23" spans="2:12" ht="25.5" x14ac:dyDescent="0.25">
      <c r="B23" s="7"/>
      <c r="C23" s="7"/>
      <c r="D23" s="8">
        <v>6711</v>
      </c>
      <c r="E23" s="8"/>
      <c r="F23" s="9" t="s">
        <v>54</v>
      </c>
      <c r="G23" s="5"/>
      <c r="H23" s="5"/>
      <c r="I23" s="5"/>
      <c r="J23" s="139"/>
      <c r="K23" s="45"/>
      <c r="L23" s="26"/>
    </row>
    <row r="24" spans="2:12" ht="25.5" x14ac:dyDescent="0.25">
      <c r="B24" s="7"/>
      <c r="C24" s="7"/>
      <c r="D24" s="8">
        <v>6712</v>
      </c>
      <c r="E24" s="8"/>
      <c r="F24" s="9" t="s">
        <v>301</v>
      </c>
      <c r="G24" s="5"/>
      <c r="H24" s="5"/>
      <c r="I24" s="5"/>
      <c r="J24" s="139"/>
      <c r="K24" s="45"/>
      <c r="L24" s="26"/>
    </row>
    <row r="25" spans="2:12" x14ac:dyDescent="0.25">
      <c r="B25" s="7"/>
      <c r="C25" s="7"/>
      <c r="D25" s="8"/>
      <c r="E25" s="8"/>
      <c r="F25" s="9"/>
      <c r="G25" s="5"/>
      <c r="H25" s="5"/>
      <c r="I25" s="5"/>
      <c r="J25" s="26"/>
      <c r="K25" s="45"/>
      <c r="L25" s="26"/>
    </row>
    <row r="26" spans="2:12" ht="25.5" x14ac:dyDescent="0.25">
      <c r="B26" s="21">
        <v>7</v>
      </c>
      <c r="C26" s="21"/>
      <c r="D26" s="28"/>
      <c r="E26" s="28"/>
      <c r="F26" s="6" t="s">
        <v>3</v>
      </c>
      <c r="G26" s="29"/>
      <c r="H26" s="29"/>
      <c r="I26" s="29"/>
      <c r="J26" s="30"/>
      <c r="K26" s="45"/>
      <c r="L26" s="30"/>
    </row>
    <row r="27" spans="2:12" ht="25.5" x14ac:dyDescent="0.25">
      <c r="B27" s="7"/>
      <c r="C27" s="7">
        <v>72</v>
      </c>
      <c r="D27" s="8"/>
      <c r="E27" s="8"/>
      <c r="F27" s="27" t="s">
        <v>18</v>
      </c>
      <c r="G27" s="5"/>
      <c r="H27" s="5"/>
      <c r="I27" s="5"/>
      <c r="J27" s="26"/>
      <c r="K27" s="26"/>
      <c r="L27" s="26"/>
    </row>
    <row r="28" spans="2:12" ht="25.5" x14ac:dyDescent="0.25">
      <c r="B28" s="7"/>
      <c r="C28" s="7"/>
      <c r="D28" s="7">
        <v>721</v>
      </c>
      <c r="E28" s="7"/>
      <c r="F28" s="27" t="s">
        <v>19</v>
      </c>
      <c r="G28" s="5"/>
      <c r="H28" s="5"/>
      <c r="I28" s="5"/>
      <c r="J28" s="26"/>
      <c r="K28" s="26"/>
      <c r="L28" s="26"/>
    </row>
    <row r="29" spans="2:12" x14ac:dyDescent="0.25">
      <c r="B29" s="7"/>
      <c r="C29" s="7"/>
      <c r="D29" s="7"/>
      <c r="E29" s="7">
        <v>7211</v>
      </c>
      <c r="F29" s="27" t="s">
        <v>20</v>
      </c>
      <c r="G29" s="5"/>
      <c r="H29" s="5"/>
      <c r="I29" s="5"/>
      <c r="J29" s="26"/>
      <c r="K29" s="26"/>
      <c r="L29" s="26"/>
    </row>
    <row r="30" spans="2:12" x14ac:dyDescent="0.25">
      <c r="B30" s="7"/>
      <c r="C30" s="7"/>
      <c r="D30" s="7"/>
      <c r="E30" s="7" t="s">
        <v>11</v>
      </c>
      <c r="F30" s="27"/>
      <c r="G30" s="5"/>
      <c r="H30" s="5"/>
      <c r="I30" s="5"/>
      <c r="J30" s="26"/>
      <c r="K30" s="26"/>
      <c r="L30" s="26"/>
    </row>
  </sheetData>
  <mergeCells count="4">
    <mergeCell ref="B7:F7"/>
    <mergeCell ref="B2:L2"/>
    <mergeCell ref="B4:L4"/>
    <mergeCell ref="B5:L5"/>
  </mergeCells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17"/>
  <sheetViews>
    <sheetView workbookViewId="0">
      <selection activeCell="H215" sqref="H21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28515625" customWidth="1"/>
    <col min="5" max="5" width="36.7109375" customWidth="1"/>
    <col min="6" max="8" width="25.28515625" customWidth="1"/>
    <col min="9" max="9" width="15.7109375" customWidth="1"/>
  </cols>
  <sheetData>
    <row r="1" spans="2:10" ht="18" customHeight="1" x14ac:dyDescent="0.25">
      <c r="B1" s="164" t="s">
        <v>8</v>
      </c>
      <c r="C1" s="185"/>
      <c r="D1" s="185"/>
      <c r="E1" s="185"/>
      <c r="F1" s="185"/>
      <c r="G1" s="185"/>
      <c r="H1" s="185"/>
      <c r="I1" s="185"/>
    </row>
    <row r="2" spans="2:10" ht="18" x14ac:dyDescent="0.25">
      <c r="B2" s="15"/>
      <c r="C2" s="15"/>
      <c r="D2" s="15"/>
      <c r="E2" s="15"/>
      <c r="F2" s="15"/>
      <c r="G2" s="15"/>
      <c r="H2" s="15"/>
      <c r="I2" s="3"/>
    </row>
    <row r="3" spans="2:10" ht="15.75" x14ac:dyDescent="0.25">
      <c r="B3" s="186" t="s">
        <v>46</v>
      </c>
      <c r="C3" s="186"/>
      <c r="D3" s="186"/>
      <c r="E3" s="186"/>
      <c r="F3" s="186"/>
      <c r="G3" s="186"/>
      <c r="H3" s="186"/>
      <c r="I3" s="186"/>
    </row>
    <row r="4" spans="2:10" ht="15.75" x14ac:dyDescent="0.25">
      <c r="B4" s="36"/>
      <c r="C4" s="36"/>
      <c r="D4" s="36"/>
      <c r="E4" s="36"/>
      <c r="F4" s="36"/>
      <c r="G4" s="36"/>
      <c r="H4" s="36"/>
      <c r="I4" s="36"/>
    </row>
    <row r="5" spans="2:10" ht="25.5" x14ac:dyDescent="0.25">
      <c r="B5" s="165" t="s">
        <v>7</v>
      </c>
      <c r="C5" s="166"/>
      <c r="D5" s="166"/>
      <c r="E5" s="167"/>
      <c r="F5" s="37" t="s">
        <v>29</v>
      </c>
      <c r="G5" s="37" t="s">
        <v>27</v>
      </c>
      <c r="H5" s="37" t="s">
        <v>48</v>
      </c>
      <c r="I5" s="37" t="s">
        <v>28</v>
      </c>
    </row>
    <row r="6" spans="2:10" s="25" customFormat="1" ht="11.25" x14ac:dyDescent="0.2">
      <c r="B6" s="168">
        <v>1</v>
      </c>
      <c r="C6" s="169"/>
      <c r="D6" s="169"/>
      <c r="E6" s="170"/>
      <c r="F6" s="38">
        <v>2</v>
      </c>
      <c r="G6" s="38">
        <v>3</v>
      </c>
      <c r="H6" s="38">
        <v>4</v>
      </c>
      <c r="I6" s="38" t="s">
        <v>26</v>
      </c>
    </row>
    <row r="7" spans="2:10" s="43" customFormat="1" ht="30" customHeight="1" x14ac:dyDescent="0.25">
      <c r="B7" s="97" t="s">
        <v>163</v>
      </c>
      <c r="C7" s="97" t="s">
        <v>164</v>
      </c>
      <c r="D7" s="97" t="s">
        <v>165</v>
      </c>
      <c r="E7" s="97" t="s">
        <v>166</v>
      </c>
      <c r="F7" s="97"/>
      <c r="G7" s="97"/>
      <c r="H7" s="97" t="s">
        <v>167</v>
      </c>
      <c r="I7" s="187"/>
      <c r="J7" s="188"/>
    </row>
    <row r="8" spans="2:10" s="43" customFormat="1" ht="30" customHeight="1" x14ac:dyDescent="0.25">
      <c r="B8" s="98"/>
      <c r="C8" s="98"/>
      <c r="D8" s="98"/>
      <c r="E8" s="98"/>
      <c r="F8" s="98"/>
      <c r="G8" s="98"/>
      <c r="H8" s="98"/>
      <c r="I8" s="189"/>
      <c r="J8" s="172"/>
    </row>
    <row r="9" spans="2:10" s="43" customFormat="1" ht="30" customHeight="1" x14ac:dyDescent="0.25">
      <c r="B9" s="98"/>
      <c r="C9" s="98"/>
      <c r="D9" s="98"/>
      <c r="E9" s="98"/>
      <c r="F9" s="98"/>
      <c r="G9" s="98"/>
      <c r="H9" s="98"/>
      <c r="I9" s="189"/>
      <c r="J9" s="172"/>
    </row>
    <row r="10" spans="2:10" s="43" customFormat="1" ht="30" customHeight="1" x14ac:dyDescent="0.25">
      <c r="B10" s="99" t="s">
        <v>168</v>
      </c>
      <c r="C10" s="190" t="s">
        <v>169</v>
      </c>
      <c r="D10" s="172"/>
      <c r="E10" s="100"/>
      <c r="F10" s="101">
        <v>860622.61</v>
      </c>
      <c r="G10" s="101">
        <v>860622.61</v>
      </c>
      <c r="H10" s="101">
        <v>386984.05</v>
      </c>
      <c r="I10" s="171">
        <f>+H10/G10*100</f>
        <v>44.965591828920225</v>
      </c>
      <c r="J10" s="172"/>
    </row>
    <row r="11" spans="2:10" s="43" customFormat="1" ht="30" customHeight="1" x14ac:dyDescent="0.25">
      <c r="B11" s="99">
        <v>11050</v>
      </c>
      <c r="C11" s="190" t="s">
        <v>274</v>
      </c>
      <c r="D11" s="172"/>
      <c r="E11" s="100"/>
      <c r="F11" s="101">
        <v>860622.61</v>
      </c>
      <c r="G11" s="101">
        <v>860622.61</v>
      </c>
      <c r="H11" s="101">
        <v>386984.05</v>
      </c>
      <c r="I11" s="171">
        <f t="shared" ref="I11:I71" si="0">+H11/G11*100</f>
        <v>44.965591828920225</v>
      </c>
      <c r="J11" s="172"/>
    </row>
    <row r="12" spans="2:10" s="43" customFormat="1" ht="30" customHeight="1" x14ac:dyDescent="0.25">
      <c r="B12" s="99" t="s">
        <v>170</v>
      </c>
      <c r="C12" s="190" t="s">
        <v>171</v>
      </c>
      <c r="D12" s="172"/>
      <c r="E12" s="100"/>
      <c r="F12" s="101">
        <v>702094.3</v>
      </c>
      <c r="G12" s="101">
        <v>702094.3</v>
      </c>
      <c r="H12" s="101">
        <v>343695.91</v>
      </c>
      <c r="I12" s="171">
        <f t="shared" si="0"/>
        <v>48.952955464814337</v>
      </c>
      <c r="J12" s="172"/>
    </row>
    <row r="13" spans="2:10" s="43" customFormat="1" ht="30" customHeight="1" x14ac:dyDescent="0.25">
      <c r="B13" s="102"/>
      <c r="C13" s="179"/>
      <c r="D13" s="172"/>
      <c r="E13" s="103"/>
      <c r="F13" s="103"/>
      <c r="G13" s="103"/>
      <c r="H13" s="103"/>
      <c r="I13" s="171"/>
      <c r="J13" s="172"/>
    </row>
    <row r="14" spans="2:10" s="43" customFormat="1" ht="30" customHeight="1" x14ac:dyDescent="0.25">
      <c r="B14" s="104"/>
      <c r="C14" s="174" t="s">
        <v>172</v>
      </c>
      <c r="D14" s="175"/>
      <c r="E14" s="105"/>
      <c r="F14" s="105"/>
      <c r="G14" s="105"/>
      <c r="H14" s="105"/>
      <c r="I14" s="171"/>
      <c r="J14" s="172"/>
    </row>
    <row r="15" spans="2:10" s="43" customFormat="1" ht="30" customHeight="1" x14ac:dyDescent="0.25">
      <c r="B15" s="104" t="s">
        <v>173</v>
      </c>
      <c r="C15" s="174" t="s">
        <v>174</v>
      </c>
      <c r="D15" s="175"/>
      <c r="E15" s="100"/>
      <c r="F15" s="101">
        <v>20041.8</v>
      </c>
      <c r="G15" s="101">
        <v>20041.8</v>
      </c>
      <c r="H15" s="101">
        <v>10020.9</v>
      </c>
      <c r="I15" s="171">
        <f t="shared" si="0"/>
        <v>50</v>
      </c>
      <c r="J15" s="172"/>
    </row>
    <row r="16" spans="2:10" x14ac:dyDescent="0.25">
      <c r="B16" s="106"/>
      <c r="C16" s="106" t="s">
        <v>55</v>
      </c>
      <c r="D16" s="106" t="s">
        <v>175</v>
      </c>
      <c r="E16" s="107"/>
      <c r="F16" s="108">
        <v>20041.8</v>
      </c>
      <c r="G16" s="108">
        <v>20041.8</v>
      </c>
      <c r="H16" s="108">
        <v>10020.9</v>
      </c>
      <c r="I16" s="171">
        <f t="shared" si="0"/>
        <v>50</v>
      </c>
      <c r="J16" s="172"/>
    </row>
    <row r="17" spans="2:10" x14ac:dyDescent="0.25">
      <c r="B17" s="106"/>
      <c r="C17" s="106" t="s">
        <v>66</v>
      </c>
      <c r="D17" s="106" t="s">
        <v>176</v>
      </c>
      <c r="E17" s="107"/>
      <c r="F17" s="108">
        <v>19241.8</v>
      </c>
      <c r="G17" s="108">
        <v>19241.8</v>
      </c>
      <c r="H17" s="108">
        <v>9698.9</v>
      </c>
      <c r="I17" s="171">
        <f t="shared" si="0"/>
        <v>50.405367481212778</v>
      </c>
      <c r="J17" s="172"/>
    </row>
    <row r="18" spans="2:10" ht="22.5" x14ac:dyDescent="0.25">
      <c r="B18" s="106"/>
      <c r="C18" s="106" t="s">
        <v>67</v>
      </c>
      <c r="D18" s="106" t="s">
        <v>177</v>
      </c>
      <c r="E18" s="107"/>
      <c r="F18" s="108">
        <v>2000</v>
      </c>
      <c r="G18" s="108">
        <v>2000</v>
      </c>
      <c r="H18" s="108">
        <v>1192.1300000000001</v>
      </c>
      <c r="I18" s="171">
        <f t="shared" si="0"/>
        <v>59.606500000000004</v>
      </c>
      <c r="J18" s="172"/>
    </row>
    <row r="19" spans="2:10" x14ac:dyDescent="0.25">
      <c r="B19" s="99" t="s">
        <v>178</v>
      </c>
      <c r="C19" s="99" t="s">
        <v>68</v>
      </c>
      <c r="D19" s="99" t="s">
        <v>179</v>
      </c>
      <c r="E19" s="100" t="s">
        <v>180</v>
      </c>
      <c r="F19" s="101">
        <v>1200</v>
      </c>
      <c r="G19" s="101">
        <v>1200</v>
      </c>
      <c r="H19" s="101">
        <v>663.61</v>
      </c>
      <c r="I19" s="171">
        <f t="shared" si="0"/>
        <v>55.30083333333333</v>
      </c>
      <c r="J19" s="172"/>
    </row>
    <row r="20" spans="2:10" ht="22.5" x14ac:dyDescent="0.25">
      <c r="B20" s="99" t="s">
        <v>181</v>
      </c>
      <c r="C20" s="99" t="s">
        <v>71</v>
      </c>
      <c r="D20" s="99" t="s">
        <v>182</v>
      </c>
      <c r="E20" s="100" t="s">
        <v>180</v>
      </c>
      <c r="F20" s="101">
        <v>200</v>
      </c>
      <c r="G20" s="101">
        <v>200</v>
      </c>
      <c r="H20" s="101">
        <v>0</v>
      </c>
      <c r="I20" s="171">
        <f t="shared" si="0"/>
        <v>0</v>
      </c>
      <c r="J20" s="172"/>
    </row>
    <row r="21" spans="2:10" ht="22.5" x14ac:dyDescent="0.25">
      <c r="B21" s="110"/>
      <c r="C21" s="110">
        <v>3214</v>
      </c>
      <c r="D21" s="110" t="s">
        <v>275</v>
      </c>
      <c r="E21" s="100">
        <v>48005</v>
      </c>
      <c r="F21" s="111">
        <v>600</v>
      </c>
      <c r="G21" s="111">
        <v>600</v>
      </c>
      <c r="H21" s="111">
        <v>528.52</v>
      </c>
      <c r="I21" s="171">
        <f t="shared" ref="I21" si="1">+H21/G21*100</f>
        <v>88.086666666666673</v>
      </c>
      <c r="J21" s="172"/>
    </row>
    <row r="22" spans="2:10" ht="22.5" x14ac:dyDescent="0.25">
      <c r="B22" s="106"/>
      <c r="C22" s="106" t="s">
        <v>74</v>
      </c>
      <c r="D22" s="106" t="s">
        <v>183</v>
      </c>
      <c r="E22" s="107"/>
      <c r="F22" s="108">
        <v>4200</v>
      </c>
      <c r="G22" s="108">
        <v>4200</v>
      </c>
      <c r="H22" s="108">
        <v>2380.75</v>
      </c>
      <c r="I22" s="171">
        <f>+H22/G22*100</f>
        <v>56.68452380952381</v>
      </c>
      <c r="J22" s="172"/>
    </row>
    <row r="23" spans="2:10" ht="22.5" x14ac:dyDescent="0.25">
      <c r="B23" s="99" t="s">
        <v>184</v>
      </c>
      <c r="C23" s="99" t="s">
        <v>76</v>
      </c>
      <c r="D23" s="99" t="s">
        <v>185</v>
      </c>
      <c r="E23" s="100" t="s">
        <v>180</v>
      </c>
      <c r="F23" s="101">
        <v>2600</v>
      </c>
      <c r="G23" s="101">
        <v>2600</v>
      </c>
      <c r="H23" s="101">
        <v>2178.9899999999998</v>
      </c>
      <c r="I23" s="171">
        <f t="shared" si="0"/>
        <v>83.807307692307688</v>
      </c>
      <c r="J23" s="172"/>
    </row>
    <row r="24" spans="2:10" ht="22.5" x14ac:dyDescent="0.25">
      <c r="B24" s="99" t="s">
        <v>186</v>
      </c>
      <c r="C24" s="99" t="s">
        <v>82</v>
      </c>
      <c r="D24" s="99" t="s">
        <v>187</v>
      </c>
      <c r="E24" s="100" t="s">
        <v>180</v>
      </c>
      <c r="F24" s="101">
        <v>1327.23</v>
      </c>
      <c r="G24" s="101">
        <v>1000</v>
      </c>
      <c r="H24" s="101">
        <v>201.76</v>
      </c>
      <c r="I24" s="171">
        <f t="shared" si="0"/>
        <v>20.175999999999998</v>
      </c>
      <c r="J24" s="172"/>
    </row>
    <row r="25" spans="2:10" x14ac:dyDescent="0.25">
      <c r="B25" s="110">
        <v>233277</v>
      </c>
      <c r="C25" s="110">
        <v>3225</v>
      </c>
      <c r="D25" s="110" t="s">
        <v>231</v>
      </c>
      <c r="E25" s="100">
        <v>48005</v>
      </c>
      <c r="F25" s="111">
        <v>250</v>
      </c>
      <c r="G25" s="111">
        <v>250</v>
      </c>
      <c r="H25" s="111">
        <v>0</v>
      </c>
      <c r="I25" s="171">
        <f t="shared" ref="I25:I26" si="2">+H25/G25*100</f>
        <v>0</v>
      </c>
      <c r="J25" s="172"/>
    </row>
    <row r="26" spans="2:10" ht="22.5" x14ac:dyDescent="0.25">
      <c r="B26" s="110">
        <v>233278</v>
      </c>
      <c r="C26" s="110">
        <v>3227</v>
      </c>
      <c r="D26" s="110" t="s">
        <v>232</v>
      </c>
      <c r="E26" s="100">
        <v>48005</v>
      </c>
      <c r="F26" s="111">
        <v>350</v>
      </c>
      <c r="G26" s="111">
        <v>350</v>
      </c>
      <c r="H26" s="111">
        <v>0</v>
      </c>
      <c r="I26" s="171">
        <f t="shared" si="2"/>
        <v>0</v>
      </c>
      <c r="J26" s="172"/>
    </row>
    <row r="27" spans="2:10" x14ac:dyDescent="0.25">
      <c r="B27" s="106"/>
      <c r="C27" s="106" t="s">
        <v>88</v>
      </c>
      <c r="D27" s="106" t="s">
        <v>188</v>
      </c>
      <c r="E27" s="107"/>
      <c r="F27" s="108">
        <v>12606</v>
      </c>
      <c r="G27" s="108">
        <v>12606</v>
      </c>
      <c r="H27" s="108">
        <v>3818.56</v>
      </c>
      <c r="I27" s="171">
        <f t="shared" si="0"/>
        <v>30.291607171188321</v>
      </c>
      <c r="J27" s="172"/>
    </row>
    <row r="28" spans="2:10" ht="22.5" x14ac:dyDescent="0.25">
      <c r="B28" s="99">
        <v>233279</v>
      </c>
      <c r="C28" s="99" t="s">
        <v>90</v>
      </c>
      <c r="D28" s="99" t="s">
        <v>189</v>
      </c>
      <c r="E28" s="100" t="s">
        <v>180</v>
      </c>
      <c r="F28" s="101">
        <v>1500</v>
      </c>
      <c r="G28" s="101">
        <v>1500</v>
      </c>
      <c r="H28" s="101">
        <v>503.47</v>
      </c>
      <c r="I28" s="171">
        <f t="shared" si="0"/>
        <v>33.564666666666668</v>
      </c>
      <c r="J28" s="172"/>
    </row>
    <row r="29" spans="2:10" ht="33.75" x14ac:dyDescent="0.25">
      <c r="B29" s="99">
        <v>233280</v>
      </c>
      <c r="C29" s="99" t="s">
        <v>92</v>
      </c>
      <c r="D29" s="99" t="s">
        <v>190</v>
      </c>
      <c r="E29" s="100" t="s">
        <v>180</v>
      </c>
      <c r="F29" s="101">
        <v>2500</v>
      </c>
      <c r="G29" s="101">
        <v>2500</v>
      </c>
      <c r="H29" s="101">
        <v>409.83</v>
      </c>
      <c r="I29" s="171">
        <f t="shared" si="0"/>
        <v>16.3932</v>
      </c>
      <c r="J29" s="172"/>
    </row>
    <row r="30" spans="2:10" x14ac:dyDescent="0.25">
      <c r="B30" s="99">
        <v>233281</v>
      </c>
      <c r="C30" s="99" t="s">
        <v>96</v>
      </c>
      <c r="D30" s="99" t="s">
        <v>191</v>
      </c>
      <c r="E30" s="100" t="s">
        <v>180</v>
      </c>
      <c r="F30" s="101">
        <v>2500</v>
      </c>
      <c r="G30" s="101">
        <v>2500</v>
      </c>
      <c r="H30" s="101">
        <v>954.62</v>
      </c>
      <c r="I30" s="171">
        <f t="shared" si="0"/>
        <v>38.184800000000003</v>
      </c>
      <c r="J30" s="172"/>
    </row>
    <row r="31" spans="2:10" ht="22.5" x14ac:dyDescent="0.25">
      <c r="B31" s="110">
        <v>233282</v>
      </c>
      <c r="C31" s="110">
        <v>3236</v>
      </c>
      <c r="D31" s="110" t="s">
        <v>203</v>
      </c>
      <c r="E31" s="100">
        <v>48005</v>
      </c>
      <c r="F31" s="111">
        <v>331.81</v>
      </c>
      <c r="G31" s="111">
        <v>331.81</v>
      </c>
      <c r="H31" s="111">
        <v>331.81</v>
      </c>
      <c r="I31" s="171">
        <f t="shared" ref="I31" si="3">+H31/G31*100</f>
        <v>100</v>
      </c>
      <c r="J31" s="172"/>
    </row>
    <row r="32" spans="2:10" ht="22.5" x14ac:dyDescent="0.25">
      <c r="B32" s="99">
        <v>233283</v>
      </c>
      <c r="C32" s="99" t="s">
        <v>102</v>
      </c>
      <c r="D32" s="99" t="s">
        <v>192</v>
      </c>
      <c r="E32" s="100" t="s">
        <v>180</v>
      </c>
      <c r="F32" s="101">
        <v>265.45</v>
      </c>
      <c r="G32" s="101">
        <v>265.45</v>
      </c>
      <c r="H32" s="101">
        <v>62.21</v>
      </c>
      <c r="I32" s="171">
        <f>+H32/G32*100</f>
        <v>23.435675268412133</v>
      </c>
      <c r="J32" s="172"/>
    </row>
    <row r="33" spans="2:10" x14ac:dyDescent="0.25">
      <c r="B33" s="99">
        <v>233284</v>
      </c>
      <c r="C33" s="99" t="s">
        <v>104</v>
      </c>
      <c r="D33" s="99" t="s">
        <v>193</v>
      </c>
      <c r="E33" s="100" t="s">
        <v>180</v>
      </c>
      <c r="F33" s="101">
        <v>3500</v>
      </c>
      <c r="G33" s="101">
        <v>3500</v>
      </c>
      <c r="H33" s="101">
        <v>862.7</v>
      </c>
      <c r="I33" s="171">
        <f t="shared" si="0"/>
        <v>24.648571428571429</v>
      </c>
      <c r="J33" s="172"/>
    </row>
    <row r="34" spans="2:10" x14ac:dyDescent="0.25">
      <c r="B34" s="110">
        <v>233285</v>
      </c>
      <c r="C34" s="110">
        <v>3239</v>
      </c>
      <c r="D34" s="110" t="s">
        <v>233</v>
      </c>
      <c r="E34" s="100">
        <v>48005</v>
      </c>
      <c r="F34" s="111">
        <v>2008.74</v>
      </c>
      <c r="G34" s="111">
        <v>2008.74</v>
      </c>
      <c r="H34" s="111">
        <v>693.92</v>
      </c>
      <c r="I34" s="171">
        <f t="shared" ref="I34" si="4">+H34/G34*100</f>
        <v>34.545038183139674</v>
      </c>
      <c r="J34" s="172"/>
    </row>
    <row r="35" spans="2:10" ht="22.5" x14ac:dyDescent="0.25">
      <c r="B35" s="106"/>
      <c r="C35" s="106" t="s">
        <v>108</v>
      </c>
      <c r="D35" s="106" t="s">
        <v>194</v>
      </c>
      <c r="E35" s="107"/>
      <c r="F35" s="108">
        <v>435.8</v>
      </c>
      <c r="G35" s="108">
        <v>435.8</v>
      </c>
      <c r="H35" s="108">
        <v>2307.46</v>
      </c>
      <c r="I35" s="171">
        <f t="shared" si="0"/>
        <v>529.47682423129879</v>
      </c>
      <c r="J35" s="172"/>
    </row>
    <row r="36" spans="2:10" x14ac:dyDescent="0.25">
      <c r="B36" s="99">
        <v>233286</v>
      </c>
      <c r="C36" s="99" t="s">
        <v>114</v>
      </c>
      <c r="D36" s="99" t="s">
        <v>195</v>
      </c>
      <c r="E36" s="100" t="s">
        <v>180</v>
      </c>
      <c r="F36" s="101">
        <v>200</v>
      </c>
      <c r="G36" s="101">
        <v>200</v>
      </c>
      <c r="H36" s="101">
        <v>108.09</v>
      </c>
      <c r="I36" s="171">
        <f t="shared" si="0"/>
        <v>54.045000000000002</v>
      </c>
      <c r="J36" s="172"/>
    </row>
    <row r="37" spans="2:10" x14ac:dyDescent="0.25">
      <c r="B37" s="99">
        <v>233287</v>
      </c>
      <c r="C37" s="99" t="s">
        <v>196</v>
      </c>
      <c r="D37" s="99" t="s">
        <v>197</v>
      </c>
      <c r="E37" s="100" t="s">
        <v>180</v>
      </c>
      <c r="F37" s="101">
        <v>235.8</v>
      </c>
      <c r="G37" s="101">
        <v>235.8</v>
      </c>
      <c r="H37" s="101">
        <v>2199.37</v>
      </c>
      <c r="I37" s="171">
        <f t="shared" si="0"/>
        <v>932.72688719253586</v>
      </c>
      <c r="J37" s="172"/>
    </row>
    <row r="38" spans="2:10" x14ac:dyDescent="0.25">
      <c r="B38" s="106"/>
      <c r="C38" s="106" t="s">
        <v>119</v>
      </c>
      <c r="D38" s="106" t="s">
        <v>198</v>
      </c>
      <c r="E38" s="107"/>
      <c r="F38" s="108">
        <v>800</v>
      </c>
      <c r="G38" s="108">
        <v>800</v>
      </c>
      <c r="H38" s="108">
        <v>322</v>
      </c>
      <c r="I38" s="171">
        <f t="shared" si="0"/>
        <v>40.25</v>
      </c>
      <c r="J38" s="172"/>
    </row>
    <row r="39" spans="2:10" ht="22.5" x14ac:dyDescent="0.25">
      <c r="B39" s="106"/>
      <c r="C39" s="106" t="s">
        <v>121</v>
      </c>
      <c r="D39" s="106" t="s">
        <v>199</v>
      </c>
      <c r="E39" s="107"/>
      <c r="F39" s="108">
        <v>800</v>
      </c>
      <c r="G39" s="108">
        <v>800</v>
      </c>
      <c r="H39" s="108">
        <v>322</v>
      </c>
      <c r="I39" s="171">
        <f t="shared" si="0"/>
        <v>40.25</v>
      </c>
      <c r="J39" s="172"/>
    </row>
    <row r="40" spans="2:10" ht="23.25" customHeight="1" x14ac:dyDescent="0.25">
      <c r="B40" s="99">
        <v>233288</v>
      </c>
      <c r="C40" s="99" t="s">
        <v>123</v>
      </c>
      <c r="D40" s="99" t="s">
        <v>200</v>
      </c>
      <c r="E40" s="100" t="s">
        <v>180</v>
      </c>
      <c r="F40" s="101">
        <v>800</v>
      </c>
      <c r="G40" s="101">
        <v>800</v>
      </c>
      <c r="H40" s="101">
        <v>322</v>
      </c>
      <c r="I40" s="171">
        <f t="shared" si="0"/>
        <v>40.25</v>
      </c>
      <c r="J40" s="172"/>
    </row>
    <row r="41" spans="2:10" x14ac:dyDescent="0.25">
      <c r="B41" s="104"/>
      <c r="C41" s="174" t="s">
        <v>172</v>
      </c>
      <c r="D41" s="175"/>
      <c r="E41" s="105"/>
      <c r="F41" s="105"/>
      <c r="G41" s="105"/>
      <c r="H41" s="105"/>
      <c r="I41" s="171" t="e">
        <f t="shared" si="0"/>
        <v>#DIV/0!</v>
      </c>
      <c r="J41" s="172"/>
    </row>
    <row r="42" spans="2:10" x14ac:dyDescent="0.25">
      <c r="B42" s="104" t="s">
        <v>201</v>
      </c>
      <c r="C42" s="174" t="s">
        <v>202</v>
      </c>
      <c r="D42" s="175"/>
      <c r="E42" s="100"/>
      <c r="F42" s="101">
        <v>73372.5</v>
      </c>
      <c r="G42" s="101">
        <v>73372.5</v>
      </c>
      <c r="H42" s="101">
        <v>41014.49</v>
      </c>
      <c r="I42" s="171">
        <f t="shared" si="0"/>
        <v>55.898994855020611</v>
      </c>
      <c r="J42" s="172"/>
    </row>
    <row r="43" spans="2:10" x14ac:dyDescent="0.25">
      <c r="B43" s="106"/>
      <c r="C43" s="106" t="s">
        <v>55</v>
      </c>
      <c r="D43" s="106" t="s">
        <v>175</v>
      </c>
      <c r="E43" s="107"/>
      <c r="F43" s="108">
        <v>73372.5</v>
      </c>
      <c r="G43" s="108">
        <v>73372.5</v>
      </c>
      <c r="H43" s="108">
        <v>41014.49</v>
      </c>
      <c r="I43" s="171">
        <f t="shared" si="0"/>
        <v>55.898994855020611</v>
      </c>
      <c r="J43" s="172"/>
    </row>
    <row r="44" spans="2:10" x14ac:dyDescent="0.25">
      <c r="B44" s="106"/>
      <c r="C44" s="106" t="s">
        <v>66</v>
      </c>
      <c r="D44" s="106" t="s">
        <v>176</v>
      </c>
      <c r="E44" s="107"/>
      <c r="F44" s="108">
        <v>1592.7</v>
      </c>
      <c r="G44" s="108">
        <v>1592.7</v>
      </c>
      <c r="H44" s="108">
        <v>637.07000000000005</v>
      </c>
      <c r="I44" s="171">
        <f t="shared" si="0"/>
        <v>39.999372135367615</v>
      </c>
      <c r="J44" s="172"/>
    </row>
    <row r="45" spans="2:10" x14ac:dyDescent="0.25">
      <c r="B45" s="106"/>
      <c r="C45" s="106" t="s">
        <v>88</v>
      </c>
      <c r="D45" s="106" t="s">
        <v>188</v>
      </c>
      <c r="E45" s="107"/>
      <c r="F45" s="108">
        <v>1592.7</v>
      </c>
      <c r="G45" s="108">
        <v>1592.7</v>
      </c>
      <c r="H45" s="108">
        <v>637.07000000000005</v>
      </c>
      <c r="I45" s="171">
        <f t="shared" si="0"/>
        <v>39.999372135367615</v>
      </c>
      <c r="J45" s="172"/>
    </row>
    <row r="46" spans="2:10" ht="22.5" x14ac:dyDescent="0.25">
      <c r="B46" s="99">
        <v>233289</v>
      </c>
      <c r="C46" s="99" t="s">
        <v>100</v>
      </c>
      <c r="D46" s="99" t="s">
        <v>203</v>
      </c>
      <c r="E46" s="100" t="s">
        <v>180</v>
      </c>
      <c r="F46" s="101">
        <v>1592.7</v>
      </c>
      <c r="G46" s="101">
        <v>1592.7</v>
      </c>
      <c r="H46" s="101">
        <v>637.07000000000005</v>
      </c>
      <c r="I46" s="171">
        <f t="shared" si="0"/>
        <v>39.999372135367615</v>
      </c>
      <c r="J46" s="172"/>
    </row>
    <row r="47" spans="2:10" ht="33.75" x14ac:dyDescent="0.25">
      <c r="B47" s="106"/>
      <c r="C47" s="106" t="s">
        <v>125</v>
      </c>
      <c r="D47" s="106" t="s">
        <v>204</v>
      </c>
      <c r="E47" s="107"/>
      <c r="F47" s="108">
        <v>71779.8</v>
      </c>
      <c r="G47" s="108">
        <v>71779.8</v>
      </c>
      <c r="H47" s="108">
        <v>40377.42</v>
      </c>
      <c r="I47" s="171">
        <f t="shared" si="0"/>
        <v>56.251786714368102</v>
      </c>
      <c r="J47" s="172"/>
    </row>
    <row r="48" spans="2:10" ht="45" x14ac:dyDescent="0.25">
      <c r="B48" s="106"/>
      <c r="C48" s="106" t="s">
        <v>126</v>
      </c>
      <c r="D48" s="106" t="s">
        <v>205</v>
      </c>
      <c r="E48" s="107"/>
      <c r="F48" s="108">
        <v>71779.8</v>
      </c>
      <c r="G48" s="108">
        <v>71779.8</v>
      </c>
      <c r="H48" s="108">
        <v>40377.42</v>
      </c>
      <c r="I48" s="171">
        <f t="shared" si="0"/>
        <v>56.251786714368102</v>
      </c>
      <c r="J48" s="172"/>
    </row>
    <row r="49" spans="2:10" x14ac:dyDescent="0.25">
      <c r="B49" s="99">
        <v>233290</v>
      </c>
      <c r="C49" s="99" t="s">
        <v>128</v>
      </c>
      <c r="D49" s="99" t="s">
        <v>206</v>
      </c>
      <c r="E49" s="100" t="s">
        <v>180</v>
      </c>
      <c r="F49" s="101">
        <v>71779.8</v>
      </c>
      <c r="G49" s="101">
        <v>71779.8</v>
      </c>
      <c r="H49" s="101">
        <v>40377.42</v>
      </c>
      <c r="I49" s="171">
        <f t="shared" si="0"/>
        <v>56.251786714368102</v>
      </c>
      <c r="J49" s="172"/>
    </row>
    <row r="50" spans="2:10" x14ac:dyDescent="0.25">
      <c r="B50" s="104"/>
      <c r="C50" s="174" t="s">
        <v>172</v>
      </c>
      <c r="D50" s="175"/>
      <c r="E50" s="105"/>
      <c r="F50" s="105"/>
      <c r="G50" s="105"/>
      <c r="H50" s="105"/>
      <c r="I50" s="171"/>
      <c r="J50" s="172"/>
    </row>
    <row r="51" spans="2:10" x14ac:dyDescent="0.25">
      <c r="B51" s="104" t="s">
        <v>208</v>
      </c>
      <c r="C51" s="174" t="s">
        <v>209</v>
      </c>
      <c r="D51" s="175"/>
      <c r="E51" s="100"/>
      <c r="F51" s="101">
        <v>608680</v>
      </c>
      <c r="G51" s="101">
        <v>608680</v>
      </c>
      <c r="H51" s="101">
        <v>292660.52</v>
      </c>
      <c r="I51" s="171">
        <f t="shared" si="0"/>
        <v>48.08117894460144</v>
      </c>
      <c r="J51" s="172"/>
    </row>
    <row r="52" spans="2:10" x14ac:dyDescent="0.25">
      <c r="B52" s="106"/>
      <c r="C52" s="106" t="s">
        <v>55</v>
      </c>
      <c r="D52" s="106" t="s">
        <v>175</v>
      </c>
      <c r="E52" s="107"/>
      <c r="F52" s="108">
        <v>608680</v>
      </c>
      <c r="G52" s="108">
        <v>608680</v>
      </c>
      <c r="H52" s="108">
        <v>292660.52</v>
      </c>
      <c r="I52" s="171">
        <f t="shared" si="0"/>
        <v>48.08117894460144</v>
      </c>
      <c r="J52" s="172"/>
    </row>
    <row r="53" spans="2:10" x14ac:dyDescent="0.25">
      <c r="B53" s="106"/>
      <c r="C53" s="106" t="s">
        <v>56</v>
      </c>
      <c r="D53" s="106" t="s">
        <v>210</v>
      </c>
      <c r="E53" s="107"/>
      <c r="F53" s="108">
        <v>586500</v>
      </c>
      <c r="G53" s="108">
        <v>586500</v>
      </c>
      <c r="H53" s="108">
        <v>280274.68</v>
      </c>
      <c r="I53" s="171">
        <f t="shared" si="0"/>
        <v>47.78766922421142</v>
      </c>
      <c r="J53" s="172"/>
    </row>
    <row r="54" spans="2:10" x14ac:dyDescent="0.25">
      <c r="B54" s="106"/>
      <c r="C54" s="106" t="s">
        <v>57</v>
      </c>
      <c r="D54" s="106" t="s">
        <v>211</v>
      </c>
      <c r="E54" s="107"/>
      <c r="F54" s="108">
        <v>500000</v>
      </c>
      <c r="G54" s="108">
        <v>500000</v>
      </c>
      <c r="H54" s="108">
        <v>237642.35</v>
      </c>
      <c r="I54" s="171">
        <f t="shared" si="0"/>
        <v>47.528469999999999</v>
      </c>
      <c r="J54" s="172"/>
    </row>
    <row r="55" spans="2:10" x14ac:dyDescent="0.25">
      <c r="B55" s="99">
        <v>233291</v>
      </c>
      <c r="C55" s="99" t="s">
        <v>58</v>
      </c>
      <c r="D55" s="99" t="s">
        <v>212</v>
      </c>
      <c r="E55" s="100" t="s">
        <v>207</v>
      </c>
      <c r="F55" s="101">
        <v>500000</v>
      </c>
      <c r="G55" s="101">
        <v>500000</v>
      </c>
      <c r="H55" s="101">
        <v>237642.35</v>
      </c>
      <c r="I55" s="171">
        <f t="shared" si="0"/>
        <v>47.528469999999999</v>
      </c>
      <c r="J55" s="172"/>
    </row>
    <row r="56" spans="2:10" ht="22.5" x14ac:dyDescent="0.25">
      <c r="B56" s="106"/>
      <c r="C56" s="106" t="s">
        <v>59</v>
      </c>
      <c r="D56" s="106" t="s">
        <v>213</v>
      </c>
      <c r="E56" s="107"/>
      <c r="F56" s="108">
        <v>6500</v>
      </c>
      <c r="G56" s="108">
        <v>6500</v>
      </c>
      <c r="H56" s="108">
        <v>3154.02</v>
      </c>
      <c r="I56" s="171">
        <f t="shared" si="0"/>
        <v>48.523384615384614</v>
      </c>
      <c r="J56" s="172"/>
    </row>
    <row r="57" spans="2:10" ht="22.5" x14ac:dyDescent="0.25">
      <c r="B57" s="99">
        <v>233292</v>
      </c>
      <c r="C57" s="99" t="s">
        <v>61</v>
      </c>
      <c r="D57" s="99" t="s">
        <v>213</v>
      </c>
      <c r="E57" s="100" t="s">
        <v>207</v>
      </c>
      <c r="F57" s="101">
        <v>6500</v>
      </c>
      <c r="G57" s="101">
        <v>6500</v>
      </c>
      <c r="H57" s="101">
        <v>3154.02</v>
      </c>
      <c r="I57" s="171">
        <f t="shared" si="0"/>
        <v>48.523384615384614</v>
      </c>
      <c r="J57" s="172"/>
    </row>
    <row r="58" spans="2:10" x14ac:dyDescent="0.25">
      <c r="B58" s="106"/>
      <c r="C58" s="106" t="s">
        <v>62</v>
      </c>
      <c r="D58" s="106" t="s">
        <v>214</v>
      </c>
      <c r="E58" s="107"/>
      <c r="F58" s="108">
        <v>80000</v>
      </c>
      <c r="G58" s="108">
        <v>80000</v>
      </c>
      <c r="H58" s="108">
        <v>39478.31</v>
      </c>
      <c r="I58" s="171">
        <f t="shared" si="0"/>
        <v>49.347887499999999</v>
      </c>
      <c r="J58" s="172"/>
    </row>
    <row r="59" spans="2:10" ht="22.5" x14ac:dyDescent="0.25">
      <c r="B59" s="99">
        <v>233293</v>
      </c>
      <c r="C59" s="99" t="s">
        <v>64</v>
      </c>
      <c r="D59" s="99" t="s">
        <v>215</v>
      </c>
      <c r="E59" s="100" t="s">
        <v>207</v>
      </c>
      <c r="F59" s="101">
        <v>80000</v>
      </c>
      <c r="G59" s="101">
        <v>80000</v>
      </c>
      <c r="H59" s="101">
        <v>39478.31</v>
      </c>
      <c r="I59" s="171">
        <f t="shared" si="0"/>
        <v>49.347887499999999</v>
      </c>
      <c r="J59" s="172"/>
    </row>
    <row r="60" spans="2:10" x14ac:dyDescent="0.25">
      <c r="B60" s="106"/>
      <c r="C60" s="106" t="s">
        <v>66</v>
      </c>
      <c r="D60" s="106" t="s">
        <v>176</v>
      </c>
      <c r="E60" s="107"/>
      <c r="F60" s="108">
        <v>22180</v>
      </c>
      <c r="G60" s="108">
        <v>22180</v>
      </c>
      <c r="H60" s="108">
        <v>12385.84</v>
      </c>
      <c r="I60" s="171">
        <f t="shared" si="0"/>
        <v>55.842380522993686</v>
      </c>
      <c r="J60" s="172"/>
    </row>
    <row r="61" spans="2:10" ht="22.5" x14ac:dyDescent="0.25">
      <c r="B61" s="106"/>
      <c r="C61" s="106" t="s">
        <v>67</v>
      </c>
      <c r="D61" s="106" t="s">
        <v>177</v>
      </c>
      <c r="E61" s="107"/>
      <c r="F61" s="108">
        <v>20500</v>
      </c>
      <c r="G61" s="108">
        <v>20500</v>
      </c>
      <c r="H61" s="108">
        <v>11561.41</v>
      </c>
      <c r="I61" s="171">
        <f t="shared" si="0"/>
        <v>56.397121951219511</v>
      </c>
      <c r="J61" s="172"/>
    </row>
    <row r="62" spans="2:10" ht="33.75" x14ac:dyDescent="0.25">
      <c r="B62" s="99">
        <v>233294</v>
      </c>
      <c r="C62" s="99" t="s">
        <v>69</v>
      </c>
      <c r="D62" s="99" t="s">
        <v>216</v>
      </c>
      <c r="E62" s="100" t="s">
        <v>207</v>
      </c>
      <c r="F62" s="101">
        <v>20500</v>
      </c>
      <c r="G62" s="101">
        <v>20500</v>
      </c>
      <c r="H62" s="101">
        <v>11561.41</v>
      </c>
      <c r="I62" s="171">
        <f t="shared" si="0"/>
        <v>56.397121951219511</v>
      </c>
      <c r="J62" s="172"/>
    </row>
    <row r="63" spans="2:10" ht="22.5" x14ac:dyDescent="0.25">
      <c r="B63" s="110"/>
      <c r="C63" s="113">
        <v>329</v>
      </c>
      <c r="D63" s="113" t="s">
        <v>194</v>
      </c>
      <c r="E63" s="107"/>
      <c r="F63" s="108">
        <v>1680</v>
      </c>
      <c r="G63" s="108">
        <v>1680</v>
      </c>
      <c r="H63" s="108">
        <v>824.43</v>
      </c>
      <c r="I63" s="191">
        <f t="shared" ref="I63" si="5">+H63/G63*100</f>
        <v>49.073214285714286</v>
      </c>
      <c r="J63" s="192"/>
    </row>
    <row r="64" spans="2:10" x14ac:dyDescent="0.25">
      <c r="B64" s="110">
        <v>233295</v>
      </c>
      <c r="C64" s="110">
        <v>3295</v>
      </c>
      <c r="D64" s="110" t="s">
        <v>197</v>
      </c>
      <c r="E64" s="100">
        <v>53082</v>
      </c>
      <c r="F64" s="111">
        <v>1680</v>
      </c>
      <c r="G64" s="111">
        <v>1680</v>
      </c>
      <c r="H64" s="111">
        <v>824.43</v>
      </c>
      <c r="I64" s="191">
        <f t="shared" ref="I64" si="6">+H64/G64*100</f>
        <v>49.073214285714286</v>
      </c>
      <c r="J64" s="192"/>
    </row>
    <row r="65" spans="2:10" ht="50.25" customHeight="1" x14ac:dyDescent="0.25">
      <c r="B65" s="114" t="s">
        <v>217</v>
      </c>
      <c r="C65" s="176" t="s">
        <v>218</v>
      </c>
      <c r="D65" s="177"/>
      <c r="E65" s="115"/>
      <c r="F65" s="116">
        <v>19210.43</v>
      </c>
      <c r="G65" s="116">
        <v>19210.43</v>
      </c>
      <c r="H65" s="116">
        <v>8448.16</v>
      </c>
      <c r="I65" s="178">
        <f t="shared" si="0"/>
        <v>43.976943774813989</v>
      </c>
      <c r="J65" s="177"/>
    </row>
    <row r="66" spans="2:10" ht="30.75" customHeight="1" x14ac:dyDescent="0.25">
      <c r="B66" s="104"/>
      <c r="C66" s="174" t="s">
        <v>172</v>
      </c>
      <c r="D66" s="175"/>
      <c r="E66" s="105"/>
      <c r="F66" s="105"/>
      <c r="G66" s="105"/>
      <c r="H66" s="105"/>
      <c r="I66" s="171"/>
      <c r="J66" s="172"/>
    </row>
    <row r="67" spans="2:10" x14ac:dyDescent="0.25">
      <c r="B67" s="104" t="s">
        <v>219</v>
      </c>
      <c r="C67" s="174" t="s">
        <v>220</v>
      </c>
      <c r="D67" s="175"/>
      <c r="E67" s="100"/>
      <c r="F67" s="101">
        <v>19210.43</v>
      </c>
      <c r="G67" s="101">
        <v>19210.43</v>
      </c>
      <c r="H67" s="101">
        <v>8448.16</v>
      </c>
      <c r="I67" s="171">
        <f t="shared" si="0"/>
        <v>43.976943774813989</v>
      </c>
      <c r="J67" s="172"/>
    </row>
    <row r="68" spans="2:10" x14ac:dyDescent="0.25">
      <c r="B68" s="106"/>
      <c r="C68" s="106" t="s">
        <v>55</v>
      </c>
      <c r="D68" s="106" t="s">
        <v>175</v>
      </c>
      <c r="E68" s="107"/>
      <c r="F68" s="108">
        <v>19210.43</v>
      </c>
      <c r="G68" s="108">
        <v>19210.43</v>
      </c>
      <c r="H68" s="108">
        <v>8448.16</v>
      </c>
      <c r="I68" s="171">
        <f t="shared" si="0"/>
        <v>43.976943774813989</v>
      </c>
      <c r="J68" s="172"/>
    </row>
    <row r="69" spans="2:10" x14ac:dyDescent="0.25">
      <c r="B69" s="106"/>
      <c r="C69" s="106" t="s">
        <v>66</v>
      </c>
      <c r="D69" s="106" t="s">
        <v>176</v>
      </c>
      <c r="E69" s="107"/>
      <c r="F69" s="108">
        <v>19210.43</v>
      </c>
      <c r="G69" s="108">
        <v>19210.43</v>
      </c>
      <c r="H69" s="108">
        <v>8448.16</v>
      </c>
      <c r="I69" s="171">
        <f t="shared" si="0"/>
        <v>43.976943774813989</v>
      </c>
      <c r="J69" s="172"/>
    </row>
    <row r="70" spans="2:10" ht="22.5" x14ac:dyDescent="0.25">
      <c r="B70" s="106"/>
      <c r="C70" s="106" t="s">
        <v>74</v>
      </c>
      <c r="D70" s="106" t="s">
        <v>183</v>
      </c>
      <c r="E70" s="107"/>
      <c r="F70" s="108">
        <v>17500</v>
      </c>
      <c r="G70" s="108">
        <v>17500</v>
      </c>
      <c r="H70" s="108">
        <v>8038.32</v>
      </c>
      <c r="I70" s="171">
        <f t="shared" si="0"/>
        <v>45.933257142857144</v>
      </c>
      <c r="J70" s="172"/>
    </row>
    <row r="71" spans="2:10" x14ac:dyDescent="0.25">
      <c r="B71" s="99">
        <v>233296</v>
      </c>
      <c r="C71" s="99" t="s">
        <v>80</v>
      </c>
      <c r="D71" s="99" t="s">
        <v>221</v>
      </c>
      <c r="E71" s="100" t="s">
        <v>222</v>
      </c>
      <c r="F71" s="101">
        <v>16000</v>
      </c>
      <c r="G71" s="101">
        <v>16000</v>
      </c>
      <c r="H71" s="101">
        <v>8359.81</v>
      </c>
      <c r="I71" s="171">
        <f t="shared" si="0"/>
        <v>52.2488125</v>
      </c>
      <c r="J71" s="172"/>
    </row>
    <row r="72" spans="2:10" x14ac:dyDescent="0.25">
      <c r="B72" s="110">
        <v>233297</v>
      </c>
      <c r="C72" s="110">
        <v>3225</v>
      </c>
      <c r="D72" s="110" t="s">
        <v>231</v>
      </c>
      <c r="E72" s="100">
        <v>11001</v>
      </c>
      <c r="F72" s="111">
        <v>1500</v>
      </c>
      <c r="G72" s="111">
        <v>1500</v>
      </c>
      <c r="H72" s="111">
        <v>0</v>
      </c>
      <c r="I72" s="171">
        <f t="shared" ref="I72" si="7">+H72/G72*100</f>
        <v>0</v>
      </c>
      <c r="J72" s="172"/>
    </row>
    <row r="73" spans="2:10" x14ac:dyDescent="0.25">
      <c r="B73" s="106"/>
      <c r="C73" s="106" t="s">
        <v>88</v>
      </c>
      <c r="D73" s="106" t="s">
        <v>188</v>
      </c>
      <c r="E73" s="107"/>
      <c r="F73" s="108">
        <v>904.17</v>
      </c>
      <c r="G73" s="108">
        <v>904.17</v>
      </c>
      <c r="H73" s="108">
        <v>0</v>
      </c>
      <c r="I73" s="171">
        <f t="shared" ref="I73:I106" si="8">+H73/G73*100</f>
        <v>0</v>
      </c>
      <c r="J73" s="172"/>
    </row>
    <row r="74" spans="2:10" ht="23.25" customHeight="1" x14ac:dyDescent="0.25">
      <c r="B74" s="99">
        <v>233298</v>
      </c>
      <c r="C74" s="99" t="s">
        <v>92</v>
      </c>
      <c r="D74" s="99" t="s">
        <v>190</v>
      </c>
      <c r="E74" s="100" t="s">
        <v>222</v>
      </c>
      <c r="F74" s="101">
        <v>904.17</v>
      </c>
      <c r="G74" s="101">
        <v>904.17</v>
      </c>
      <c r="H74" s="101">
        <v>0</v>
      </c>
      <c r="I74" s="171">
        <f t="shared" si="8"/>
        <v>0</v>
      </c>
      <c r="J74" s="172"/>
    </row>
    <row r="75" spans="2:10" ht="22.5" x14ac:dyDescent="0.25">
      <c r="B75" s="106"/>
      <c r="C75" s="106" t="s">
        <v>108</v>
      </c>
      <c r="D75" s="106" t="s">
        <v>194</v>
      </c>
      <c r="E75" s="107"/>
      <c r="F75" s="108">
        <v>806.26</v>
      </c>
      <c r="G75" s="108">
        <v>806.26</v>
      </c>
      <c r="H75" s="108">
        <v>409.84</v>
      </c>
      <c r="I75" s="171">
        <f t="shared" si="8"/>
        <v>50.832237739686946</v>
      </c>
      <c r="J75" s="172"/>
    </row>
    <row r="76" spans="2:10" x14ac:dyDescent="0.25">
      <c r="B76" s="99">
        <v>233299</v>
      </c>
      <c r="C76" s="99" t="s">
        <v>110</v>
      </c>
      <c r="D76" s="99" t="s">
        <v>223</v>
      </c>
      <c r="E76" s="100" t="s">
        <v>222</v>
      </c>
      <c r="F76" s="101">
        <v>806.26</v>
      </c>
      <c r="G76" s="101">
        <v>806.26</v>
      </c>
      <c r="H76" s="101">
        <v>409.84</v>
      </c>
      <c r="I76" s="171">
        <f t="shared" si="8"/>
        <v>50.832237739686946</v>
      </c>
      <c r="J76" s="172"/>
    </row>
    <row r="77" spans="2:10" s="117" customFormat="1" ht="35.25" customHeight="1" x14ac:dyDescent="0.25">
      <c r="B77" s="114" t="s">
        <v>224</v>
      </c>
      <c r="C77" s="176" t="s">
        <v>225</v>
      </c>
      <c r="D77" s="177"/>
      <c r="E77" s="115"/>
      <c r="F77" s="116">
        <v>85996.32</v>
      </c>
      <c r="G77" s="116">
        <v>85996.32</v>
      </c>
      <c r="H77" s="116">
        <v>29832.15</v>
      </c>
      <c r="I77" s="178">
        <f t="shared" si="8"/>
        <v>34.69003092225342</v>
      </c>
      <c r="J77" s="177"/>
    </row>
    <row r="78" spans="2:10" x14ac:dyDescent="0.25">
      <c r="B78" s="102"/>
      <c r="C78" s="179"/>
      <c r="D78" s="172"/>
      <c r="E78" s="103"/>
      <c r="F78" s="103"/>
      <c r="G78" s="103"/>
      <c r="H78" s="103"/>
      <c r="I78" s="171"/>
      <c r="J78" s="172"/>
    </row>
    <row r="79" spans="2:10" x14ac:dyDescent="0.25">
      <c r="B79" s="104"/>
      <c r="C79" s="174" t="s">
        <v>237</v>
      </c>
      <c r="D79" s="175"/>
      <c r="E79" s="105"/>
      <c r="F79" s="105"/>
      <c r="G79" s="105"/>
      <c r="H79" s="105"/>
      <c r="I79" s="171"/>
      <c r="J79" s="172"/>
    </row>
    <row r="80" spans="2:10" ht="15" customHeight="1" x14ac:dyDescent="0.25">
      <c r="B80" s="112" t="s">
        <v>276</v>
      </c>
      <c r="C80" s="174" t="s">
        <v>277</v>
      </c>
      <c r="D80" s="175"/>
      <c r="E80" s="105"/>
      <c r="F80" s="116">
        <v>300</v>
      </c>
      <c r="G80" s="116">
        <v>300</v>
      </c>
      <c r="H80" s="116">
        <v>0</v>
      </c>
      <c r="I80" s="178">
        <f t="shared" ref="I80:I83" si="9">+H80/G80*100</f>
        <v>0</v>
      </c>
      <c r="J80" s="177"/>
    </row>
    <row r="81" spans="1:10" s="124" customFormat="1" ht="15" customHeight="1" x14ac:dyDescent="0.25">
      <c r="A81" s="122"/>
      <c r="B81" s="119"/>
      <c r="C81" s="119">
        <v>3</v>
      </c>
      <c r="D81" s="123" t="s">
        <v>175</v>
      </c>
      <c r="E81" s="120">
        <v>58300</v>
      </c>
      <c r="F81" s="121">
        <v>300</v>
      </c>
      <c r="G81" s="121">
        <v>300</v>
      </c>
      <c r="H81" s="121">
        <v>0</v>
      </c>
      <c r="I81" s="180">
        <f t="shared" si="9"/>
        <v>0</v>
      </c>
      <c r="J81" s="181"/>
    </row>
    <row r="82" spans="1:10" s="124" customFormat="1" ht="15" customHeight="1" x14ac:dyDescent="0.25">
      <c r="A82" s="122"/>
      <c r="B82" s="119"/>
      <c r="C82" s="119">
        <v>32</v>
      </c>
      <c r="D82" s="123" t="s">
        <v>176</v>
      </c>
      <c r="E82" s="120">
        <v>58300</v>
      </c>
      <c r="F82" s="121">
        <v>300</v>
      </c>
      <c r="G82" s="121">
        <v>300</v>
      </c>
      <c r="H82" s="121">
        <v>0</v>
      </c>
      <c r="I82" s="180">
        <f t="shared" si="9"/>
        <v>0</v>
      </c>
      <c r="J82" s="181"/>
    </row>
    <row r="83" spans="1:10" s="124" customFormat="1" ht="15" customHeight="1" x14ac:dyDescent="0.25">
      <c r="A83" s="122"/>
      <c r="B83" s="119"/>
      <c r="C83" s="119">
        <v>329</v>
      </c>
      <c r="D83" s="123" t="s">
        <v>194</v>
      </c>
      <c r="E83" s="120">
        <v>58300</v>
      </c>
      <c r="F83" s="121">
        <v>300</v>
      </c>
      <c r="G83" s="121">
        <v>300</v>
      </c>
      <c r="H83" s="121">
        <v>0</v>
      </c>
      <c r="I83" s="180">
        <f t="shared" si="9"/>
        <v>0</v>
      </c>
      <c r="J83" s="181"/>
    </row>
    <row r="84" spans="1:10" s="124" customFormat="1" ht="27" customHeight="1" x14ac:dyDescent="0.2">
      <c r="B84" s="112">
        <v>233300</v>
      </c>
      <c r="C84" s="112">
        <v>3299</v>
      </c>
      <c r="D84" s="125" t="s">
        <v>234</v>
      </c>
      <c r="E84" s="105">
        <v>58300</v>
      </c>
      <c r="F84" s="116">
        <v>300</v>
      </c>
      <c r="G84" s="116">
        <v>300</v>
      </c>
      <c r="H84" s="116">
        <v>0</v>
      </c>
      <c r="I84" s="178">
        <f t="shared" ref="I84" si="10">+H84/G84*100</f>
        <v>0</v>
      </c>
      <c r="J84" s="182"/>
    </row>
    <row r="85" spans="1:10" s="124" customFormat="1" ht="12" customHeight="1" x14ac:dyDescent="0.25">
      <c r="B85" s="112"/>
      <c r="C85" s="174" t="s">
        <v>172</v>
      </c>
      <c r="D85" s="175"/>
      <c r="E85" s="105"/>
      <c r="F85" s="116"/>
      <c r="G85" s="116"/>
      <c r="H85" s="116"/>
      <c r="I85" s="116"/>
      <c r="J85" s="126"/>
    </row>
    <row r="86" spans="1:10" x14ac:dyDescent="0.25">
      <c r="B86" s="104" t="s">
        <v>226</v>
      </c>
      <c r="C86" s="174" t="s">
        <v>227</v>
      </c>
      <c r="D86" s="175"/>
      <c r="E86" s="100"/>
      <c r="F86" s="101">
        <v>43799</v>
      </c>
      <c r="G86" s="101">
        <v>43799</v>
      </c>
      <c r="H86" s="101">
        <v>17638.36</v>
      </c>
      <c r="I86" s="171">
        <f t="shared" si="8"/>
        <v>40.271147743099164</v>
      </c>
      <c r="J86" s="172"/>
    </row>
    <row r="87" spans="1:10" x14ac:dyDescent="0.25">
      <c r="B87" s="106"/>
      <c r="C87" s="106" t="s">
        <v>55</v>
      </c>
      <c r="D87" s="106" t="s">
        <v>175</v>
      </c>
      <c r="E87" s="107"/>
      <c r="F87" s="108">
        <v>43799</v>
      </c>
      <c r="G87" s="108">
        <v>43799</v>
      </c>
      <c r="H87" s="108">
        <v>17638.36</v>
      </c>
      <c r="I87" s="171">
        <f t="shared" si="8"/>
        <v>40.271147743099164</v>
      </c>
      <c r="J87" s="172"/>
    </row>
    <row r="88" spans="1:10" x14ac:dyDescent="0.25">
      <c r="B88" s="106"/>
      <c r="C88" s="106" t="s">
        <v>66</v>
      </c>
      <c r="D88" s="106" t="s">
        <v>176</v>
      </c>
      <c r="E88" s="107"/>
      <c r="F88" s="108">
        <v>43666</v>
      </c>
      <c r="G88" s="108">
        <v>43666</v>
      </c>
      <c r="H88" s="108">
        <v>17638.36</v>
      </c>
      <c r="I88" s="171">
        <f t="shared" si="8"/>
        <v>40.393807539046399</v>
      </c>
      <c r="J88" s="172"/>
    </row>
    <row r="89" spans="1:10" ht="22.5" x14ac:dyDescent="0.25">
      <c r="B89" s="106"/>
      <c r="C89" s="106" t="s">
        <v>74</v>
      </c>
      <c r="D89" s="106" t="s">
        <v>183</v>
      </c>
      <c r="E89" s="107"/>
      <c r="F89" s="108">
        <v>38091.449999999997</v>
      </c>
      <c r="G89" s="108">
        <v>38091.449999999997</v>
      </c>
      <c r="H89" s="108">
        <v>16355.83</v>
      </c>
      <c r="I89" s="171">
        <f t="shared" si="8"/>
        <v>42.938323429536027</v>
      </c>
      <c r="J89" s="172"/>
    </row>
    <row r="90" spans="1:10" x14ac:dyDescent="0.25">
      <c r="B90" s="99" t="s">
        <v>229</v>
      </c>
      <c r="C90" s="99" t="s">
        <v>78</v>
      </c>
      <c r="D90" s="99" t="s">
        <v>230</v>
      </c>
      <c r="E90" s="100">
        <v>55254</v>
      </c>
      <c r="F90" s="101">
        <v>189.53</v>
      </c>
      <c r="G90" s="101">
        <v>189.53</v>
      </c>
      <c r="H90" s="101">
        <v>0</v>
      </c>
      <c r="I90" s="171">
        <f t="shared" si="8"/>
        <v>0</v>
      </c>
      <c r="J90" s="172"/>
    </row>
    <row r="91" spans="1:10" x14ac:dyDescent="0.25">
      <c r="B91" s="104"/>
      <c r="C91" s="174" t="s">
        <v>172</v>
      </c>
      <c r="D91" s="175"/>
      <c r="E91" s="105"/>
      <c r="F91" s="105"/>
      <c r="G91" s="105"/>
      <c r="H91" s="105"/>
      <c r="I91" s="171"/>
      <c r="J91" s="172"/>
    </row>
    <row r="92" spans="1:10" x14ac:dyDescent="0.25">
      <c r="B92" s="104" t="s">
        <v>235</v>
      </c>
      <c r="C92" s="174" t="s">
        <v>236</v>
      </c>
      <c r="D92" s="175"/>
      <c r="E92" s="100"/>
      <c r="F92" s="101">
        <v>72650</v>
      </c>
      <c r="G92" s="101">
        <v>73650</v>
      </c>
      <c r="H92" s="101">
        <v>27733.38</v>
      </c>
      <c r="I92" s="171">
        <f t="shared" si="8"/>
        <v>37.655641547861507</v>
      </c>
      <c r="J92" s="172"/>
    </row>
    <row r="93" spans="1:10" x14ac:dyDescent="0.25">
      <c r="B93" s="106"/>
      <c r="C93" s="106" t="s">
        <v>55</v>
      </c>
      <c r="D93" s="106" t="s">
        <v>175</v>
      </c>
      <c r="E93" s="107"/>
      <c r="F93" s="108">
        <v>48800</v>
      </c>
      <c r="G93" s="108">
        <v>48800</v>
      </c>
      <c r="H93" s="108">
        <v>24727.200000000001</v>
      </c>
      <c r="I93" s="171">
        <f t="shared" si="8"/>
        <v>50.670491803278694</v>
      </c>
      <c r="J93" s="172"/>
    </row>
    <row r="94" spans="1:10" x14ac:dyDescent="0.25">
      <c r="B94" s="106"/>
      <c r="C94" s="106" t="s">
        <v>56</v>
      </c>
      <c r="D94" s="106" t="s">
        <v>210</v>
      </c>
      <c r="E94" s="107"/>
      <c r="F94" s="108">
        <v>40500</v>
      </c>
      <c r="G94" s="108">
        <v>40500</v>
      </c>
      <c r="H94" s="108">
        <v>20715.490000000002</v>
      </c>
      <c r="I94" s="171">
        <f t="shared" si="8"/>
        <v>51.14935802469136</v>
      </c>
      <c r="J94" s="172"/>
    </row>
    <row r="95" spans="1:10" x14ac:dyDescent="0.25">
      <c r="B95" s="106"/>
      <c r="C95" s="106" t="s">
        <v>57</v>
      </c>
      <c r="D95" s="106" t="s">
        <v>211</v>
      </c>
      <c r="E95" s="107"/>
      <c r="F95" s="108">
        <v>40500</v>
      </c>
      <c r="G95" s="108">
        <v>40500</v>
      </c>
      <c r="H95" s="108">
        <v>20677.03</v>
      </c>
      <c r="I95" s="171">
        <f t="shared" si="8"/>
        <v>51.0543950617284</v>
      </c>
      <c r="J95" s="172"/>
    </row>
    <row r="96" spans="1:10" x14ac:dyDescent="0.25">
      <c r="B96" s="99">
        <v>233301</v>
      </c>
      <c r="C96" s="99" t="s">
        <v>58</v>
      </c>
      <c r="D96" s="99" t="s">
        <v>212</v>
      </c>
      <c r="E96" s="100">
        <v>55254</v>
      </c>
      <c r="F96" s="101">
        <v>40500</v>
      </c>
      <c r="G96" s="101">
        <v>40500</v>
      </c>
      <c r="H96" s="101">
        <v>20677.03</v>
      </c>
      <c r="I96" s="171">
        <f t="shared" si="8"/>
        <v>51.0543950617284</v>
      </c>
      <c r="J96" s="172"/>
    </row>
    <row r="97" spans="2:10" ht="22.5" x14ac:dyDescent="0.25">
      <c r="B97" s="106"/>
      <c r="C97" s="106" t="s">
        <v>59</v>
      </c>
      <c r="D97" s="106" t="s">
        <v>213</v>
      </c>
      <c r="E97" s="107"/>
      <c r="F97" s="108">
        <v>1500</v>
      </c>
      <c r="G97" s="108">
        <v>1500</v>
      </c>
      <c r="H97" s="108">
        <v>600</v>
      </c>
      <c r="I97" s="171">
        <f t="shared" si="8"/>
        <v>40</v>
      </c>
      <c r="J97" s="172"/>
    </row>
    <row r="98" spans="2:10" ht="22.5" x14ac:dyDescent="0.25">
      <c r="B98" s="99">
        <v>233302</v>
      </c>
      <c r="C98" s="99" t="s">
        <v>61</v>
      </c>
      <c r="D98" s="99" t="s">
        <v>213</v>
      </c>
      <c r="E98" s="100">
        <v>55254</v>
      </c>
      <c r="F98" s="101">
        <v>1500</v>
      </c>
      <c r="G98" s="101">
        <v>1500</v>
      </c>
      <c r="H98" s="101">
        <v>600</v>
      </c>
      <c r="I98" s="171">
        <f t="shared" si="8"/>
        <v>40</v>
      </c>
      <c r="J98" s="172"/>
    </row>
    <row r="99" spans="2:10" x14ac:dyDescent="0.25">
      <c r="B99" s="106"/>
      <c r="C99" s="106" t="s">
        <v>62</v>
      </c>
      <c r="D99" s="106" t="s">
        <v>214</v>
      </c>
      <c r="E99" s="107"/>
      <c r="F99" s="108">
        <v>6800</v>
      </c>
      <c r="G99" s="108">
        <v>6800</v>
      </c>
      <c r="H99" s="108">
        <v>3411.71</v>
      </c>
      <c r="I99" s="171">
        <f t="shared" si="8"/>
        <v>50.172205882352941</v>
      </c>
      <c r="J99" s="172"/>
    </row>
    <row r="100" spans="2:10" ht="22.5" x14ac:dyDescent="0.25">
      <c r="B100" s="99">
        <v>233303</v>
      </c>
      <c r="C100" s="99" t="s">
        <v>64</v>
      </c>
      <c r="D100" s="99" t="s">
        <v>215</v>
      </c>
      <c r="E100" s="100">
        <v>55254</v>
      </c>
      <c r="F100" s="101">
        <v>6800</v>
      </c>
      <c r="G100" s="101">
        <v>6800</v>
      </c>
      <c r="H100" s="101">
        <v>3411.71</v>
      </c>
      <c r="I100" s="171">
        <f t="shared" si="8"/>
        <v>50.172205882352941</v>
      </c>
      <c r="J100" s="172"/>
    </row>
    <row r="101" spans="2:10" x14ac:dyDescent="0.25">
      <c r="B101" s="106"/>
      <c r="C101" s="106" t="s">
        <v>66</v>
      </c>
      <c r="D101" s="106" t="s">
        <v>176</v>
      </c>
      <c r="E101" s="107"/>
      <c r="F101" s="108">
        <v>23850</v>
      </c>
      <c r="G101" s="108">
        <v>23850</v>
      </c>
      <c r="H101" s="108">
        <v>3006.18</v>
      </c>
      <c r="I101" s="171">
        <f t="shared" si="8"/>
        <v>12.604528301886791</v>
      </c>
      <c r="J101" s="172"/>
    </row>
    <row r="102" spans="2:10" ht="22.5" x14ac:dyDescent="0.25">
      <c r="B102" s="106"/>
      <c r="C102" s="106" t="s">
        <v>67</v>
      </c>
      <c r="D102" s="106" t="s">
        <v>177</v>
      </c>
      <c r="E102" s="107"/>
      <c r="F102" s="108">
        <v>1200</v>
      </c>
      <c r="G102" s="108">
        <v>1200</v>
      </c>
      <c r="H102" s="108">
        <v>514.59</v>
      </c>
      <c r="I102" s="171">
        <f t="shared" si="8"/>
        <v>42.8825</v>
      </c>
      <c r="J102" s="172"/>
    </row>
    <row r="103" spans="2:10" ht="33.75" x14ac:dyDescent="0.25">
      <c r="B103" s="99">
        <v>233304</v>
      </c>
      <c r="C103" s="99" t="s">
        <v>69</v>
      </c>
      <c r="D103" s="99" t="s">
        <v>216</v>
      </c>
      <c r="E103" s="100">
        <v>55254</v>
      </c>
      <c r="F103" s="101">
        <v>1200</v>
      </c>
      <c r="G103" s="101">
        <v>1200</v>
      </c>
      <c r="H103" s="101">
        <v>514.59</v>
      </c>
      <c r="I103" s="171">
        <f t="shared" si="8"/>
        <v>42.8825</v>
      </c>
      <c r="J103" s="172"/>
    </row>
    <row r="104" spans="2:10" ht="22.5" x14ac:dyDescent="0.25">
      <c r="B104" s="106"/>
      <c r="C104" s="106" t="s">
        <v>74</v>
      </c>
      <c r="D104" s="106" t="s">
        <v>183</v>
      </c>
      <c r="E104" s="107"/>
      <c r="F104" s="108">
        <v>22650</v>
      </c>
      <c r="G104" s="108">
        <v>22650</v>
      </c>
      <c r="H104" s="108">
        <v>2491.59</v>
      </c>
      <c r="I104" s="171">
        <f t="shared" si="8"/>
        <v>11.000397350993378</v>
      </c>
      <c r="J104" s="172"/>
    </row>
    <row r="105" spans="2:10" x14ac:dyDescent="0.25">
      <c r="B105" s="99">
        <v>233305</v>
      </c>
      <c r="C105" s="99" t="s">
        <v>78</v>
      </c>
      <c r="D105" s="99" t="s">
        <v>230</v>
      </c>
      <c r="E105" s="100">
        <v>55254</v>
      </c>
      <c r="F105" s="101">
        <v>12000</v>
      </c>
      <c r="G105" s="101">
        <v>12000</v>
      </c>
      <c r="H105" s="101">
        <v>1801.52</v>
      </c>
      <c r="I105" s="183">
        <f t="shared" si="8"/>
        <v>15.012666666666666</v>
      </c>
      <c r="J105" s="184"/>
    </row>
    <row r="106" spans="2:10" x14ac:dyDescent="0.25">
      <c r="B106" s="99">
        <v>233306</v>
      </c>
      <c r="C106" s="99">
        <v>3222</v>
      </c>
      <c r="D106" s="99" t="s">
        <v>230</v>
      </c>
      <c r="E106" s="100">
        <v>55359</v>
      </c>
      <c r="F106" s="101">
        <v>1500</v>
      </c>
      <c r="G106" s="101">
        <v>1500</v>
      </c>
      <c r="H106" s="101">
        <v>38.46</v>
      </c>
      <c r="I106" s="171">
        <f t="shared" si="8"/>
        <v>2.5640000000000001</v>
      </c>
      <c r="J106" s="172"/>
    </row>
    <row r="107" spans="2:10" x14ac:dyDescent="0.25">
      <c r="B107" s="110">
        <v>233307</v>
      </c>
      <c r="C107" s="110">
        <v>3222</v>
      </c>
      <c r="D107" s="110" t="s">
        <v>230</v>
      </c>
      <c r="E107" s="100">
        <v>47300</v>
      </c>
      <c r="F107" s="111">
        <v>10500</v>
      </c>
      <c r="G107" s="111">
        <v>1500</v>
      </c>
      <c r="H107" s="111">
        <v>690.07</v>
      </c>
      <c r="I107" s="171">
        <f t="shared" ref="I107" si="11">+H107/G107*100</f>
        <v>46.004666666666672</v>
      </c>
      <c r="J107" s="172"/>
    </row>
    <row r="108" spans="2:10" x14ac:dyDescent="0.25">
      <c r="B108" s="104"/>
      <c r="C108" s="174" t="s">
        <v>172</v>
      </c>
      <c r="D108" s="175"/>
      <c r="E108" s="105"/>
      <c r="F108" s="105"/>
      <c r="G108" s="105"/>
      <c r="H108" s="105"/>
      <c r="I108" s="171"/>
      <c r="J108" s="172"/>
    </row>
    <row r="109" spans="2:10" x14ac:dyDescent="0.25">
      <c r="B109" s="104" t="s">
        <v>240</v>
      </c>
      <c r="C109" s="174" t="s">
        <v>241</v>
      </c>
      <c r="D109" s="175"/>
      <c r="E109" s="100"/>
      <c r="F109" s="101">
        <v>8626.98</v>
      </c>
      <c r="G109" s="101">
        <v>8626.98</v>
      </c>
      <c r="H109" s="101">
        <v>0</v>
      </c>
      <c r="I109" s="171">
        <f t="shared" ref="I109:I133" si="12">+H109/G109*100</f>
        <v>0</v>
      </c>
      <c r="J109" s="172"/>
    </row>
    <row r="110" spans="2:10" x14ac:dyDescent="0.25">
      <c r="B110" s="106"/>
      <c r="C110" s="106" t="s">
        <v>55</v>
      </c>
      <c r="D110" s="106" t="s">
        <v>175</v>
      </c>
      <c r="E110" s="107"/>
      <c r="F110" s="108">
        <v>8626.98</v>
      </c>
      <c r="G110" s="108">
        <v>8626.98</v>
      </c>
      <c r="H110" s="108">
        <v>0</v>
      </c>
      <c r="I110" s="171">
        <f t="shared" si="12"/>
        <v>0</v>
      </c>
      <c r="J110" s="172"/>
    </row>
    <row r="111" spans="2:10" x14ac:dyDescent="0.25">
      <c r="B111" s="106"/>
      <c r="C111" s="106" t="s">
        <v>66</v>
      </c>
      <c r="D111" s="106" t="s">
        <v>176</v>
      </c>
      <c r="E111" s="107"/>
      <c r="F111" s="108">
        <v>8626.98</v>
      </c>
      <c r="G111" s="108">
        <v>8626.98</v>
      </c>
      <c r="H111" s="108">
        <v>0</v>
      </c>
      <c r="I111" s="171">
        <f t="shared" si="12"/>
        <v>0</v>
      </c>
      <c r="J111" s="172"/>
    </row>
    <row r="112" spans="2:10" ht="22.5" x14ac:dyDescent="0.25">
      <c r="B112" s="106"/>
      <c r="C112" s="106">
        <v>329</v>
      </c>
      <c r="D112" s="106" t="s">
        <v>194</v>
      </c>
      <c r="E112" s="107"/>
      <c r="F112" s="108">
        <v>8626.98</v>
      </c>
      <c r="G112" s="108">
        <v>8626.98</v>
      </c>
      <c r="H112" s="108">
        <v>0</v>
      </c>
      <c r="I112" s="171">
        <f t="shared" si="12"/>
        <v>0</v>
      </c>
      <c r="J112" s="172"/>
    </row>
    <row r="113" spans="2:10" ht="22.5" x14ac:dyDescent="0.25">
      <c r="B113" s="99">
        <v>233308</v>
      </c>
      <c r="C113" s="99">
        <v>3299</v>
      </c>
      <c r="D113" s="99" t="s">
        <v>234</v>
      </c>
      <c r="E113" s="100" t="s">
        <v>207</v>
      </c>
      <c r="F113" s="101">
        <v>8626.98</v>
      </c>
      <c r="G113" s="101">
        <v>8626.98</v>
      </c>
      <c r="H113" s="101">
        <v>0</v>
      </c>
      <c r="I113" s="171">
        <f t="shared" si="12"/>
        <v>0</v>
      </c>
      <c r="J113" s="172"/>
    </row>
    <row r="114" spans="2:10" x14ac:dyDescent="0.25">
      <c r="B114" s="104"/>
      <c r="C114" s="174" t="s">
        <v>172</v>
      </c>
      <c r="D114" s="175"/>
      <c r="E114" s="105"/>
      <c r="F114" s="105"/>
      <c r="G114" s="105"/>
      <c r="H114" s="105"/>
      <c r="I114" s="171"/>
      <c r="J114" s="172"/>
    </row>
    <row r="115" spans="2:10" x14ac:dyDescent="0.25">
      <c r="B115" s="104" t="s">
        <v>278</v>
      </c>
      <c r="C115" s="174" t="s">
        <v>279</v>
      </c>
      <c r="D115" s="175"/>
      <c r="E115" s="100"/>
      <c r="F115" s="101">
        <v>597.25</v>
      </c>
      <c r="G115" s="101">
        <v>597.25</v>
      </c>
      <c r="H115" s="101">
        <v>825.4</v>
      </c>
      <c r="I115" s="171">
        <f t="shared" si="12"/>
        <v>138.20008371703639</v>
      </c>
      <c r="J115" s="172"/>
    </row>
    <row r="116" spans="2:10" x14ac:dyDescent="0.25">
      <c r="B116" s="106"/>
      <c r="C116" s="106" t="s">
        <v>55</v>
      </c>
      <c r="D116" s="106" t="s">
        <v>175</v>
      </c>
      <c r="E116" s="107"/>
      <c r="F116" s="108">
        <v>597.25</v>
      </c>
      <c r="G116" s="108">
        <v>597.25</v>
      </c>
      <c r="H116" s="108">
        <v>825.4</v>
      </c>
      <c r="I116" s="171">
        <f t="shared" si="12"/>
        <v>138.20008371703639</v>
      </c>
      <c r="J116" s="172"/>
    </row>
    <row r="117" spans="2:10" x14ac:dyDescent="0.25">
      <c r="B117" s="106"/>
      <c r="C117" s="106" t="s">
        <v>66</v>
      </c>
      <c r="D117" s="106" t="s">
        <v>176</v>
      </c>
      <c r="E117" s="107"/>
      <c r="F117" s="108">
        <v>66</v>
      </c>
      <c r="G117" s="108">
        <v>66</v>
      </c>
      <c r="H117" s="108">
        <v>0</v>
      </c>
      <c r="I117" s="171">
        <f t="shared" si="12"/>
        <v>0</v>
      </c>
      <c r="J117" s="172"/>
    </row>
    <row r="118" spans="2:10" x14ac:dyDescent="0.25">
      <c r="B118" s="106"/>
      <c r="C118" s="106">
        <v>321</v>
      </c>
      <c r="D118" s="106" t="s">
        <v>179</v>
      </c>
      <c r="E118" s="107"/>
      <c r="F118" s="108">
        <v>265.45</v>
      </c>
      <c r="G118" s="108">
        <v>265.45</v>
      </c>
      <c r="H118" s="108">
        <v>825.4</v>
      </c>
      <c r="I118" s="171">
        <f t="shared" si="12"/>
        <v>310.94368054247508</v>
      </c>
      <c r="J118" s="172"/>
    </row>
    <row r="119" spans="2:10" x14ac:dyDescent="0.25">
      <c r="B119" s="99">
        <v>233309</v>
      </c>
      <c r="C119" s="99">
        <v>3211</v>
      </c>
      <c r="D119" s="99" t="s">
        <v>179</v>
      </c>
      <c r="E119" s="100">
        <v>62300</v>
      </c>
      <c r="F119" s="101">
        <v>265.45</v>
      </c>
      <c r="G119" s="101">
        <v>265.45</v>
      </c>
      <c r="H119" s="101">
        <v>825.4</v>
      </c>
      <c r="I119" s="171">
        <f t="shared" si="12"/>
        <v>310.94368054247508</v>
      </c>
      <c r="J119" s="172"/>
    </row>
    <row r="120" spans="2:10" s="118" customFormat="1" ht="22.5" x14ac:dyDescent="0.25">
      <c r="B120" s="113"/>
      <c r="C120" s="113">
        <v>329</v>
      </c>
      <c r="D120" s="113" t="s">
        <v>194</v>
      </c>
      <c r="E120" s="107"/>
      <c r="F120" s="108">
        <v>331.8</v>
      </c>
      <c r="G120" s="108">
        <v>331.8</v>
      </c>
      <c r="H120" s="108">
        <v>0</v>
      </c>
      <c r="I120" s="171">
        <f t="shared" ref="I120:I121" si="13">+H120/G120*100</f>
        <v>0</v>
      </c>
      <c r="J120" s="172"/>
    </row>
    <row r="121" spans="2:10" ht="22.5" x14ac:dyDescent="0.25">
      <c r="B121" s="110">
        <v>233310</v>
      </c>
      <c r="C121" s="110">
        <v>3299</v>
      </c>
      <c r="D121" s="110" t="s">
        <v>234</v>
      </c>
      <c r="E121" s="100">
        <v>53082</v>
      </c>
      <c r="F121" s="111">
        <v>331.8</v>
      </c>
      <c r="G121" s="111">
        <v>331.8</v>
      </c>
      <c r="H121" s="111">
        <v>0</v>
      </c>
      <c r="I121" s="171">
        <f t="shared" si="13"/>
        <v>0</v>
      </c>
      <c r="J121" s="172"/>
    </row>
    <row r="122" spans="2:10" x14ac:dyDescent="0.25">
      <c r="B122" s="104"/>
      <c r="C122" s="174" t="s">
        <v>237</v>
      </c>
      <c r="D122" s="175"/>
      <c r="E122" s="105"/>
      <c r="F122" s="105"/>
      <c r="G122" s="105"/>
      <c r="H122" s="105"/>
      <c r="I122" s="171"/>
      <c r="J122" s="172"/>
    </row>
    <row r="123" spans="2:10" ht="24.75" customHeight="1" x14ac:dyDescent="0.25">
      <c r="B123" s="104" t="s">
        <v>280</v>
      </c>
      <c r="C123" s="174" t="s">
        <v>281</v>
      </c>
      <c r="D123" s="175"/>
      <c r="E123" s="100"/>
      <c r="F123" s="101">
        <v>1149.0899999999999</v>
      </c>
      <c r="G123" s="101">
        <v>1149.0899999999999</v>
      </c>
      <c r="H123" s="101">
        <v>0</v>
      </c>
      <c r="I123" s="171">
        <f t="shared" si="12"/>
        <v>0</v>
      </c>
      <c r="J123" s="172"/>
    </row>
    <row r="124" spans="2:10" x14ac:dyDescent="0.25">
      <c r="B124" s="106"/>
      <c r="C124" s="106" t="s">
        <v>55</v>
      </c>
      <c r="D124" s="106" t="s">
        <v>175</v>
      </c>
      <c r="E124" s="107"/>
      <c r="F124" s="108">
        <v>1149.0899999999999</v>
      </c>
      <c r="G124" s="108">
        <v>1149.0899999999999</v>
      </c>
      <c r="H124" s="108">
        <v>0</v>
      </c>
      <c r="I124" s="171">
        <f t="shared" si="12"/>
        <v>0</v>
      </c>
      <c r="J124" s="172"/>
    </row>
    <row r="125" spans="2:10" x14ac:dyDescent="0.25">
      <c r="B125" s="106"/>
      <c r="C125" s="106">
        <v>32</v>
      </c>
      <c r="D125" s="106" t="s">
        <v>176</v>
      </c>
      <c r="E125" s="107"/>
      <c r="F125" s="108">
        <v>1149.0899999999999</v>
      </c>
      <c r="G125" s="108">
        <v>1149.0899999999999</v>
      </c>
      <c r="H125" s="108">
        <v>0</v>
      </c>
      <c r="I125" s="171">
        <f t="shared" si="12"/>
        <v>0</v>
      </c>
      <c r="J125" s="172"/>
    </row>
    <row r="126" spans="2:10" ht="22.5" x14ac:dyDescent="0.25">
      <c r="B126" s="106"/>
      <c r="C126" s="106">
        <v>321</v>
      </c>
      <c r="D126" s="106" t="s">
        <v>177</v>
      </c>
      <c r="E126" s="107"/>
      <c r="F126" s="108">
        <v>950</v>
      </c>
      <c r="G126" s="108">
        <v>950</v>
      </c>
      <c r="H126" s="108">
        <v>0</v>
      </c>
      <c r="I126" s="171">
        <f t="shared" si="12"/>
        <v>0</v>
      </c>
      <c r="J126" s="172"/>
    </row>
    <row r="127" spans="2:10" x14ac:dyDescent="0.25">
      <c r="B127" s="99">
        <v>233311</v>
      </c>
      <c r="C127" s="99">
        <v>3211</v>
      </c>
      <c r="D127" s="99" t="s">
        <v>179</v>
      </c>
      <c r="E127" s="100">
        <v>53080</v>
      </c>
      <c r="F127" s="101">
        <v>950</v>
      </c>
      <c r="G127" s="101">
        <v>950</v>
      </c>
      <c r="H127" s="101">
        <v>0</v>
      </c>
      <c r="I127" s="171">
        <f t="shared" si="12"/>
        <v>0</v>
      </c>
      <c r="J127" s="172"/>
    </row>
    <row r="128" spans="2:10" s="118" customFormat="1" ht="22.5" x14ac:dyDescent="0.25">
      <c r="B128" s="113"/>
      <c r="C128" s="113">
        <v>329</v>
      </c>
      <c r="D128" s="113" t="s">
        <v>194</v>
      </c>
      <c r="E128" s="107"/>
      <c r="F128" s="108">
        <v>199.09</v>
      </c>
      <c r="G128" s="108">
        <v>199.09</v>
      </c>
      <c r="H128" s="108">
        <v>0</v>
      </c>
      <c r="I128" s="171">
        <f t="shared" ref="I128:I129" si="14">+H128/G128*100</f>
        <v>0</v>
      </c>
      <c r="J128" s="172"/>
    </row>
    <row r="129" spans="2:10" ht="22.5" x14ac:dyDescent="0.25">
      <c r="B129" s="110">
        <v>233312</v>
      </c>
      <c r="C129" s="110">
        <v>3299</v>
      </c>
      <c r="D129" s="110" t="s">
        <v>194</v>
      </c>
      <c r="E129" s="100">
        <v>53080</v>
      </c>
      <c r="F129" s="111">
        <v>199.09</v>
      </c>
      <c r="G129" s="111">
        <v>199.09</v>
      </c>
      <c r="H129" s="111">
        <v>0</v>
      </c>
      <c r="I129" s="171">
        <f t="shared" si="14"/>
        <v>0</v>
      </c>
      <c r="J129" s="172"/>
    </row>
    <row r="130" spans="2:10" x14ac:dyDescent="0.25">
      <c r="B130" s="104"/>
      <c r="C130" s="174" t="s">
        <v>172</v>
      </c>
      <c r="D130" s="175"/>
      <c r="E130" s="105"/>
      <c r="F130" s="105"/>
      <c r="G130" s="105"/>
      <c r="H130" s="105"/>
      <c r="I130" s="171"/>
      <c r="J130" s="172"/>
    </row>
    <row r="131" spans="2:10" x14ac:dyDescent="0.25">
      <c r="B131" s="104" t="s">
        <v>248</v>
      </c>
      <c r="C131" s="174" t="s">
        <v>249</v>
      </c>
      <c r="D131" s="175"/>
      <c r="E131" s="100"/>
      <c r="F131" s="101">
        <v>930</v>
      </c>
      <c r="G131" s="101">
        <v>930</v>
      </c>
      <c r="H131" s="101">
        <v>929.06</v>
      </c>
      <c r="I131" s="171">
        <f t="shared" si="12"/>
        <v>99.898924731182788</v>
      </c>
      <c r="J131" s="172"/>
    </row>
    <row r="132" spans="2:10" x14ac:dyDescent="0.25">
      <c r="B132" s="106"/>
      <c r="C132" s="106" t="s">
        <v>55</v>
      </c>
      <c r="D132" s="106" t="s">
        <v>175</v>
      </c>
      <c r="E132" s="107"/>
      <c r="F132" s="108">
        <v>930</v>
      </c>
      <c r="G132" s="108">
        <v>930</v>
      </c>
      <c r="H132" s="108">
        <v>926.06</v>
      </c>
      <c r="I132" s="171">
        <f t="shared" si="12"/>
        <v>99.576344086021493</v>
      </c>
      <c r="J132" s="172"/>
    </row>
    <row r="133" spans="2:10" x14ac:dyDescent="0.25">
      <c r="B133" s="106"/>
      <c r="C133" s="106" t="s">
        <v>66</v>
      </c>
      <c r="D133" s="106" t="s">
        <v>176</v>
      </c>
      <c r="E133" s="107"/>
      <c r="F133" s="108">
        <v>930</v>
      </c>
      <c r="G133" s="108">
        <v>930</v>
      </c>
      <c r="H133" s="108">
        <v>929.06</v>
      </c>
      <c r="I133" s="171">
        <f t="shared" si="12"/>
        <v>99.898924731182788</v>
      </c>
      <c r="J133" s="172"/>
    </row>
    <row r="134" spans="2:10" ht="22.5" x14ac:dyDescent="0.25">
      <c r="B134" s="106"/>
      <c r="C134" s="106" t="s">
        <v>74</v>
      </c>
      <c r="D134" s="106" t="s">
        <v>183</v>
      </c>
      <c r="E134" s="107"/>
      <c r="F134" s="108">
        <v>266.39</v>
      </c>
      <c r="G134" s="108">
        <v>266.39</v>
      </c>
      <c r="H134" s="108">
        <v>265.45</v>
      </c>
      <c r="I134" s="171">
        <f t="shared" ref="I134:I153" si="15">+H134/G134*100</f>
        <v>99.64713390142272</v>
      </c>
      <c r="J134" s="172"/>
    </row>
    <row r="135" spans="2:10" ht="22.5" x14ac:dyDescent="0.25">
      <c r="B135" s="99">
        <v>233313</v>
      </c>
      <c r="C135" s="99" t="s">
        <v>76</v>
      </c>
      <c r="D135" s="99" t="s">
        <v>185</v>
      </c>
      <c r="E135" s="100">
        <v>11001</v>
      </c>
      <c r="F135" s="101">
        <v>266.39</v>
      </c>
      <c r="G135" s="101">
        <v>266.39</v>
      </c>
      <c r="H135" s="101">
        <v>265.45</v>
      </c>
      <c r="I135" s="171">
        <f t="shared" si="15"/>
        <v>99.64713390142272</v>
      </c>
      <c r="J135" s="172"/>
    </row>
    <row r="136" spans="2:10" x14ac:dyDescent="0.25">
      <c r="B136" s="106"/>
      <c r="C136" s="106" t="s">
        <v>88</v>
      </c>
      <c r="D136" s="106" t="s">
        <v>188</v>
      </c>
      <c r="E136" s="107"/>
      <c r="F136" s="108">
        <v>663.61</v>
      </c>
      <c r="G136" s="108">
        <v>663.61</v>
      </c>
      <c r="H136" s="108">
        <v>663.61</v>
      </c>
      <c r="I136" s="171">
        <f t="shared" si="15"/>
        <v>100</v>
      </c>
      <c r="J136" s="172"/>
    </row>
    <row r="137" spans="2:10" x14ac:dyDescent="0.25">
      <c r="B137" s="99">
        <v>233313</v>
      </c>
      <c r="C137" s="99">
        <v>3239</v>
      </c>
      <c r="D137" s="99" t="s">
        <v>233</v>
      </c>
      <c r="E137" s="100">
        <v>11001</v>
      </c>
      <c r="F137" s="101">
        <v>663.61</v>
      </c>
      <c r="G137" s="101">
        <v>663.61</v>
      </c>
      <c r="H137" s="101">
        <v>663.61</v>
      </c>
      <c r="I137" s="171">
        <f t="shared" si="15"/>
        <v>100</v>
      </c>
      <c r="J137" s="172"/>
    </row>
    <row r="138" spans="2:10" x14ac:dyDescent="0.25">
      <c r="B138" s="104"/>
      <c r="C138" s="174" t="s">
        <v>172</v>
      </c>
      <c r="D138" s="175"/>
      <c r="E138" s="105"/>
      <c r="F138" s="105"/>
      <c r="G138" s="105"/>
      <c r="H138" s="105"/>
      <c r="I138" s="171"/>
      <c r="J138" s="172"/>
    </row>
    <row r="139" spans="2:10" x14ac:dyDescent="0.25">
      <c r="B139" s="104" t="s">
        <v>282</v>
      </c>
      <c r="C139" s="174" t="s">
        <v>283</v>
      </c>
      <c r="D139" s="175"/>
      <c r="E139" s="100"/>
      <c r="F139" s="101">
        <v>1553.47</v>
      </c>
      <c r="G139" s="101">
        <v>1553.47</v>
      </c>
      <c r="H139" s="101">
        <v>344.31</v>
      </c>
      <c r="I139" s="171">
        <f t="shared" si="15"/>
        <v>22.163929783001922</v>
      </c>
      <c r="J139" s="172"/>
    </row>
    <row r="140" spans="2:10" x14ac:dyDescent="0.25">
      <c r="B140" s="106"/>
      <c r="C140" s="106" t="s">
        <v>55</v>
      </c>
      <c r="D140" s="106" t="s">
        <v>175</v>
      </c>
      <c r="E140" s="107"/>
      <c r="F140" s="108">
        <v>1553.47</v>
      </c>
      <c r="G140" s="108">
        <v>1553.47</v>
      </c>
      <c r="H140" s="108">
        <v>344.31</v>
      </c>
      <c r="I140" s="171">
        <f t="shared" si="15"/>
        <v>22.163929783001922</v>
      </c>
      <c r="J140" s="172"/>
    </row>
    <row r="141" spans="2:10" x14ac:dyDescent="0.25">
      <c r="B141" s="106"/>
      <c r="C141" s="106">
        <v>32</v>
      </c>
      <c r="D141" s="106" t="s">
        <v>176</v>
      </c>
      <c r="E141" s="107"/>
      <c r="F141" s="108">
        <v>1553.47</v>
      </c>
      <c r="G141" s="108">
        <v>1553.47</v>
      </c>
      <c r="H141" s="108">
        <v>344.31</v>
      </c>
      <c r="I141" s="171">
        <f t="shared" si="15"/>
        <v>22.163929783001922</v>
      </c>
      <c r="J141" s="172"/>
    </row>
    <row r="142" spans="2:10" ht="22.5" x14ac:dyDescent="0.25">
      <c r="B142" s="106"/>
      <c r="C142" s="106">
        <v>322</v>
      </c>
      <c r="D142" s="106" t="s">
        <v>183</v>
      </c>
      <c r="E142" s="107"/>
      <c r="F142" s="108">
        <v>1553.47</v>
      </c>
      <c r="G142" s="108">
        <v>1553.47</v>
      </c>
      <c r="H142" s="108">
        <v>344.31</v>
      </c>
      <c r="I142" s="171">
        <f t="shared" si="15"/>
        <v>22.163929783001922</v>
      </c>
      <c r="J142" s="172"/>
    </row>
    <row r="143" spans="2:10" x14ac:dyDescent="0.25">
      <c r="B143" s="99">
        <v>233314</v>
      </c>
      <c r="C143" s="99">
        <v>3222</v>
      </c>
      <c r="D143" s="99" t="s">
        <v>230</v>
      </c>
      <c r="E143" s="100">
        <v>53060</v>
      </c>
      <c r="F143" s="101">
        <v>1553.47</v>
      </c>
      <c r="G143" s="101">
        <v>1553.47</v>
      </c>
      <c r="H143" s="101">
        <v>344.31</v>
      </c>
      <c r="I143" s="171">
        <f t="shared" si="15"/>
        <v>22.163929783001922</v>
      </c>
      <c r="J143" s="172"/>
    </row>
    <row r="144" spans="2:10" s="117" customFormat="1" ht="33.75" customHeight="1" x14ac:dyDescent="0.25">
      <c r="B144" s="114" t="s">
        <v>250</v>
      </c>
      <c r="C144" s="176" t="s">
        <v>225</v>
      </c>
      <c r="D144" s="177"/>
      <c r="E144" s="115"/>
      <c r="F144" s="116">
        <v>956</v>
      </c>
      <c r="G144" s="116">
        <v>956</v>
      </c>
      <c r="H144" s="116">
        <v>504.45</v>
      </c>
      <c r="I144" s="178">
        <f t="shared" si="15"/>
        <v>52.76673640167364</v>
      </c>
      <c r="J144" s="177"/>
    </row>
    <row r="145" spans="2:10" x14ac:dyDescent="0.25">
      <c r="B145" s="102"/>
      <c r="C145" s="179"/>
      <c r="D145" s="172"/>
      <c r="E145" s="103"/>
      <c r="F145" s="103"/>
      <c r="G145" s="103"/>
      <c r="H145" s="103"/>
      <c r="I145" s="171"/>
      <c r="J145" s="172"/>
    </row>
    <row r="146" spans="2:10" x14ac:dyDescent="0.25">
      <c r="B146" s="104"/>
      <c r="C146" s="174" t="s">
        <v>251</v>
      </c>
      <c r="D146" s="175"/>
      <c r="E146" s="105"/>
      <c r="F146" s="105"/>
      <c r="G146" s="105"/>
      <c r="H146" s="105"/>
      <c r="I146" s="171"/>
      <c r="J146" s="172"/>
    </row>
    <row r="147" spans="2:10" x14ac:dyDescent="0.25">
      <c r="B147" s="104" t="s">
        <v>252</v>
      </c>
      <c r="C147" s="174" t="s">
        <v>253</v>
      </c>
      <c r="D147" s="175"/>
      <c r="E147" s="100"/>
      <c r="F147" s="101">
        <v>956</v>
      </c>
      <c r="G147" s="101">
        <v>956</v>
      </c>
      <c r="H147" s="101">
        <v>504.45</v>
      </c>
      <c r="I147" s="171">
        <f t="shared" si="15"/>
        <v>52.76673640167364</v>
      </c>
      <c r="J147" s="172"/>
    </row>
    <row r="148" spans="2:10" x14ac:dyDescent="0.25">
      <c r="B148" s="106"/>
      <c r="C148" s="106" t="s">
        <v>55</v>
      </c>
      <c r="D148" s="106" t="s">
        <v>175</v>
      </c>
      <c r="E148" s="107"/>
      <c r="F148" s="108">
        <v>956</v>
      </c>
      <c r="G148" s="108">
        <v>956</v>
      </c>
      <c r="H148" s="108">
        <v>504.45</v>
      </c>
      <c r="I148" s="171">
        <f t="shared" si="15"/>
        <v>52.76673640167364</v>
      </c>
      <c r="J148" s="172"/>
    </row>
    <row r="149" spans="2:10" x14ac:dyDescent="0.25">
      <c r="B149" s="106"/>
      <c r="C149" s="106" t="s">
        <v>56</v>
      </c>
      <c r="D149" s="106" t="s">
        <v>210</v>
      </c>
      <c r="E149" s="107"/>
      <c r="F149" s="108">
        <v>956</v>
      </c>
      <c r="G149" s="108">
        <v>956</v>
      </c>
      <c r="H149" s="108">
        <v>504.45</v>
      </c>
      <c r="I149" s="171">
        <f t="shared" si="15"/>
        <v>52.76673640167364</v>
      </c>
      <c r="J149" s="172"/>
    </row>
    <row r="150" spans="2:10" x14ac:dyDescent="0.25">
      <c r="B150" s="106"/>
      <c r="C150" s="106" t="s">
        <v>57</v>
      </c>
      <c r="D150" s="106" t="s">
        <v>211</v>
      </c>
      <c r="E150" s="107"/>
      <c r="F150" s="108">
        <v>956</v>
      </c>
      <c r="G150" s="108">
        <v>956</v>
      </c>
      <c r="H150" s="108">
        <v>504.45</v>
      </c>
      <c r="I150" s="171">
        <f t="shared" si="15"/>
        <v>52.76673640167364</v>
      </c>
      <c r="J150" s="172"/>
    </row>
    <row r="151" spans="2:10" x14ac:dyDescent="0.25">
      <c r="B151" s="99" t="s">
        <v>254</v>
      </c>
      <c r="C151" s="99" t="s">
        <v>58</v>
      </c>
      <c r="D151" s="99" t="s">
        <v>212</v>
      </c>
      <c r="E151" s="100" t="s">
        <v>222</v>
      </c>
      <c r="F151" s="101">
        <v>820.6</v>
      </c>
      <c r="G151" s="101">
        <v>820.6</v>
      </c>
      <c r="H151" s="101">
        <v>433.01</v>
      </c>
      <c r="I151" s="171">
        <f t="shared" si="15"/>
        <v>52.767487204484517</v>
      </c>
      <c r="J151" s="172"/>
    </row>
    <row r="152" spans="2:10" x14ac:dyDescent="0.25">
      <c r="B152" s="106"/>
      <c r="C152" s="106" t="s">
        <v>62</v>
      </c>
      <c r="D152" s="106" t="s">
        <v>214</v>
      </c>
      <c r="E152" s="107"/>
      <c r="F152" s="108">
        <v>135.4</v>
      </c>
      <c r="G152" s="108">
        <v>135.4</v>
      </c>
      <c r="H152" s="108">
        <v>71.44</v>
      </c>
      <c r="I152" s="171">
        <f t="shared" si="15"/>
        <v>52.76218611521417</v>
      </c>
      <c r="J152" s="172"/>
    </row>
    <row r="153" spans="2:10" ht="22.5" x14ac:dyDescent="0.25">
      <c r="B153" s="99">
        <v>233315</v>
      </c>
      <c r="C153" s="99" t="s">
        <v>64</v>
      </c>
      <c r="D153" s="99" t="s">
        <v>215</v>
      </c>
      <c r="E153" s="100" t="s">
        <v>222</v>
      </c>
      <c r="F153" s="101">
        <v>135.4</v>
      </c>
      <c r="G153" s="101">
        <v>135.4</v>
      </c>
      <c r="H153" s="101">
        <v>71.44</v>
      </c>
      <c r="I153" s="171">
        <f t="shared" si="15"/>
        <v>52.76218611521417</v>
      </c>
      <c r="J153" s="172"/>
    </row>
    <row r="154" spans="2:10" x14ac:dyDescent="0.25">
      <c r="B154" s="104"/>
      <c r="C154" s="174" t="s">
        <v>251</v>
      </c>
      <c r="D154" s="175"/>
      <c r="E154" s="105"/>
      <c r="F154" s="105"/>
      <c r="G154" s="105"/>
      <c r="H154" s="105"/>
      <c r="I154" s="171"/>
      <c r="J154" s="172"/>
    </row>
    <row r="155" spans="2:10" x14ac:dyDescent="0.25">
      <c r="B155" s="104" t="s">
        <v>255</v>
      </c>
      <c r="C155" s="174" t="s">
        <v>256</v>
      </c>
      <c r="D155" s="175"/>
      <c r="E155" s="100"/>
      <c r="F155" s="101">
        <v>93.17</v>
      </c>
      <c r="G155" s="101">
        <v>93.17</v>
      </c>
      <c r="H155" s="101">
        <v>0</v>
      </c>
      <c r="I155" s="171">
        <f t="shared" ref="I155:I214" si="16">+H155/G155*100</f>
        <v>0</v>
      </c>
      <c r="J155" s="172"/>
    </row>
    <row r="156" spans="2:10" x14ac:dyDescent="0.25">
      <c r="B156" s="106"/>
      <c r="C156" s="106" t="s">
        <v>55</v>
      </c>
      <c r="D156" s="106" t="s">
        <v>175</v>
      </c>
      <c r="E156" s="107"/>
      <c r="F156" s="108">
        <v>93.17</v>
      </c>
      <c r="G156" s="108">
        <v>93.17</v>
      </c>
      <c r="H156" s="108">
        <v>0</v>
      </c>
      <c r="I156" s="171">
        <f t="shared" si="16"/>
        <v>0</v>
      </c>
      <c r="J156" s="172"/>
    </row>
    <row r="157" spans="2:10" x14ac:dyDescent="0.25">
      <c r="B157" s="106"/>
      <c r="C157" s="106" t="s">
        <v>66</v>
      </c>
      <c r="D157" s="106" t="s">
        <v>176</v>
      </c>
      <c r="E157" s="107"/>
      <c r="F157" s="108">
        <v>93.17</v>
      </c>
      <c r="G157" s="108">
        <v>93.17</v>
      </c>
      <c r="H157" s="108">
        <v>0</v>
      </c>
      <c r="I157" s="171">
        <f t="shared" si="16"/>
        <v>0</v>
      </c>
      <c r="J157" s="172"/>
    </row>
    <row r="158" spans="2:10" ht="22.5" x14ac:dyDescent="0.25">
      <c r="B158" s="106"/>
      <c r="C158" s="106" t="s">
        <v>74</v>
      </c>
      <c r="D158" s="106" t="s">
        <v>183</v>
      </c>
      <c r="E158" s="107"/>
      <c r="F158" s="108">
        <v>93.17</v>
      </c>
      <c r="G158" s="108">
        <v>93.17</v>
      </c>
      <c r="H158" s="108">
        <v>0</v>
      </c>
      <c r="I158" s="171">
        <f t="shared" si="16"/>
        <v>0</v>
      </c>
      <c r="J158" s="172"/>
    </row>
    <row r="159" spans="2:10" x14ac:dyDescent="0.25">
      <c r="B159" s="99">
        <v>233316</v>
      </c>
      <c r="C159" s="99" t="s">
        <v>78</v>
      </c>
      <c r="D159" s="99" t="s">
        <v>230</v>
      </c>
      <c r="E159" s="100" t="s">
        <v>257</v>
      </c>
      <c r="F159" s="101">
        <v>93.17</v>
      </c>
      <c r="G159" s="101">
        <v>93.17</v>
      </c>
      <c r="H159" s="101">
        <v>0</v>
      </c>
      <c r="I159" s="171">
        <f t="shared" si="16"/>
        <v>0</v>
      </c>
      <c r="J159" s="172"/>
    </row>
    <row r="160" spans="2:10" x14ac:dyDescent="0.25">
      <c r="B160" s="104"/>
      <c r="C160" s="174" t="s">
        <v>251</v>
      </c>
      <c r="D160" s="175"/>
      <c r="E160" s="105"/>
      <c r="F160" s="105"/>
      <c r="G160" s="105"/>
      <c r="H160" s="105"/>
      <c r="I160" s="171"/>
      <c r="J160" s="172"/>
    </row>
    <row r="161" spans="2:10" x14ac:dyDescent="0.25">
      <c r="B161" s="104" t="s">
        <v>258</v>
      </c>
      <c r="C161" s="174" t="s">
        <v>259</v>
      </c>
      <c r="D161" s="175"/>
      <c r="E161" s="100"/>
      <c r="F161" s="101">
        <v>40000</v>
      </c>
      <c r="G161" s="101">
        <v>40000</v>
      </c>
      <c r="H161" s="101">
        <v>4503.38</v>
      </c>
      <c r="I161" s="171">
        <f t="shared" ref="I161:I165" si="17">+H161/G161*100</f>
        <v>11.25845</v>
      </c>
      <c r="J161" s="172"/>
    </row>
    <row r="162" spans="2:10" x14ac:dyDescent="0.25">
      <c r="B162" s="106"/>
      <c r="C162" s="106" t="s">
        <v>55</v>
      </c>
      <c r="D162" s="106" t="s">
        <v>175</v>
      </c>
      <c r="E162" s="107"/>
      <c r="F162" s="108">
        <v>40000</v>
      </c>
      <c r="G162" s="108">
        <v>40000</v>
      </c>
      <c r="H162" s="108">
        <v>4503.38</v>
      </c>
      <c r="I162" s="171">
        <f t="shared" si="17"/>
        <v>11.25845</v>
      </c>
      <c r="J162" s="172"/>
    </row>
    <row r="163" spans="2:10" x14ac:dyDescent="0.25">
      <c r="B163" s="106"/>
      <c r="C163" s="106" t="s">
        <v>66</v>
      </c>
      <c r="D163" s="106" t="s">
        <v>176</v>
      </c>
      <c r="E163" s="107"/>
      <c r="F163" s="108">
        <v>40000</v>
      </c>
      <c r="G163" s="108">
        <v>40000</v>
      </c>
      <c r="H163" s="108">
        <v>4503.38</v>
      </c>
      <c r="I163" s="171">
        <f t="shared" si="17"/>
        <v>11.25845</v>
      </c>
      <c r="J163" s="172"/>
    </row>
    <row r="164" spans="2:10" ht="22.5" x14ac:dyDescent="0.25">
      <c r="B164" s="106"/>
      <c r="C164" s="106" t="s">
        <v>74</v>
      </c>
      <c r="D164" s="106" t="s">
        <v>183</v>
      </c>
      <c r="E164" s="107"/>
      <c r="F164" s="108">
        <v>40000</v>
      </c>
      <c r="G164" s="108">
        <v>40000</v>
      </c>
      <c r="H164" s="108">
        <v>4503.38</v>
      </c>
      <c r="I164" s="171">
        <f t="shared" si="17"/>
        <v>11.25845</v>
      </c>
      <c r="J164" s="172"/>
    </row>
    <row r="165" spans="2:10" x14ac:dyDescent="0.25">
      <c r="B165" s="99">
        <v>233317</v>
      </c>
      <c r="C165" s="99" t="s">
        <v>78</v>
      </c>
      <c r="D165" s="99" t="s">
        <v>230</v>
      </c>
      <c r="E165" s="100" t="s">
        <v>207</v>
      </c>
      <c r="F165" s="101">
        <v>40000</v>
      </c>
      <c r="G165" s="101">
        <v>40000</v>
      </c>
      <c r="H165" s="101">
        <v>4503.38</v>
      </c>
      <c r="I165" s="171">
        <f t="shared" si="17"/>
        <v>11.25845</v>
      </c>
      <c r="J165" s="172"/>
    </row>
    <row r="166" spans="2:10" x14ac:dyDescent="0.25">
      <c r="B166" s="104"/>
      <c r="C166" s="174" t="s">
        <v>251</v>
      </c>
      <c r="D166" s="175"/>
      <c r="E166" s="105"/>
      <c r="F166" s="105"/>
      <c r="G166" s="105"/>
      <c r="H166" s="105"/>
      <c r="I166" s="171"/>
      <c r="J166" s="172"/>
    </row>
    <row r="167" spans="2:10" x14ac:dyDescent="0.25">
      <c r="B167" s="104" t="s">
        <v>260</v>
      </c>
      <c r="C167" s="174" t="s">
        <v>261</v>
      </c>
      <c r="D167" s="175"/>
      <c r="E167" s="100"/>
      <c r="F167" s="101">
        <v>334.5</v>
      </c>
      <c r="G167" s="101">
        <v>334.5</v>
      </c>
      <c r="H167" s="101">
        <v>334.5</v>
      </c>
      <c r="I167" s="171">
        <f t="shared" ref="I167:I171" si="18">+H167/G167*100</f>
        <v>100</v>
      </c>
      <c r="J167" s="172"/>
    </row>
    <row r="168" spans="2:10" x14ac:dyDescent="0.25">
      <c r="B168" s="106"/>
      <c r="C168" s="106" t="s">
        <v>55</v>
      </c>
      <c r="D168" s="106" t="s">
        <v>175</v>
      </c>
      <c r="E168" s="107"/>
      <c r="F168" s="108">
        <v>334.5</v>
      </c>
      <c r="G168" s="108">
        <v>334.5</v>
      </c>
      <c r="H168" s="108">
        <v>334.5</v>
      </c>
      <c r="I168" s="171">
        <f t="shared" si="18"/>
        <v>100</v>
      </c>
      <c r="J168" s="172"/>
    </row>
    <row r="169" spans="2:10" x14ac:dyDescent="0.25">
      <c r="B169" s="106"/>
      <c r="C169" s="106" t="s">
        <v>131</v>
      </c>
      <c r="D169" s="106" t="s">
        <v>238</v>
      </c>
      <c r="E169" s="107"/>
      <c r="F169" s="108">
        <v>334.5</v>
      </c>
      <c r="G169" s="108">
        <v>334.5</v>
      </c>
      <c r="H169" s="108">
        <v>334.5</v>
      </c>
      <c r="I169" s="171">
        <f t="shared" si="18"/>
        <v>100</v>
      </c>
      <c r="J169" s="172"/>
    </row>
    <row r="170" spans="2:10" x14ac:dyDescent="0.25">
      <c r="B170" s="106"/>
      <c r="C170" s="106" t="s">
        <v>133</v>
      </c>
      <c r="D170" s="106" t="s">
        <v>239</v>
      </c>
      <c r="E170" s="107"/>
      <c r="F170" s="108">
        <v>334.5</v>
      </c>
      <c r="G170" s="108">
        <v>334.5</v>
      </c>
      <c r="H170" s="108">
        <v>334.5</v>
      </c>
      <c r="I170" s="171">
        <f t="shared" si="18"/>
        <v>100</v>
      </c>
      <c r="J170" s="172"/>
    </row>
    <row r="171" spans="2:10" x14ac:dyDescent="0.25">
      <c r="B171" s="99">
        <v>233318</v>
      </c>
      <c r="C171" s="99" t="s">
        <v>134</v>
      </c>
      <c r="D171" s="99" t="s">
        <v>262</v>
      </c>
      <c r="E171" s="100" t="s">
        <v>263</v>
      </c>
      <c r="F171" s="101">
        <v>334.5</v>
      </c>
      <c r="G171" s="101">
        <v>334.5</v>
      </c>
      <c r="H171" s="101">
        <v>334.5</v>
      </c>
      <c r="I171" s="171">
        <f t="shared" si="18"/>
        <v>100</v>
      </c>
      <c r="J171" s="172"/>
    </row>
    <row r="172" spans="2:10" s="117" customFormat="1" ht="39" customHeight="1" x14ac:dyDescent="0.25">
      <c r="B172" s="114">
        <v>2401</v>
      </c>
      <c r="C172" s="176" t="s">
        <v>286</v>
      </c>
      <c r="D172" s="177"/>
      <c r="E172" s="115"/>
      <c r="F172" s="116">
        <v>2654.46</v>
      </c>
      <c r="G172" s="132">
        <v>2654.46</v>
      </c>
      <c r="H172" s="116">
        <v>0</v>
      </c>
      <c r="I172" s="178">
        <f t="shared" ref="I172" si="19">+H172/G172*100</f>
        <v>0</v>
      </c>
      <c r="J172" s="177"/>
    </row>
    <row r="173" spans="2:10" x14ac:dyDescent="0.25">
      <c r="B173" s="112"/>
      <c r="C173" s="174" t="s">
        <v>172</v>
      </c>
      <c r="D173" s="175"/>
      <c r="E173" s="105"/>
      <c r="F173" s="105"/>
      <c r="G173" s="130"/>
      <c r="H173" s="105"/>
      <c r="I173" s="171"/>
      <c r="J173" s="172"/>
    </row>
    <row r="174" spans="2:10" x14ac:dyDescent="0.25">
      <c r="B174" s="112" t="s">
        <v>285</v>
      </c>
      <c r="C174" s="176" t="s">
        <v>284</v>
      </c>
      <c r="D174" s="177"/>
      <c r="E174" s="105"/>
      <c r="F174" s="130">
        <v>2654.46</v>
      </c>
      <c r="G174" s="130">
        <v>2654.46</v>
      </c>
      <c r="H174" s="130">
        <v>0</v>
      </c>
      <c r="I174" s="171">
        <f t="shared" ref="I174" si="20">+H174/G174*100</f>
        <v>0</v>
      </c>
      <c r="J174" s="172"/>
    </row>
    <row r="175" spans="2:10" s="118" customFormat="1" x14ac:dyDescent="0.25">
      <c r="B175" s="119"/>
      <c r="C175" s="127">
        <v>3</v>
      </c>
      <c r="D175" s="128" t="s">
        <v>175</v>
      </c>
      <c r="E175" s="120"/>
      <c r="F175" s="131">
        <v>2654.46</v>
      </c>
      <c r="G175" s="131">
        <v>2654.46</v>
      </c>
      <c r="H175" s="131">
        <v>0</v>
      </c>
      <c r="I175" s="171">
        <f t="shared" ref="I175:I180" si="21">+H175/G175*100</f>
        <v>0</v>
      </c>
      <c r="J175" s="172"/>
    </row>
    <row r="176" spans="2:10" s="118" customFormat="1" x14ac:dyDescent="0.25">
      <c r="B176" s="119"/>
      <c r="C176" s="127">
        <v>32</v>
      </c>
      <c r="D176" s="128" t="s">
        <v>176</v>
      </c>
      <c r="E176" s="120"/>
      <c r="F176" s="131">
        <v>2654.46</v>
      </c>
      <c r="G176" s="131">
        <v>2654.46</v>
      </c>
      <c r="H176" s="131">
        <v>0</v>
      </c>
      <c r="I176" s="171">
        <f t="shared" si="21"/>
        <v>0</v>
      </c>
      <c r="J176" s="172"/>
    </row>
    <row r="177" spans="2:10" s="118" customFormat="1" x14ac:dyDescent="0.25">
      <c r="B177" s="119"/>
      <c r="C177" s="127">
        <v>322</v>
      </c>
      <c r="D177" s="128" t="s">
        <v>183</v>
      </c>
      <c r="E177" s="120"/>
      <c r="F177" s="131">
        <v>1327.23</v>
      </c>
      <c r="G177" s="131">
        <v>1327.23</v>
      </c>
      <c r="H177" s="131">
        <v>0</v>
      </c>
      <c r="I177" s="171">
        <f t="shared" si="21"/>
        <v>0</v>
      </c>
      <c r="J177" s="172"/>
    </row>
    <row r="178" spans="2:10" ht="23.25" x14ac:dyDescent="0.25">
      <c r="B178" s="112">
        <v>233319</v>
      </c>
      <c r="C178" s="114">
        <v>3224</v>
      </c>
      <c r="D178" s="129" t="s">
        <v>187</v>
      </c>
      <c r="E178" s="105">
        <v>32300</v>
      </c>
      <c r="F178" s="130">
        <v>1327.23</v>
      </c>
      <c r="G178" s="130">
        <v>1327.23</v>
      </c>
      <c r="H178" s="130">
        <v>0</v>
      </c>
      <c r="I178" s="171">
        <f t="shared" si="21"/>
        <v>0</v>
      </c>
      <c r="J178" s="172"/>
    </row>
    <row r="179" spans="2:10" s="118" customFormat="1" x14ac:dyDescent="0.25">
      <c r="B179" s="119"/>
      <c r="C179" s="127">
        <v>323</v>
      </c>
      <c r="D179" s="128" t="s">
        <v>188</v>
      </c>
      <c r="E179" s="120"/>
      <c r="F179" s="131">
        <v>1327.23</v>
      </c>
      <c r="G179" s="131">
        <v>1327.23</v>
      </c>
      <c r="H179" s="131">
        <v>0</v>
      </c>
      <c r="I179" s="171">
        <f t="shared" si="21"/>
        <v>0</v>
      </c>
      <c r="J179" s="172"/>
    </row>
    <row r="180" spans="2:10" ht="23.25" x14ac:dyDescent="0.25">
      <c r="B180" s="112">
        <v>233320</v>
      </c>
      <c r="C180" s="114">
        <v>3232</v>
      </c>
      <c r="D180" s="129" t="s">
        <v>190</v>
      </c>
      <c r="E180" s="105">
        <v>32300</v>
      </c>
      <c r="F180" s="130">
        <v>1327.23</v>
      </c>
      <c r="G180" s="130">
        <v>1327.23</v>
      </c>
      <c r="H180" s="130">
        <v>0</v>
      </c>
      <c r="I180" s="171">
        <f t="shared" si="21"/>
        <v>0</v>
      </c>
      <c r="J180" s="172"/>
    </row>
    <row r="181" spans="2:10" ht="33.75" customHeight="1" x14ac:dyDescent="0.25">
      <c r="B181" s="133">
        <v>2403</v>
      </c>
      <c r="C181" s="176" t="s">
        <v>287</v>
      </c>
      <c r="D181" s="177"/>
      <c r="E181" s="105"/>
      <c r="F181" s="130">
        <v>2527.5</v>
      </c>
      <c r="G181" s="130">
        <v>2527.5</v>
      </c>
      <c r="H181" s="130">
        <v>0</v>
      </c>
      <c r="I181" s="171">
        <f t="shared" ref="I181:I184" si="22">+H181/G181*100</f>
        <v>0</v>
      </c>
      <c r="J181" s="172"/>
    </row>
    <row r="182" spans="2:10" x14ac:dyDescent="0.25">
      <c r="B182" s="112"/>
      <c r="C182" s="174" t="s">
        <v>172</v>
      </c>
      <c r="D182" s="175"/>
      <c r="E182" s="105"/>
      <c r="F182" s="105"/>
      <c r="G182" s="130"/>
      <c r="H182" s="105"/>
      <c r="I182" s="171"/>
      <c r="J182" s="172"/>
    </row>
    <row r="183" spans="2:10" x14ac:dyDescent="0.25">
      <c r="B183" s="112" t="s">
        <v>288</v>
      </c>
      <c r="C183" s="176" t="s">
        <v>289</v>
      </c>
      <c r="D183" s="177"/>
      <c r="E183" s="105"/>
      <c r="F183" s="130">
        <v>2527.5</v>
      </c>
      <c r="G183" s="130">
        <v>2527.5</v>
      </c>
      <c r="H183" s="130">
        <v>2527.5</v>
      </c>
      <c r="I183" s="171">
        <f t="shared" ref="I183" si="23">+H183/G183*100</f>
        <v>100</v>
      </c>
      <c r="J183" s="172"/>
    </row>
    <row r="184" spans="2:10" ht="22.5" x14ac:dyDescent="0.25">
      <c r="B184" s="113"/>
      <c r="C184" s="113" t="s">
        <v>136</v>
      </c>
      <c r="D184" s="113" t="s">
        <v>242</v>
      </c>
      <c r="E184" s="107"/>
      <c r="F184" s="108">
        <v>2527.5</v>
      </c>
      <c r="G184" s="108">
        <v>2527.5</v>
      </c>
      <c r="H184" s="108">
        <v>2527.5</v>
      </c>
      <c r="I184" s="171">
        <f t="shared" si="22"/>
        <v>100</v>
      </c>
      <c r="J184" s="172"/>
    </row>
    <row r="185" spans="2:10" ht="33.75" x14ac:dyDescent="0.25">
      <c r="B185" s="113"/>
      <c r="C185" s="113">
        <v>41</v>
      </c>
      <c r="D185" s="113" t="s">
        <v>290</v>
      </c>
      <c r="E185" s="107"/>
      <c r="F185" s="108">
        <v>2527.5</v>
      </c>
      <c r="G185" s="108">
        <v>2527.5</v>
      </c>
      <c r="H185" s="108">
        <v>2527.5</v>
      </c>
      <c r="I185" s="171">
        <f t="shared" ref="I185" si="24">+H185/G185*100</f>
        <v>100</v>
      </c>
      <c r="J185" s="172"/>
    </row>
    <row r="186" spans="2:10" x14ac:dyDescent="0.25">
      <c r="B186" s="113"/>
      <c r="C186" s="113">
        <v>412</v>
      </c>
      <c r="D186" s="113" t="s">
        <v>291</v>
      </c>
      <c r="E186" s="107"/>
      <c r="F186" s="108">
        <v>2527.5</v>
      </c>
      <c r="G186" s="108">
        <v>2527.5</v>
      </c>
      <c r="H186" s="108">
        <v>2527.5</v>
      </c>
      <c r="I186" s="171">
        <f t="shared" ref="I186" si="25">+H186/G186*100</f>
        <v>100</v>
      </c>
      <c r="J186" s="172"/>
    </row>
    <row r="187" spans="2:10" s="134" customFormat="1" ht="22.5" x14ac:dyDescent="0.25">
      <c r="B187" s="110">
        <v>233321</v>
      </c>
      <c r="C187" s="110">
        <v>4126</v>
      </c>
      <c r="D187" s="110" t="s">
        <v>292</v>
      </c>
      <c r="E187" s="100">
        <v>48011</v>
      </c>
      <c r="F187" s="111">
        <v>2527.5</v>
      </c>
      <c r="G187" s="111">
        <v>2527.5</v>
      </c>
      <c r="H187" s="111">
        <v>2527.5</v>
      </c>
      <c r="I187" s="171">
        <f t="shared" ref="I187" si="26">+H187/G187*100</f>
        <v>100</v>
      </c>
      <c r="J187" s="172"/>
    </row>
    <row r="188" spans="2:10" s="117" customFormat="1" ht="30.75" customHeight="1" x14ac:dyDescent="0.25">
      <c r="B188" s="114" t="s">
        <v>264</v>
      </c>
      <c r="C188" s="176" t="s">
        <v>265</v>
      </c>
      <c r="D188" s="177"/>
      <c r="E188" s="115"/>
      <c r="F188" s="116">
        <v>6755.93</v>
      </c>
      <c r="G188" s="116">
        <v>6755.93</v>
      </c>
      <c r="H188" s="116">
        <v>0</v>
      </c>
      <c r="I188" s="178">
        <f t="shared" si="16"/>
        <v>0</v>
      </c>
      <c r="J188" s="177"/>
    </row>
    <row r="189" spans="2:10" x14ac:dyDescent="0.25">
      <c r="B189" s="104"/>
      <c r="C189" s="174" t="s">
        <v>172</v>
      </c>
      <c r="D189" s="175"/>
      <c r="E189" s="105"/>
      <c r="F189" s="105"/>
      <c r="G189" s="105"/>
      <c r="H189" s="105"/>
      <c r="I189" s="171"/>
      <c r="J189" s="172"/>
    </row>
    <row r="190" spans="2:10" x14ac:dyDescent="0.25">
      <c r="B190" s="104" t="s">
        <v>266</v>
      </c>
      <c r="C190" s="174" t="s">
        <v>267</v>
      </c>
      <c r="D190" s="175"/>
      <c r="E190" s="100"/>
      <c r="F190" s="101">
        <v>2654.46</v>
      </c>
      <c r="G190" s="101">
        <v>2654.46</v>
      </c>
      <c r="H190" s="101">
        <v>0</v>
      </c>
      <c r="I190" s="171">
        <f t="shared" si="16"/>
        <v>0</v>
      </c>
      <c r="J190" s="172"/>
    </row>
    <row r="191" spans="2:10" ht="22.5" x14ac:dyDescent="0.25">
      <c r="B191" s="106"/>
      <c r="C191" s="106" t="s">
        <v>136</v>
      </c>
      <c r="D191" s="106" t="s">
        <v>242</v>
      </c>
      <c r="E191" s="107"/>
      <c r="F191" s="108">
        <v>2654.46</v>
      </c>
      <c r="G191" s="108">
        <v>2654.46</v>
      </c>
      <c r="H191" s="108">
        <v>0</v>
      </c>
      <c r="I191" s="171">
        <f t="shared" si="16"/>
        <v>0</v>
      </c>
      <c r="J191" s="172"/>
    </row>
    <row r="192" spans="2:10" ht="33.75" x14ac:dyDescent="0.25">
      <c r="B192" s="106"/>
      <c r="C192" s="106" t="s">
        <v>137</v>
      </c>
      <c r="D192" s="106" t="s">
        <v>243</v>
      </c>
      <c r="E192" s="107"/>
      <c r="F192" s="108">
        <v>2654.46</v>
      </c>
      <c r="G192" s="108">
        <v>2654.46</v>
      </c>
      <c r="H192" s="108">
        <v>0</v>
      </c>
      <c r="I192" s="171">
        <f t="shared" si="16"/>
        <v>0</v>
      </c>
      <c r="J192" s="172"/>
    </row>
    <row r="193" spans="2:10" x14ac:dyDescent="0.25">
      <c r="B193" s="106"/>
      <c r="C193" s="106" t="s">
        <v>139</v>
      </c>
      <c r="D193" s="106" t="s">
        <v>268</v>
      </c>
      <c r="E193" s="107"/>
      <c r="F193" s="108">
        <v>2654.46</v>
      </c>
      <c r="G193" s="108">
        <v>2654.46</v>
      </c>
      <c r="H193" s="108">
        <v>0</v>
      </c>
      <c r="I193" s="171">
        <f t="shared" si="16"/>
        <v>0</v>
      </c>
      <c r="J193" s="172"/>
    </row>
    <row r="194" spans="2:10" ht="22.5" x14ac:dyDescent="0.25">
      <c r="B194" s="99">
        <v>233322</v>
      </c>
      <c r="C194" s="99" t="s">
        <v>141</v>
      </c>
      <c r="D194" s="99" t="s">
        <v>269</v>
      </c>
      <c r="E194" s="100" t="s">
        <v>228</v>
      </c>
      <c r="F194" s="101">
        <v>1327.23</v>
      </c>
      <c r="G194" s="101">
        <v>1327.23</v>
      </c>
      <c r="H194" s="101">
        <v>0</v>
      </c>
      <c r="I194" s="171">
        <f t="shared" si="16"/>
        <v>0</v>
      </c>
      <c r="J194" s="172"/>
    </row>
    <row r="195" spans="2:10" ht="22.5" x14ac:dyDescent="0.25">
      <c r="B195" s="99">
        <v>233323</v>
      </c>
      <c r="C195" s="99" t="s">
        <v>153</v>
      </c>
      <c r="D195" s="99" t="s">
        <v>270</v>
      </c>
      <c r="E195" s="100" t="s">
        <v>228</v>
      </c>
      <c r="F195" s="101">
        <v>1327.23</v>
      </c>
      <c r="G195" s="101">
        <v>1327.23</v>
      </c>
      <c r="H195" s="101">
        <v>0</v>
      </c>
      <c r="I195" s="171">
        <f t="shared" si="16"/>
        <v>0</v>
      </c>
      <c r="J195" s="172"/>
    </row>
    <row r="196" spans="2:10" x14ac:dyDescent="0.25">
      <c r="B196" s="104"/>
      <c r="C196" s="174" t="s">
        <v>172</v>
      </c>
      <c r="D196" s="175"/>
      <c r="E196" s="105"/>
      <c r="F196" s="105"/>
      <c r="G196" s="105"/>
      <c r="H196" s="105"/>
      <c r="I196" s="171" t="e">
        <f t="shared" si="16"/>
        <v>#DIV/0!</v>
      </c>
      <c r="J196" s="172"/>
    </row>
    <row r="197" spans="2:10" x14ac:dyDescent="0.25">
      <c r="B197" s="104" t="s">
        <v>271</v>
      </c>
      <c r="C197" s="174" t="s">
        <v>272</v>
      </c>
      <c r="D197" s="175"/>
      <c r="E197" s="100"/>
      <c r="F197" s="101">
        <v>917.25</v>
      </c>
      <c r="G197" s="101">
        <v>917.25</v>
      </c>
      <c r="H197" s="101">
        <v>0</v>
      </c>
      <c r="I197" s="171">
        <f t="shared" si="16"/>
        <v>0</v>
      </c>
      <c r="J197" s="172"/>
    </row>
    <row r="198" spans="2:10" ht="22.5" x14ac:dyDescent="0.25">
      <c r="B198" s="106"/>
      <c r="C198" s="106" t="s">
        <v>136</v>
      </c>
      <c r="D198" s="106" t="s">
        <v>242</v>
      </c>
      <c r="E198" s="107"/>
      <c r="F198" s="108">
        <v>917.25</v>
      </c>
      <c r="G198" s="108">
        <v>917.25</v>
      </c>
      <c r="H198" s="108">
        <v>0</v>
      </c>
      <c r="I198" s="171">
        <f t="shared" si="16"/>
        <v>0</v>
      </c>
      <c r="J198" s="172"/>
    </row>
    <row r="199" spans="2:10" ht="33.75" x14ac:dyDescent="0.25">
      <c r="B199" s="106"/>
      <c r="C199" s="106" t="s">
        <v>137</v>
      </c>
      <c r="D199" s="106" t="s">
        <v>243</v>
      </c>
      <c r="E199" s="107"/>
      <c r="F199" s="108">
        <v>917.25</v>
      </c>
      <c r="G199" s="108">
        <v>917.25</v>
      </c>
      <c r="H199" s="108">
        <v>0</v>
      </c>
      <c r="I199" s="171">
        <f t="shared" si="16"/>
        <v>0</v>
      </c>
      <c r="J199" s="172"/>
    </row>
    <row r="200" spans="2:10" ht="22.5" x14ac:dyDescent="0.25">
      <c r="B200" s="106"/>
      <c r="C200" s="106" t="s">
        <v>244</v>
      </c>
      <c r="D200" s="106" t="s">
        <v>245</v>
      </c>
      <c r="E200" s="107"/>
      <c r="F200" s="108">
        <v>917.25</v>
      </c>
      <c r="G200" s="108">
        <v>917.25</v>
      </c>
      <c r="H200" s="108">
        <v>0</v>
      </c>
      <c r="I200" s="171">
        <f>+H200/G200*100</f>
        <v>0</v>
      </c>
      <c r="J200" s="172"/>
    </row>
    <row r="201" spans="2:10" x14ac:dyDescent="0.25">
      <c r="B201" s="99">
        <v>233324</v>
      </c>
      <c r="C201" s="99" t="s">
        <v>246</v>
      </c>
      <c r="D201" s="99" t="s">
        <v>247</v>
      </c>
      <c r="E201" s="100" t="s">
        <v>222</v>
      </c>
      <c r="F201" s="101">
        <v>320</v>
      </c>
      <c r="G201" s="101">
        <v>320</v>
      </c>
      <c r="H201" s="101">
        <v>0</v>
      </c>
      <c r="I201" s="171">
        <f t="shared" si="16"/>
        <v>0</v>
      </c>
      <c r="J201" s="172"/>
    </row>
    <row r="202" spans="2:10" x14ac:dyDescent="0.25">
      <c r="B202" s="110">
        <v>233325</v>
      </c>
      <c r="C202" s="110">
        <v>4241</v>
      </c>
      <c r="D202" s="110" t="s">
        <v>247</v>
      </c>
      <c r="E202" s="100">
        <v>32300</v>
      </c>
      <c r="F202" s="111">
        <v>331.81</v>
      </c>
      <c r="G202" s="111">
        <v>331.81</v>
      </c>
      <c r="H202" s="111">
        <v>0</v>
      </c>
      <c r="I202" s="171">
        <f t="shared" ref="I202" si="27">+H202/G202*100</f>
        <v>0</v>
      </c>
      <c r="J202" s="172"/>
    </row>
    <row r="203" spans="2:10" x14ac:dyDescent="0.25">
      <c r="B203" s="110">
        <v>233326</v>
      </c>
      <c r="C203" s="110">
        <v>4241</v>
      </c>
      <c r="D203" s="110" t="s">
        <v>247</v>
      </c>
      <c r="E203" s="100">
        <v>53082</v>
      </c>
      <c r="F203" s="111">
        <v>265.44</v>
      </c>
      <c r="G203" s="111">
        <v>265.44</v>
      </c>
      <c r="H203" s="111">
        <v>0</v>
      </c>
      <c r="I203" s="171">
        <f t="shared" ref="I203" si="28">+H203/G203*100</f>
        <v>0</v>
      </c>
      <c r="J203" s="172"/>
    </row>
    <row r="204" spans="2:10" x14ac:dyDescent="0.25">
      <c r="B204" s="104">
        <v>233327</v>
      </c>
      <c r="C204" s="174" t="s">
        <v>237</v>
      </c>
      <c r="D204" s="175"/>
      <c r="E204" s="105"/>
      <c r="F204" s="105"/>
      <c r="G204" s="105"/>
      <c r="H204" s="105"/>
      <c r="I204" s="171"/>
      <c r="J204" s="172"/>
    </row>
    <row r="205" spans="2:10" x14ac:dyDescent="0.25">
      <c r="B205" s="104" t="s">
        <v>293</v>
      </c>
      <c r="C205" s="174" t="s">
        <v>294</v>
      </c>
      <c r="D205" s="175"/>
      <c r="E205" s="100"/>
      <c r="F205" s="101">
        <v>3184.22</v>
      </c>
      <c r="G205" s="101">
        <v>3184.22</v>
      </c>
      <c r="H205" s="101">
        <v>3184.22</v>
      </c>
      <c r="I205" s="171">
        <f t="shared" si="16"/>
        <v>100</v>
      </c>
      <c r="J205" s="172"/>
    </row>
    <row r="206" spans="2:10" x14ac:dyDescent="0.25">
      <c r="B206" s="106"/>
      <c r="C206" s="106" t="s">
        <v>55</v>
      </c>
      <c r="D206" s="106" t="s">
        <v>175</v>
      </c>
      <c r="E206" s="107"/>
      <c r="F206" s="108">
        <v>1048.74</v>
      </c>
      <c r="G206" s="108">
        <v>1048.74</v>
      </c>
      <c r="H206" s="108">
        <v>1048.74</v>
      </c>
      <c r="I206" s="171">
        <f t="shared" si="16"/>
        <v>100</v>
      </c>
      <c r="J206" s="172"/>
    </row>
    <row r="207" spans="2:10" x14ac:dyDescent="0.25">
      <c r="B207" s="106"/>
      <c r="C207" s="106" t="s">
        <v>66</v>
      </c>
      <c r="D207" s="106" t="s">
        <v>176</v>
      </c>
      <c r="E207" s="107"/>
      <c r="F207" s="108">
        <v>1048.74</v>
      </c>
      <c r="G207" s="108">
        <v>1048.74</v>
      </c>
      <c r="H207" s="108">
        <v>1048.74</v>
      </c>
      <c r="I207" s="171">
        <f t="shared" si="16"/>
        <v>100</v>
      </c>
      <c r="J207" s="172"/>
    </row>
    <row r="208" spans="2:10" ht="22.5" x14ac:dyDescent="0.25">
      <c r="B208" s="106"/>
      <c r="C208" s="106">
        <v>322</v>
      </c>
      <c r="D208" s="106" t="s">
        <v>183</v>
      </c>
      <c r="E208" s="107"/>
      <c r="F208" s="108">
        <v>1048.74</v>
      </c>
      <c r="G208" s="108">
        <v>1048.74</v>
      </c>
      <c r="H208" s="108">
        <v>1048.74</v>
      </c>
      <c r="I208" s="171">
        <f t="shared" si="16"/>
        <v>100</v>
      </c>
      <c r="J208" s="172"/>
    </row>
    <row r="209" spans="2:10" x14ac:dyDescent="0.25">
      <c r="B209" s="99">
        <v>233328</v>
      </c>
      <c r="C209" s="99">
        <v>3225</v>
      </c>
      <c r="D209" s="99" t="s">
        <v>231</v>
      </c>
      <c r="E209" s="100">
        <v>52082</v>
      </c>
      <c r="F209" s="101">
        <v>1048.74</v>
      </c>
      <c r="G209" s="101">
        <v>1048.74</v>
      </c>
      <c r="H209" s="101">
        <v>1048.74</v>
      </c>
      <c r="I209" s="171">
        <f t="shared" si="16"/>
        <v>100</v>
      </c>
      <c r="J209" s="172"/>
    </row>
    <row r="210" spans="2:10" ht="22.5" x14ac:dyDescent="0.25">
      <c r="B210" s="113"/>
      <c r="C210" s="113" t="s">
        <v>136</v>
      </c>
      <c r="D210" s="113" t="s">
        <v>242</v>
      </c>
      <c r="E210" s="107"/>
      <c r="F210" s="108">
        <v>2135.48</v>
      </c>
      <c r="G210" s="108">
        <v>2135.48</v>
      </c>
      <c r="H210" s="108">
        <v>2135.48</v>
      </c>
      <c r="I210" s="171">
        <f t="shared" ref="I210:I213" si="29">+H210/G210*100</f>
        <v>100</v>
      </c>
      <c r="J210" s="172"/>
    </row>
    <row r="211" spans="2:10" ht="33.75" x14ac:dyDescent="0.25">
      <c r="B211" s="113"/>
      <c r="C211" s="113" t="s">
        <v>137</v>
      </c>
      <c r="D211" s="113" t="s">
        <v>243</v>
      </c>
      <c r="E211" s="107"/>
      <c r="F211" s="108">
        <v>2135.48</v>
      </c>
      <c r="G211" s="108">
        <v>2135.48</v>
      </c>
      <c r="H211" s="108">
        <v>2135.48</v>
      </c>
      <c r="I211" s="171">
        <f t="shared" si="29"/>
        <v>100</v>
      </c>
      <c r="J211" s="172"/>
    </row>
    <row r="212" spans="2:10" x14ac:dyDescent="0.25">
      <c r="B212" s="113"/>
      <c r="C212" s="113" t="s">
        <v>139</v>
      </c>
      <c r="D212" s="113" t="s">
        <v>268</v>
      </c>
      <c r="E212" s="107"/>
      <c r="F212" s="108">
        <v>2135.48</v>
      </c>
      <c r="G212" s="108">
        <v>2135.48</v>
      </c>
      <c r="H212" s="108">
        <v>2135.48</v>
      </c>
      <c r="I212" s="171">
        <f t="shared" si="29"/>
        <v>100</v>
      </c>
      <c r="J212" s="172"/>
    </row>
    <row r="213" spans="2:10" ht="22.5" x14ac:dyDescent="0.25">
      <c r="B213" s="110">
        <v>233329</v>
      </c>
      <c r="C213" s="110" t="s">
        <v>153</v>
      </c>
      <c r="D213" s="110" t="s">
        <v>270</v>
      </c>
      <c r="E213" s="100">
        <v>52082</v>
      </c>
      <c r="F213" s="111">
        <v>2135.48</v>
      </c>
      <c r="G213" s="111">
        <v>2135.48</v>
      </c>
      <c r="H213" s="111">
        <v>2135.48</v>
      </c>
      <c r="I213" s="171">
        <f t="shared" si="29"/>
        <v>100</v>
      </c>
      <c r="J213" s="172"/>
    </row>
    <row r="214" spans="2:10" x14ac:dyDescent="0.25">
      <c r="B214" s="135" t="s">
        <v>273</v>
      </c>
      <c r="C214" s="173" t="s">
        <v>295</v>
      </c>
      <c r="D214" s="172"/>
      <c r="E214" s="107"/>
      <c r="F214" s="108">
        <v>860622.61</v>
      </c>
      <c r="G214" s="108">
        <v>860622.61</v>
      </c>
      <c r="H214" s="109">
        <v>393030.27</v>
      </c>
      <c r="I214" s="171">
        <f t="shared" si="16"/>
        <v>45.668132051515592</v>
      </c>
      <c r="J214" s="172"/>
    </row>
    <row r="215" spans="2:10" x14ac:dyDescent="0.25">
      <c r="H215" s="95"/>
    </row>
    <row r="217" spans="2:10" x14ac:dyDescent="0.25">
      <c r="H217" s="96"/>
    </row>
  </sheetData>
  <mergeCells count="266">
    <mergeCell ref="I95:J95"/>
    <mergeCell ref="I165:J165"/>
    <mergeCell ref="I167:J167"/>
    <mergeCell ref="I28:J28"/>
    <mergeCell ref="I40:J40"/>
    <mergeCell ref="C41:D41"/>
    <mergeCell ref="I184:J184"/>
    <mergeCell ref="I185:J185"/>
    <mergeCell ref="I186:J186"/>
    <mergeCell ref="I91:J91"/>
    <mergeCell ref="I101:J101"/>
    <mergeCell ref="I102:J102"/>
    <mergeCell ref="I103:J103"/>
    <mergeCell ref="I104:J104"/>
    <mergeCell ref="I96:J96"/>
    <mergeCell ref="I97:J97"/>
    <mergeCell ref="I98:J98"/>
    <mergeCell ref="I99:J99"/>
    <mergeCell ref="I100:J100"/>
    <mergeCell ref="I106:J106"/>
    <mergeCell ref="I107:J107"/>
    <mergeCell ref="I120:J120"/>
    <mergeCell ref="I128:J128"/>
    <mergeCell ref="I129:J129"/>
    <mergeCell ref="I92:J92"/>
    <mergeCell ref="I93:J93"/>
    <mergeCell ref="I94:J94"/>
    <mergeCell ref="I18:J18"/>
    <mergeCell ref="I19:J19"/>
    <mergeCell ref="I20:J20"/>
    <mergeCell ref="C91:D91"/>
    <mergeCell ref="C85:D85"/>
    <mergeCell ref="C172:D172"/>
    <mergeCell ref="C173:D173"/>
    <mergeCell ref="C174:D174"/>
    <mergeCell ref="I21:J21"/>
    <mergeCell ref="I25:J25"/>
    <mergeCell ref="I26:J26"/>
    <mergeCell ref="I31:J31"/>
    <mergeCell ref="I34:J34"/>
    <mergeCell ref="I63:J63"/>
    <mergeCell ref="I64:J64"/>
    <mergeCell ref="I72:J72"/>
    <mergeCell ref="I29:J29"/>
    <mergeCell ref="I30:J30"/>
    <mergeCell ref="I32:J32"/>
    <mergeCell ref="I33:J33"/>
    <mergeCell ref="I22:J22"/>
    <mergeCell ref="I23:J23"/>
    <mergeCell ref="I24:J24"/>
    <mergeCell ref="I27:J27"/>
    <mergeCell ref="B1:I1"/>
    <mergeCell ref="B3:I3"/>
    <mergeCell ref="B5:E5"/>
    <mergeCell ref="B6:E6"/>
    <mergeCell ref="I7:J7"/>
    <mergeCell ref="I8:J8"/>
    <mergeCell ref="I9:J9"/>
    <mergeCell ref="I16:J16"/>
    <mergeCell ref="I17:J17"/>
    <mergeCell ref="C13:D13"/>
    <mergeCell ref="I13:J13"/>
    <mergeCell ref="C14:D14"/>
    <mergeCell ref="I14:J14"/>
    <mergeCell ref="C15:D15"/>
    <mergeCell ref="I15:J15"/>
    <mergeCell ref="C10:D10"/>
    <mergeCell ref="I10:J10"/>
    <mergeCell ref="C11:D11"/>
    <mergeCell ref="I11:J11"/>
    <mergeCell ref="C12:D12"/>
    <mergeCell ref="I12:J12"/>
    <mergeCell ref="I41:J41"/>
    <mergeCell ref="C42:D42"/>
    <mergeCell ref="I42:J42"/>
    <mergeCell ref="I35:J35"/>
    <mergeCell ref="I36:J36"/>
    <mergeCell ref="I37:J37"/>
    <mergeCell ref="I38:J38"/>
    <mergeCell ref="I39:J39"/>
    <mergeCell ref="I48:J48"/>
    <mergeCell ref="I49:J49"/>
    <mergeCell ref="C50:D50"/>
    <mergeCell ref="I50:J50"/>
    <mergeCell ref="I43:J43"/>
    <mergeCell ref="I44:J44"/>
    <mergeCell ref="I45:J45"/>
    <mergeCell ref="I46:J46"/>
    <mergeCell ref="I47:J47"/>
    <mergeCell ref="C65:D65"/>
    <mergeCell ref="I65:J65"/>
    <mergeCell ref="C66:D66"/>
    <mergeCell ref="I66:J66"/>
    <mergeCell ref="C51:D51"/>
    <mergeCell ref="I51:J51"/>
    <mergeCell ref="I52:J52"/>
    <mergeCell ref="I53:J53"/>
    <mergeCell ref="I54:J54"/>
    <mergeCell ref="I60:J60"/>
    <mergeCell ref="I61:J61"/>
    <mergeCell ref="I62:J62"/>
    <mergeCell ref="I55:J55"/>
    <mergeCell ref="I56:J56"/>
    <mergeCell ref="I57:J57"/>
    <mergeCell ref="I58:J58"/>
    <mergeCell ref="I59:J59"/>
    <mergeCell ref="I71:J71"/>
    <mergeCell ref="I73:J73"/>
    <mergeCell ref="I74:J74"/>
    <mergeCell ref="I75:J75"/>
    <mergeCell ref="I76:J76"/>
    <mergeCell ref="C67:D67"/>
    <mergeCell ref="I67:J67"/>
    <mergeCell ref="I68:J68"/>
    <mergeCell ref="I69:J69"/>
    <mergeCell ref="I70:J70"/>
    <mergeCell ref="C115:D115"/>
    <mergeCell ref="I115:J115"/>
    <mergeCell ref="I116:J116"/>
    <mergeCell ref="I113:J113"/>
    <mergeCell ref="C77:D77"/>
    <mergeCell ref="I77:J77"/>
    <mergeCell ref="C78:D78"/>
    <mergeCell ref="I78:J78"/>
    <mergeCell ref="C79:D79"/>
    <mergeCell ref="I79:J79"/>
    <mergeCell ref="C80:D80"/>
    <mergeCell ref="I80:J80"/>
    <mergeCell ref="I81:J81"/>
    <mergeCell ref="I82:J82"/>
    <mergeCell ref="I83:J83"/>
    <mergeCell ref="I84:J84"/>
    <mergeCell ref="I89:J89"/>
    <mergeCell ref="I90:J90"/>
    <mergeCell ref="C86:D86"/>
    <mergeCell ref="I86:J86"/>
    <mergeCell ref="I87:J87"/>
    <mergeCell ref="I88:J88"/>
    <mergeCell ref="I105:J105"/>
    <mergeCell ref="C92:D92"/>
    <mergeCell ref="C109:D109"/>
    <mergeCell ref="I109:J109"/>
    <mergeCell ref="I110:J110"/>
    <mergeCell ref="I111:J111"/>
    <mergeCell ref="I112:J112"/>
    <mergeCell ref="C108:D108"/>
    <mergeCell ref="I108:J108"/>
    <mergeCell ref="C114:D114"/>
    <mergeCell ref="I114:J114"/>
    <mergeCell ref="C123:D123"/>
    <mergeCell ref="I123:J123"/>
    <mergeCell ref="I124:J124"/>
    <mergeCell ref="I125:J125"/>
    <mergeCell ref="I126:J126"/>
    <mergeCell ref="I117:J117"/>
    <mergeCell ref="I118:J118"/>
    <mergeCell ref="I119:J119"/>
    <mergeCell ref="C122:D122"/>
    <mergeCell ref="I122:J122"/>
    <mergeCell ref="I121:J121"/>
    <mergeCell ref="C130:D130"/>
    <mergeCell ref="I130:J130"/>
    <mergeCell ref="I127:J127"/>
    <mergeCell ref="I135:J135"/>
    <mergeCell ref="I136:J136"/>
    <mergeCell ref="I137:J137"/>
    <mergeCell ref="C138:D138"/>
    <mergeCell ref="I138:J138"/>
    <mergeCell ref="C131:D131"/>
    <mergeCell ref="I131:J131"/>
    <mergeCell ref="I132:J132"/>
    <mergeCell ref="I133:J133"/>
    <mergeCell ref="I134:J134"/>
    <mergeCell ref="I178:J178"/>
    <mergeCell ref="I143:J143"/>
    <mergeCell ref="C139:D139"/>
    <mergeCell ref="I139:J139"/>
    <mergeCell ref="I140:J140"/>
    <mergeCell ref="I141:J141"/>
    <mergeCell ref="I142:J142"/>
    <mergeCell ref="I161:J161"/>
    <mergeCell ref="I162:J162"/>
    <mergeCell ref="I163:J163"/>
    <mergeCell ref="I153:J153"/>
    <mergeCell ref="C161:D161"/>
    <mergeCell ref="I156:J156"/>
    <mergeCell ref="I157:J157"/>
    <mergeCell ref="I158:J158"/>
    <mergeCell ref="I159:J159"/>
    <mergeCell ref="C160:D160"/>
    <mergeCell ref="I160:J160"/>
    <mergeCell ref="C144:D144"/>
    <mergeCell ref="I144:J144"/>
    <mergeCell ref="I173:J173"/>
    <mergeCell ref="I174:J174"/>
    <mergeCell ref="I175:J175"/>
    <mergeCell ref="I176:J176"/>
    <mergeCell ref="I177:J177"/>
    <mergeCell ref="I148:J148"/>
    <mergeCell ref="I149:J149"/>
    <mergeCell ref="I150:J150"/>
    <mergeCell ref="I151:J151"/>
    <mergeCell ref="C145:D145"/>
    <mergeCell ref="I145:J145"/>
    <mergeCell ref="C146:D146"/>
    <mergeCell ref="I146:J146"/>
    <mergeCell ref="C147:D147"/>
    <mergeCell ref="I147:J147"/>
    <mergeCell ref="C154:D154"/>
    <mergeCell ref="I154:J154"/>
    <mergeCell ref="C155:D155"/>
    <mergeCell ref="I155:J155"/>
    <mergeCell ref="I152:J152"/>
    <mergeCell ref="I164:J164"/>
    <mergeCell ref="I170:J170"/>
    <mergeCell ref="I168:J168"/>
    <mergeCell ref="I169:J169"/>
    <mergeCell ref="C188:D188"/>
    <mergeCell ref="I188:J188"/>
    <mergeCell ref="C166:D166"/>
    <mergeCell ref="I166:J166"/>
    <mergeCell ref="C167:D167"/>
    <mergeCell ref="I191:J191"/>
    <mergeCell ref="I192:J192"/>
    <mergeCell ref="I193:J193"/>
    <mergeCell ref="I194:J194"/>
    <mergeCell ref="C189:D189"/>
    <mergeCell ref="I189:J189"/>
    <mergeCell ref="C190:D190"/>
    <mergeCell ref="I190:J190"/>
    <mergeCell ref="I179:J179"/>
    <mergeCell ref="I180:J180"/>
    <mergeCell ref="I171:J171"/>
    <mergeCell ref="I172:J172"/>
    <mergeCell ref="I187:J187"/>
    <mergeCell ref="C182:D182"/>
    <mergeCell ref="I182:J182"/>
    <mergeCell ref="C183:D183"/>
    <mergeCell ref="I183:J183"/>
    <mergeCell ref="C181:D181"/>
    <mergeCell ref="I181:J181"/>
    <mergeCell ref="C196:D196"/>
    <mergeCell ref="I196:J196"/>
    <mergeCell ref="C197:D197"/>
    <mergeCell ref="I197:J197"/>
    <mergeCell ref="I198:J198"/>
    <mergeCell ref="I195:J195"/>
    <mergeCell ref="C204:D204"/>
    <mergeCell ref="I204:J204"/>
    <mergeCell ref="C205:D205"/>
    <mergeCell ref="I205:J205"/>
    <mergeCell ref="I199:J199"/>
    <mergeCell ref="I200:J200"/>
    <mergeCell ref="I201:J201"/>
    <mergeCell ref="I202:J202"/>
    <mergeCell ref="I203:J203"/>
    <mergeCell ref="I211:J211"/>
    <mergeCell ref="I212:J212"/>
    <mergeCell ref="I206:J206"/>
    <mergeCell ref="I210:J210"/>
    <mergeCell ref="C214:D214"/>
    <mergeCell ref="I214:J214"/>
    <mergeCell ref="I207:J207"/>
    <mergeCell ref="I208:J208"/>
    <mergeCell ref="I209:J209"/>
    <mergeCell ref="I213:J21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Račun financiranja 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2023-08-29T09:00:14Z</cp:lastPrinted>
  <dcterms:created xsi:type="dcterms:W3CDTF">2022-08-12T12:51:27Z</dcterms:created>
  <dcterms:modified xsi:type="dcterms:W3CDTF">2023-08-29T10:53:26Z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IK JLP(R)S - Copy.xlsx</vt:lpwstr>
  </property>
</Properties>
</file>