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832F2D8-5D58-4AB7-BFEA-5CCD76B85E95}"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E280" i="9"/>
  <c r="H279" i="9"/>
  <c r="G279" i="9"/>
  <c r="F279" i="9"/>
  <c r="F278" i="9"/>
  <c r="F277" i="9"/>
  <c r="F275" i="9" s="1"/>
  <c r="F276" i="9"/>
  <c r="L274" i="9"/>
  <c r="F274" i="9" s="1"/>
  <c r="H274" i="9"/>
  <c r="I273" i="9"/>
  <c r="H273" i="9"/>
  <c r="F273" i="9"/>
  <c r="E272" i="9"/>
  <c r="M271" i="9"/>
  <c r="L271" i="9"/>
  <c r="F271" i="9"/>
  <c r="E271" i="9"/>
  <c r="B271" i="9"/>
  <c r="M270" i="9"/>
  <c r="L270" i="9"/>
  <c r="F270" i="9" s="1"/>
  <c r="E270" i="9"/>
  <c r="B270" i="9"/>
  <c r="M269" i="9"/>
  <c r="L269" i="9"/>
  <c r="F269" i="9"/>
  <c r="E269" i="9"/>
  <c r="B269" i="9" s="1"/>
  <c r="M268" i="9"/>
  <c r="L268" i="9"/>
  <c r="F268" i="9" s="1"/>
  <c r="E268" i="9"/>
  <c r="M267" i="9"/>
  <c r="L267" i="9"/>
  <c r="F267" i="9" s="1"/>
  <c r="B267" i="9" s="1"/>
  <c r="E267" i="9"/>
  <c r="M266" i="9"/>
  <c r="L266" i="9"/>
  <c r="E266" i="9"/>
  <c r="M265" i="9"/>
  <c r="F265" i="9" s="1"/>
  <c r="L265" i="9"/>
  <c r="E265" i="9"/>
  <c r="B265" i="9"/>
  <c r="M264" i="9"/>
  <c r="L264" i="9"/>
  <c r="F264" i="9"/>
  <c r="E264" i="9"/>
  <c r="B264" i="9" s="1"/>
  <c r="M263" i="9"/>
  <c r="F263" i="9" s="1"/>
  <c r="B263" i="9" s="1"/>
  <c r="L263" i="9"/>
  <c r="E263" i="9"/>
  <c r="M262" i="9"/>
  <c r="L262" i="9"/>
  <c r="F262" i="9" s="1"/>
  <c r="E262" i="9"/>
  <c r="B262" i="9" s="1"/>
  <c r="M261" i="9"/>
  <c r="L261" i="9"/>
  <c r="F261" i="9"/>
  <c r="E261" i="9"/>
  <c r="M260" i="9"/>
  <c r="L260" i="9"/>
  <c r="F260" i="9"/>
  <c r="E260" i="9"/>
  <c r="M259" i="9"/>
  <c r="L259" i="9"/>
  <c r="F259" i="9"/>
  <c r="B259" i="9" s="1"/>
  <c r="E259" i="9"/>
  <c r="M258" i="9"/>
  <c r="L258" i="9"/>
  <c r="F258" i="9" s="1"/>
  <c r="B258" i="9" s="1"/>
  <c r="E258" i="9"/>
  <c r="M257" i="9"/>
  <c r="F257" i="9" s="1"/>
  <c r="L257" i="9"/>
  <c r="E257" i="9"/>
  <c r="B257" i="9" s="1"/>
  <c r="M256" i="9"/>
  <c r="L256" i="9"/>
  <c r="F256" i="9"/>
  <c r="E256" i="9"/>
  <c r="M255" i="9"/>
  <c r="F255" i="9" s="1"/>
  <c r="B255" i="9" s="1"/>
  <c r="L255" i="9"/>
  <c r="E255" i="9"/>
  <c r="M254" i="9"/>
  <c r="L254" i="9"/>
  <c r="F254" i="9" s="1"/>
  <c r="E254" i="9"/>
  <c r="B254" i="9"/>
  <c r="M253" i="9"/>
  <c r="L253" i="9"/>
  <c r="F253" i="9"/>
  <c r="E253" i="9"/>
  <c r="B253" i="9" s="1"/>
  <c r="M252" i="9"/>
  <c r="L252" i="9"/>
  <c r="F252" i="9" s="1"/>
  <c r="E252" i="9"/>
  <c r="M251" i="9"/>
  <c r="L251" i="9"/>
  <c r="F251" i="9" s="1"/>
  <c r="E251" i="9"/>
  <c r="B251" i="9"/>
  <c r="M250" i="9"/>
  <c r="L250" i="9"/>
  <c r="E250" i="9"/>
  <c r="M249" i="9"/>
  <c r="F249" i="9" s="1"/>
  <c r="L249" i="9"/>
  <c r="E249" i="9"/>
  <c r="B249" i="9"/>
  <c r="M248" i="9"/>
  <c r="L248" i="9"/>
  <c r="F248" i="9"/>
  <c r="E248" i="9"/>
  <c r="B248" i="9" s="1"/>
  <c r="M247" i="9"/>
  <c r="F247" i="9" s="1"/>
  <c r="B247" i="9" s="1"/>
  <c r="L247" i="9"/>
  <c r="E247" i="9"/>
  <c r="M246" i="9"/>
  <c r="L246" i="9"/>
  <c r="F246" i="9" s="1"/>
  <c r="E246" i="9"/>
  <c r="B246" i="9" s="1"/>
  <c r="M245" i="9"/>
  <c r="L245" i="9"/>
  <c r="F245" i="9"/>
  <c r="E245" i="9"/>
  <c r="M244" i="9"/>
  <c r="L244" i="9"/>
  <c r="F244" i="9"/>
  <c r="E244" i="9"/>
  <c r="M243" i="9"/>
  <c r="L243" i="9"/>
  <c r="F243" i="9"/>
  <c r="B243" i="9" s="1"/>
  <c r="E243" i="9"/>
  <c r="M242" i="9"/>
  <c r="L242" i="9"/>
  <c r="F242" i="9" s="1"/>
  <c r="B242" i="9" s="1"/>
  <c r="E242" i="9"/>
  <c r="M241" i="9"/>
  <c r="F241" i="9" s="1"/>
  <c r="L241" i="9"/>
  <c r="E241" i="9"/>
  <c r="B241" i="9" s="1"/>
  <c r="M240" i="9"/>
  <c r="L240" i="9"/>
  <c r="F240" i="9"/>
  <c r="E240" i="9"/>
  <c r="M239" i="9"/>
  <c r="F239" i="9" s="1"/>
  <c r="B239" i="9" s="1"/>
  <c r="L239" i="9"/>
  <c r="E239" i="9"/>
  <c r="M238" i="9"/>
  <c r="L238" i="9"/>
  <c r="F238" i="9" s="1"/>
  <c r="E238" i="9"/>
  <c r="B238" i="9"/>
  <c r="M237" i="9"/>
  <c r="L237" i="9"/>
  <c r="F237" i="9"/>
  <c r="E237" i="9"/>
  <c r="B237" i="9" s="1"/>
  <c r="M236" i="9"/>
  <c r="L236" i="9"/>
  <c r="F236" i="9" s="1"/>
  <c r="E236" i="9"/>
  <c r="M235" i="9"/>
  <c r="L235" i="9"/>
  <c r="F235" i="9" s="1"/>
  <c r="B235" i="9" s="1"/>
  <c r="E235" i="9"/>
  <c r="M234" i="9"/>
  <c r="L234" i="9"/>
  <c r="E234" i="9"/>
  <c r="M233" i="9"/>
  <c r="F233" i="9" s="1"/>
  <c r="L233" i="9"/>
  <c r="E233" i="9"/>
  <c r="B233" i="9"/>
  <c r="M232" i="9"/>
  <c r="L232" i="9"/>
  <c r="F232" i="9"/>
  <c r="E232" i="9"/>
  <c r="B232" i="9" s="1"/>
  <c r="M231" i="9"/>
  <c r="L231" i="9"/>
  <c r="F231" i="9"/>
  <c r="B231" i="9" s="1"/>
  <c r="E231" i="9"/>
  <c r="M230" i="9"/>
  <c r="L230" i="9"/>
  <c r="F230" i="9" s="1"/>
  <c r="E230" i="9"/>
  <c r="B230" i="9" s="1"/>
  <c r="M229" i="9"/>
  <c r="L229" i="9"/>
  <c r="F229" i="9"/>
  <c r="E229" i="9"/>
  <c r="M228" i="9"/>
  <c r="L228" i="9"/>
  <c r="F228" i="9"/>
  <c r="E228" i="9"/>
  <c r="M227" i="9"/>
  <c r="L227" i="9"/>
  <c r="F227" i="9"/>
  <c r="B227" i="9" s="1"/>
  <c r="E227" i="9"/>
  <c r="M226" i="9"/>
  <c r="L226" i="9"/>
  <c r="F226" i="9" s="1"/>
  <c r="B226" i="9" s="1"/>
  <c r="E226" i="9"/>
  <c r="H225" i="9"/>
  <c r="G225" i="9"/>
  <c r="F225" i="9"/>
  <c r="M224" i="9"/>
  <c r="L224" i="9"/>
  <c r="F224" i="9"/>
  <c r="E224" i="9"/>
  <c r="B224" i="9" s="1"/>
  <c r="M223" i="9"/>
  <c r="F223" i="9" s="1"/>
  <c r="B223" i="9" s="1"/>
  <c r="L223" i="9"/>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B147" i="9" s="1"/>
  <c r="F147" i="9"/>
  <c r="H146" i="9"/>
  <c r="G146" i="9"/>
  <c r="E146" i="9" s="1"/>
  <c r="F146" i="9"/>
  <c r="H145" i="9"/>
  <c r="G145" i="9"/>
  <c r="E145" i="9" s="1"/>
  <c r="B145" i="9" s="1"/>
  <c r="F145" i="9"/>
  <c r="H144" i="9"/>
  <c r="E144" i="9" s="1"/>
  <c r="B144" i="9" s="1"/>
  <c r="G144" i="9"/>
  <c r="F144" i="9"/>
  <c r="H143" i="9"/>
  <c r="G143" i="9"/>
  <c r="F143" i="9"/>
  <c r="E143" i="9"/>
  <c r="B143" i="9" s="1"/>
  <c r="F142" i="9"/>
  <c r="H141" i="9"/>
  <c r="E141" i="9" s="1"/>
  <c r="G141" i="9"/>
  <c r="F141" i="9"/>
  <c r="B141" i="9"/>
  <c r="H140" i="9"/>
  <c r="G140" i="9"/>
  <c r="F140" i="9"/>
  <c r="E140" i="9"/>
  <c r="B140" i="9" s="1"/>
  <c r="H139" i="9"/>
  <c r="G139" i="9"/>
  <c r="E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G117" i="9"/>
  <c r="F117" i="9"/>
  <c r="B117" i="9"/>
  <c r="H116" i="9"/>
  <c r="G116" i="9"/>
  <c r="F116" i="9"/>
  <c r="E116" i="9"/>
  <c r="B116" i="9" s="1"/>
  <c r="H115" i="9"/>
  <c r="G115" i="9"/>
  <c r="E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G109" i="9"/>
  <c r="F109" i="9"/>
  <c r="B109" i="9"/>
  <c r="H108" i="9"/>
  <c r="G108" i="9"/>
  <c r="F108" i="9"/>
  <c r="E108" i="9"/>
  <c r="B108" i="9" s="1"/>
  <c r="H107" i="9"/>
  <c r="G107" i="9"/>
  <c r="E107" i="9" s="1"/>
  <c r="F107" i="9"/>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G80" i="9"/>
  <c r="F80" i="9"/>
  <c r="E80" i="9"/>
  <c r="B80" i="9" s="1"/>
  <c r="H79" i="9"/>
  <c r="G79" i="9"/>
  <c r="F79" i="9"/>
  <c r="E79" i="9"/>
  <c r="B79" i="9" s="1"/>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F73" i="9"/>
  <c r="H72" i="9"/>
  <c r="G72" i="9"/>
  <c r="F72" i="9"/>
  <c r="E72" i="9"/>
  <c r="B72" i="9" s="1"/>
  <c r="H71" i="9"/>
  <c r="G71" i="9"/>
  <c r="F71" i="9"/>
  <c r="E71" i="9"/>
  <c r="B71" i="9" s="1"/>
  <c r="H70" i="9"/>
  <c r="G70" i="9"/>
  <c r="E70" i="9" s="1"/>
  <c r="B70" i="9" s="1"/>
  <c r="F70" i="9"/>
  <c r="H69" i="9"/>
  <c r="G69" i="9"/>
  <c r="E69" i="9" s="1"/>
  <c r="B69" i="9" s="1"/>
  <c r="F69" i="9"/>
  <c r="H68" i="9"/>
  <c r="G68" i="9"/>
  <c r="E68" i="9" s="1"/>
  <c r="B68" i="9" s="1"/>
  <c r="F68" i="9"/>
  <c r="H67" i="9"/>
  <c r="G67" i="9"/>
  <c r="F67" i="9"/>
  <c r="H66" i="9"/>
  <c r="G66" i="9"/>
  <c r="F66" i="9"/>
  <c r="E66" i="9"/>
  <c r="B66" i="9" s="1"/>
  <c r="H65" i="9"/>
  <c r="G65" i="9"/>
  <c r="F65" i="9"/>
  <c r="H64" i="9"/>
  <c r="G64" i="9"/>
  <c r="F64" i="9"/>
  <c r="E64" i="9"/>
  <c r="B64" i="9" s="1"/>
  <c r="H63" i="9"/>
  <c r="G63" i="9"/>
  <c r="F63" i="9"/>
  <c r="E63" i="9"/>
  <c r="B63" i="9" s="1"/>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E45" i="9"/>
  <c r="B45" i="9" s="1"/>
  <c r="H44" i="9"/>
  <c r="G44" i="9"/>
  <c r="E44" i="9" s="1"/>
  <c r="B44" i="9" s="1"/>
  <c r="F44" i="9"/>
  <c r="H43" i="9"/>
  <c r="G43" i="9"/>
  <c r="E43" i="9" s="1"/>
  <c r="B43" i="9" s="1"/>
  <c r="F43" i="9"/>
  <c r="H42" i="9"/>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I3" i="9"/>
  <c r="H3" i="9"/>
  <c r="G3" i="9"/>
  <c r="D101" i="8"/>
  <c r="D95" i="8"/>
  <c r="D90" i="8"/>
  <c r="D85" i="8"/>
  <c r="D80" i="8"/>
  <c r="C1555" i="1" s="1"/>
  <c r="D75" i="8"/>
  <c r="D70" i="8"/>
  <c r="D65" i="8"/>
  <c r="D60" i="8"/>
  <c r="C1535" i="1" s="1"/>
  <c r="D55" i="8"/>
  <c r="D50" i="8"/>
  <c r="D44" i="8"/>
  <c r="D36" i="8"/>
  <c r="D26" i="8"/>
  <c r="D24" i="8" s="1"/>
  <c r="C1499" i="1" s="1"/>
  <c r="D18" i="8"/>
  <c r="D8" i="8"/>
  <c r="D6" i="8" s="1"/>
  <c r="C1481" i="1" s="1"/>
  <c r="E44" i="7"/>
  <c r="D44" i="7"/>
  <c r="E39" i="7"/>
  <c r="D39" i="7"/>
  <c r="D38" i="7" s="1"/>
  <c r="E38" i="7"/>
  <c r="E30" i="7"/>
  <c r="D30" i="7"/>
  <c r="E23" i="7"/>
  <c r="E22" i="7" s="1"/>
  <c r="D23" i="7"/>
  <c r="D22" i="7"/>
  <c r="H30" i="3" s="1"/>
  <c r="E14" i="7"/>
  <c r="D14" i="7"/>
  <c r="E7" i="7"/>
  <c r="E6"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289"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E644" i="4" s="1"/>
  <c r="D417" i="4"/>
  <c r="F417" i="4" s="1"/>
  <c r="E416" i="4"/>
  <c r="D416" i="4"/>
  <c r="F416"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9"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20" i="1" s="1"/>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E50" i="4" s="1"/>
  <c r="D46" i="1"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G1510" i="1"/>
  <c r="C1510" i="1"/>
  <c r="H1510" i="1" s="1"/>
  <c r="C1509" i="1"/>
  <c r="H1508" i="1"/>
  <c r="C1508" i="1"/>
  <c r="G1508" i="1" s="1"/>
  <c r="C1507" i="1"/>
  <c r="G1507" i="1" s="1"/>
  <c r="G1506" i="1"/>
  <c r="C1506" i="1"/>
  <c r="H1506" i="1" s="1"/>
  <c r="C1505" i="1"/>
  <c r="C1504" i="1"/>
  <c r="G1504" i="1" s="1"/>
  <c r="H1503" i="1"/>
  <c r="C1503" i="1"/>
  <c r="G1503" i="1" s="1"/>
  <c r="G1502" i="1"/>
  <c r="C1502" i="1"/>
  <c r="H1502" i="1" s="1"/>
  <c r="C1500" i="1"/>
  <c r="G1500" i="1" s="1"/>
  <c r="G1498" i="1"/>
  <c r="C1498" i="1"/>
  <c r="H1498" i="1" s="1"/>
  <c r="C1497" i="1"/>
  <c r="H1496" i="1"/>
  <c r="C1496" i="1"/>
  <c r="G1496" i="1" s="1"/>
  <c r="H1495" i="1"/>
  <c r="G1495" i="1"/>
  <c r="C1495" i="1"/>
  <c r="G1494" i="1"/>
  <c r="C1494" i="1"/>
  <c r="H1494" i="1" s="1"/>
  <c r="C1493" i="1"/>
  <c r="H1492" i="1"/>
  <c r="C1492" i="1"/>
  <c r="G1492" i="1" s="1"/>
  <c r="C1491" i="1"/>
  <c r="H1491" i="1" s="1"/>
  <c r="C1490" i="1"/>
  <c r="H1490" i="1" s="1"/>
  <c r="C1489" i="1"/>
  <c r="H1488" i="1"/>
  <c r="C1488" i="1"/>
  <c r="G1488" i="1" s="1"/>
  <c r="H1487" i="1"/>
  <c r="G1487" i="1"/>
  <c r="C1487" i="1"/>
  <c r="C1486" i="1"/>
  <c r="H1486" i="1" s="1"/>
  <c r="C1485" i="1"/>
  <c r="C1484" i="1"/>
  <c r="G1484" i="1" s="1"/>
  <c r="C1482" i="1"/>
  <c r="H1482" i="1" s="1"/>
  <c r="C1480" i="1"/>
  <c r="H1480" i="1" s="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J1460" i="1" s="1"/>
  <c r="C1460" i="1"/>
  <c r="D1459" i="1"/>
  <c r="J1459" i="1" s="1"/>
  <c r="C1459" i="1"/>
  <c r="H1458" i="1"/>
  <c r="G1458" i="1"/>
  <c r="I1458" i="1" s="1"/>
  <c r="D1458" i="1"/>
  <c r="J1458" i="1" s="1"/>
  <c r="C1458" i="1"/>
  <c r="D1457" i="1"/>
  <c r="J1457" i="1" s="1"/>
  <c r="C1457" i="1"/>
  <c r="H1456" i="1"/>
  <c r="G1456" i="1"/>
  <c r="I1456" i="1" s="1"/>
  <c r="D1456" i="1"/>
  <c r="J1456" i="1" s="1"/>
  <c r="C1456" i="1"/>
  <c r="D1455" i="1"/>
  <c r="J1455" i="1" s="1"/>
  <c r="C1455" i="1"/>
  <c r="D1454" i="1"/>
  <c r="C1454" i="1"/>
  <c r="D1453" i="1"/>
  <c r="C1453" i="1"/>
  <c r="H1452" i="1"/>
  <c r="G1452" i="1"/>
  <c r="I1452" i="1" s="1"/>
  <c r="D1452" i="1"/>
  <c r="C1452" i="1"/>
  <c r="J1452" i="1" s="1"/>
  <c r="D1451" i="1"/>
  <c r="J1451" i="1" s="1"/>
  <c r="C1451" i="1"/>
  <c r="D1450" i="1"/>
  <c r="G1450" i="1" s="1"/>
  <c r="C1450" i="1"/>
  <c r="H1449" i="1"/>
  <c r="D1449" i="1"/>
  <c r="C1449" i="1"/>
  <c r="G1449" i="1" s="1"/>
  <c r="I1449" i="1" s="1"/>
  <c r="D1448" i="1"/>
  <c r="G1448" i="1" s="1"/>
  <c r="C1448" i="1"/>
  <c r="H1447" i="1"/>
  <c r="D1447" i="1"/>
  <c r="C1447" i="1"/>
  <c r="G1447" i="1" s="1"/>
  <c r="I1447" i="1" s="1"/>
  <c r="D1446" i="1"/>
  <c r="G1446" i="1" s="1"/>
  <c r="C1446" i="1"/>
  <c r="H1445" i="1"/>
  <c r="G1445" i="1"/>
  <c r="D1445" i="1"/>
  <c r="C1445" i="1"/>
  <c r="J1445" i="1" s="1"/>
  <c r="D1444" i="1"/>
  <c r="C1444" i="1"/>
  <c r="J1444" i="1" s="1"/>
  <c r="H1443" i="1"/>
  <c r="G1443" i="1"/>
  <c r="I1443" i="1" s="1"/>
  <c r="D1443" i="1"/>
  <c r="C1443" i="1"/>
  <c r="J1443" i="1" s="1"/>
  <c r="D1442" i="1"/>
  <c r="C1442" i="1"/>
  <c r="J1442" i="1" s="1"/>
  <c r="H1441" i="1"/>
  <c r="G1441" i="1"/>
  <c r="I1441" i="1" s="1"/>
  <c r="D1441" i="1"/>
  <c r="C1441" i="1"/>
  <c r="J1441" i="1" s="1"/>
  <c r="D1440" i="1"/>
  <c r="C1440" i="1"/>
  <c r="H1439" i="1"/>
  <c r="G1439" i="1"/>
  <c r="I1439" i="1" s="1"/>
  <c r="D1439" i="1"/>
  <c r="C1439" i="1"/>
  <c r="J1439" i="1" s="1"/>
  <c r="D1438" i="1"/>
  <c r="H1438"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G1411" i="1" s="1"/>
  <c r="H1410" i="1"/>
  <c r="G1410" i="1"/>
  <c r="D1410" i="1"/>
  <c r="C1410" i="1"/>
  <c r="D1409" i="1"/>
  <c r="C1409" i="1"/>
  <c r="G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G1278" i="1" s="1"/>
  <c r="H1277" i="1"/>
  <c r="G1277" i="1"/>
  <c r="D1277" i="1"/>
  <c r="C1277" i="1"/>
  <c r="H1276" i="1"/>
  <c r="G1276" i="1"/>
  <c r="D1276" i="1"/>
  <c r="C1276" i="1"/>
  <c r="D1275" i="1"/>
  <c r="H1275" i="1" s="1"/>
  <c r="C1275"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6" i="1" s="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H1245" i="1"/>
  <c r="G1245" i="1"/>
  <c r="D1245" i="1"/>
  <c r="C1245" i="1"/>
  <c r="D1244" i="1"/>
  <c r="C1244" i="1"/>
  <c r="G1244" i="1" s="1"/>
  <c r="H1243" i="1"/>
  <c r="G1243" i="1"/>
  <c r="D1243" i="1"/>
  <c r="C1243" i="1"/>
  <c r="H1242" i="1"/>
  <c r="G1242" i="1"/>
  <c r="D1242" i="1"/>
  <c r="C1242" i="1"/>
  <c r="D1241" i="1"/>
  <c r="C1241" i="1"/>
  <c r="H1240" i="1"/>
  <c r="G1240" i="1"/>
  <c r="D1240" i="1"/>
  <c r="C1240" i="1"/>
  <c r="H1239" i="1"/>
  <c r="G1239" i="1"/>
  <c r="D1239" i="1"/>
  <c r="C1239" i="1"/>
  <c r="H1238" i="1"/>
  <c r="G1238" i="1"/>
  <c r="D1238" i="1"/>
  <c r="C1238" i="1"/>
  <c r="H1237" i="1"/>
  <c r="D1237" i="1"/>
  <c r="G1237" i="1" s="1"/>
  <c r="C1237" i="1"/>
  <c r="H1236" i="1"/>
  <c r="D1236" i="1"/>
  <c r="G1236" i="1" s="1"/>
  <c r="C1236" i="1"/>
  <c r="H1235" i="1"/>
  <c r="D1235" i="1"/>
  <c r="G1235" i="1" s="1"/>
  <c r="C1235" i="1"/>
  <c r="H1234" i="1"/>
  <c r="G1234" i="1"/>
  <c r="D1234" i="1"/>
  <c r="C1234" i="1"/>
  <c r="H1233" i="1"/>
  <c r="G1233" i="1"/>
  <c r="D1233" i="1"/>
  <c r="C1233" i="1"/>
  <c r="D1232" i="1"/>
  <c r="C1232" i="1"/>
  <c r="G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G1224" i="1" s="1"/>
  <c r="D1223" i="1"/>
  <c r="C1223" i="1"/>
  <c r="D1222" i="1"/>
  <c r="C1222" i="1"/>
  <c r="G1222" i="1" s="1"/>
  <c r="H1221" i="1"/>
  <c r="G1221" i="1"/>
  <c r="D1221" i="1"/>
  <c r="C1221" i="1"/>
  <c r="H1220" i="1"/>
  <c r="G1220" i="1"/>
  <c r="D1220" i="1"/>
  <c r="C1220" i="1"/>
  <c r="H1219" i="1"/>
  <c r="G1219" i="1"/>
  <c r="D1219" i="1"/>
  <c r="C1219" i="1"/>
  <c r="D1218" i="1"/>
  <c r="C1218" i="1"/>
  <c r="G1218" i="1" s="1"/>
  <c r="D1217" i="1"/>
  <c r="G1217" i="1" s="1"/>
  <c r="C1217" i="1"/>
  <c r="H1213" i="1"/>
  <c r="G1213" i="1"/>
  <c r="D1213" i="1"/>
  <c r="C1213" i="1"/>
  <c r="H1212" i="1"/>
  <c r="D1212" i="1"/>
  <c r="C1212" i="1"/>
  <c r="G1212" i="1" s="1"/>
  <c r="H1211" i="1"/>
  <c r="D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6" i="1"/>
  <c r="D1156" i="1"/>
  <c r="C1156" i="1"/>
  <c r="G1156" i="1" s="1"/>
  <c r="D1155" i="1"/>
  <c r="C1155" i="1"/>
  <c r="D1151" i="1"/>
  <c r="C1151" i="1"/>
  <c r="H1151" i="1" s="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H1054" i="1" s="1"/>
  <c r="C1054" i="1"/>
  <c r="H1053" i="1"/>
  <c r="G1053" i="1"/>
  <c r="D1053" i="1"/>
  <c r="C1053" i="1"/>
  <c r="H1052" i="1"/>
  <c r="G1052" i="1"/>
  <c r="D1052" i="1"/>
  <c r="C1052" i="1"/>
  <c r="H1051" i="1"/>
  <c r="G1051" i="1"/>
  <c r="D1051" i="1"/>
  <c r="C1051" i="1"/>
  <c r="D1050" i="1"/>
  <c r="G1050" i="1" s="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C1036" i="1"/>
  <c r="G1036" i="1" s="1"/>
  <c r="H1035" i="1"/>
  <c r="G1035" i="1"/>
  <c r="D1035" i="1"/>
  <c r="C1035" i="1"/>
  <c r="D1034" i="1"/>
  <c r="D1033" i="1"/>
  <c r="H1033" i="1" s="1"/>
  <c r="C1033" i="1"/>
  <c r="D1032" i="1"/>
  <c r="H1032" i="1" s="1"/>
  <c r="C1032" i="1"/>
  <c r="H1031" i="1"/>
  <c r="G1031" i="1"/>
  <c r="D1031" i="1"/>
  <c r="C1031" i="1"/>
  <c r="D1030" i="1"/>
  <c r="H1030" i="1" s="1"/>
  <c r="C1030" i="1"/>
  <c r="H1029" i="1"/>
  <c r="G1029" i="1"/>
  <c r="D1029" i="1"/>
  <c r="C1029" i="1"/>
  <c r="G1028" i="1"/>
  <c r="D1028" i="1"/>
  <c r="C1028" i="1"/>
  <c r="H1028" i="1" s="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H1018" i="1" s="1"/>
  <c r="C1018" i="1"/>
  <c r="G1018" i="1" s="1"/>
  <c r="H1017" i="1"/>
  <c r="G1017" i="1"/>
  <c r="D1017" i="1"/>
  <c r="C1017" i="1"/>
  <c r="H1016" i="1"/>
  <c r="G1016" i="1"/>
  <c r="D1016" i="1"/>
  <c r="C1016" i="1"/>
  <c r="H1015" i="1"/>
  <c r="G1015" i="1"/>
  <c r="D1015" i="1"/>
  <c r="C1015" i="1"/>
  <c r="H1014" i="1"/>
  <c r="D1014" i="1"/>
  <c r="G1014" i="1" s="1"/>
  <c r="C1014" i="1"/>
  <c r="C1013" i="1"/>
  <c r="D1012" i="1"/>
  <c r="C1012" i="1"/>
  <c r="H1012" i="1" s="1"/>
  <c r="H1011" i="1"/>
  <c r="G1011" i="1"/>
  <c r="D1011" i="1"/>
  <c r="C1011" i="1"/>
  <c r="H1010" i="1"/>
  <c r="G1010" i="1"/>
  <c r="D1010" i="1"/>
  <c r="C1010" i="1"/>
  <c r="H1009" i="1"/>
  <c r="G1009" i="1"/>
  <c r="D1009" i="1"/>
  <c r="C1009" i="1"/>
  <c r="D1008" i="1"/>
  <c r="H1008" i="1" s="1"/>
  <c r="C1008" i="1"/>
  <c r="D1007" i="1"/>
  <c r="C1007" i="1"/>
  <c r="G1007" i="1" s="1"/>
  <c r="H1006" i="1"/>
  <c r="D1006" i="1"/>
  <c r="C1006" i="1"/>
  <c r="G1006" i="1" s="1"/>
  <c r="H1005" i="1"/>
  <c r="G1005" i="1"/>
  <c r="D1005" i="1"/>
  <c r="C1005" i="1"/>
  <c r="H1004" i="1"/>
  <c r="D1004" i="1"/>
  <c r="C1004" i="1"/>
  <c r="G1004" i="1" s="1"/>
  <c r="D1003" i="1"/>
  <c r="C1003" i="1"/>
  <c r="H1002" i="1"/>
  <c r="D1002" i="1"/>
  <c r="C1002" i="1"/>
  <c r="H1001" i="1"/>
  <c r="G1001" i="1"/>
  <c r="D1001" i="1"/>
  <c r="C1001" i="1"/>
  <c r="D1000" i="1"/>
  <c r="C1000" i="1"/>
  <c r="D999" i="1"/>
  <c r="C999" i="1"/>
  <c r="D998" i="1"/>
  <c r="C998" i="1"/>
  <c r="G998" i="1" s="1"/>
  <c r="D997" i="1"/>
  <c r="C997" i="1"/>
  <c r="D996" i="1"/>
  <c r="C996" i="1"/>
  <c r="G996" i="1" s="1"/>
  <c r="H995" i="1"/>
  <c r="G995" i="1"/>
  <c r="D995" i="1"/>
  <c r="C995" i="1"/>
  <c r="H994" i="1"/>
  <c r="G994" i="1"/>
  <c r="D994" i="1"/>
  <c r="C994" i="1"/>
  <c r="H993" i="1"/>
  <c r="G993" i="1"/>
  <c r="D993" i="1"/>
  <c r="C993" i="1"/>
  <c r="H992" i="1"/>
  <c r="G992" i="1"/>
  <c r="D992" i="1"/>
  <c r="C992" i="1"/>
  <c r="D991" i="1"/>
  <c r="D989" i="1"/>
  <c r="C989" i="1"/>
  <c r="D988" i="1"/>
  <c r="C988" i="1"/>
  <c r="H988" i="1" s="1"/>
  <c r="H987" i="1"/>
  <c r="G987" i="1"/>
  <c r="D987" i="1"/>
  <c r="C987" i="1"/>
  <c r="D986" i="1"/>
  <c r="G986" i="1" s="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C715" i="1"/>
  <c r="H715" i="1" s="1"/>
  <c r="H714" i="1"/>
  <c r="D714" i="1"/>
  <c r="G714" i="1" s="1"/>
  <c r="C714" i="1"/>
  <c r="D713" i="1"/>
  <c r="H713" i="1" s="1"/>
  <c r="C713" i="1"/>
  <c r="H712" i="1"/>
  <c r="G712" i="1"/>
  <c r="D712" i="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D705" i="1"/>
  <c r="H705" i="1" s="1"/>
  <c r="C705" i="1"/>
  <c r="H704" i="1"/>
  <c r="G704" i="1"/>
  <c r="D704" i="1"/>
  <c r="C704" i="1"/>
  <c r="D703" i="1"/>
  <c r="G703" i="1" s="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H669" i="1"/>
  <c r="D669" i="1"/>
  <c r="G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7" i="1" s="1"/>
  <c r="H646" i="1"/>
  <c r="G646" i="1"/>
  <c r="D646" i="1"/>
  <c r="C646" i="1"/>
  <c r="C645" i="1"/>
  <c r="D644" i="1"/>
  <c r="C644" i="1"/>
  <c r="H644" i="1" s="1"/>
  <c r="D643" i="1"/>
  <c r="C643" i="1"/>
  <c r="D642" i="1"/>
  <c r="C642" i="1"/>
  <c r="H642" i="1" s="1"/>
  <c r="D641" i="1"/>
  <c r="C641" i="1"/>
  <c r="H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D370" i="1"/>
  <c r="G370" i="1" s="1"/>
  <c r="C370" i="1"/>
  <c r="H369" i="1"/>
  <c r="G369" i="1"/>
  <c r="D369" i="1"/>
  <c r="C369" i="1"/>
  <c r="H368" i="1"/>
  <c r="G368" i="1"/>
  <c r="D368" i="1"/>
  <c r="C368" i="1"/>
  <c r="D367" i="1"/>
  <c r="C367" i="1"/>
  <c r="H367" i="1" s="1"/>
  <c r="D366" i="1"/>
  <c r="G366" i="1" s="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D290" i="1"/>
  <c r="G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G257" i="1" s="1"/>
  <c r="D256" i="1"/>
  <c r="C256" i="1"/>
  <c r="H256" i="1" s="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G208" i="1"/>
  <c r="D208" i="1"/>
  <c r="H208" i="1" s="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D190" i="1"/>
  <c r="C190" i="1"/>
  <c r="G190" i="1" s="1"/>
  <c r="D189" i="1"/>
  <c r="H189" i="1" s="1"/>
  <c r="C189" i="1"/>
  <c r="D188" i="1"/>
  <c r="C188" i="1"/>
  <c r="D187" i="1"/>
  <c r="C187" i="1"/>
  <c r="H187" i="1" s="1"/>
  <c r="D186" i="1"/>
  <c r="C186" i="1"/>
  <c r="G186" i="1" s="1"/>
  <c r="H185" i="1"/>
  <c r="G185" i="1"/>
  <c r="D185" i="1"/>
  <c r="C185" i="1"/>
  <c r="D184" i="1"/>
  <c r="C184" i="1"/>
  <c r="D183" i="1"/>
  <c r="H183" i="1" s="1"/>
  <c r="C183" i="1"/>
  <c r="D182" i="1"/>
  <c r="C182" i="1"/>
  <c r="D181" i="1"/>
  <c r="G181" i="1" s="1"/>
  <c r="C181" i="1"/>
  <c r="D180" i="1"/>
  <c r="C180" i="1"/>
  <c r="D179" i="1"/>
  <c r="C179" i="1"/>
  <c r="H179" i="1" s="1"/>
  <c r="D178" i="1"/>
  <c r="C178" i="1"/>
  <c r="G178" i="1" s="1"/>
  <c r="D177" i="1"/>
  <c r="C177" i="1"/>
  <c r="G177" i="1" s="1"/>
  <c r="H176" i="1"/>
  <c r="G176" i="1"/>
  <c r="D176" i="1"/>
  <c r="C176" i="1"/>
  <c r="D175" i="1"/>
  <c r="H175" i="1" s="1"/>
  <c r="C175" i="1"/>
  <c r="D174" i="1"/>
  <c r="C174" i="1"/>
  <c r="H174" i="1" s="1"/>
  <c r="D173" i="1"/>
  <c r="C173" i="1"/>
  <c r="D172" i="1"/>
  <c r="C172" i="1"/>
  <c r="H172" i="1" s="1"/>
  <c r="H171" i="1"/>
  <c r="G171" i="1"/>
  <c r="D171" i="1"/>
  <c r="C171" i="1"/>
  <c r="D170" i="1"/>
  <c r="C170" i="1"/>
  <c r="D169" i="1"/>
  <c r="C169" i="1"/>
  <c r="D168" i="1"/>
  <c r="C168" i="1"/>
  <c r="H168" i="1" s="1"/>
  <c r="D167" i="1"/>
  <c r="C167" i="1"/>
  <c r="H167" i="1" s="1"/>
  <c r="D166" i="1"/>
  <c r="C166" i="1"/>
  <c r="D165" i="1"/>
  <c r="C165" i="1"/>
  <c r="H164" i="1"/>
  <c r="G164" i="1"/>
  <c r="D164" i="1"/>
  <c r="C164" i="1"/>
  <c r="D163" i="1"/>
  <c r="C163" i="1"/>
  <c r="D162" i="1"/>
  <c r="H162" i="1" s="1"/>
  <c r="C162" i="1"/>
  <c r="D161" i="1"/>
  <c r="H161" i="1" s="1"/>
  <c r="C161" i="1"/>
  <c r="D160" i="1"/>
  <c r="C160" i="1"/>
  <c r="D158" i="1"/>
  <c r="C158" i="1"/>
  <c r="H158" i="1" s="1"/>
  <c r="D157" i="1"/>
  <c r="C157" i="1"/>
  <c r="G157" i="1" s="1"/>
  <c r="H156" i="1"/>
  <c r="G156" i="1"/>
  <c r="D156" i="1"/>
  <c r="C156" i="1"/>
  <c r="C155" i="1"/>
  <c r="G154" i="1"/>
  <c r="D154" i="1"/>
  <c r="H154" i="1" s="1"/>
  <c r="C154" i="1"/>
  <c r="D153" i="1"/>
  <c r="C153" i="1"/>
  <c r="D152" i="1"/>
  <c r="C152" i="1"/>
  <c r="G152" i="1" s="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G132" i="1" s="1"/>
  <c r="C132" i="1"/>
  <c r="D131" i="1"/>
  <c r="C131" i="1"/>
  <c r="D130" i="1"/>
  <c r="C130" i="1"/>
  <c r="D129" i="1"/>
  <c r="C129" i="1"/>
  <c r="H128" i="1"/>
  <c r="G128" i="1"/>
  <c r="D128" i="1"/>
  <c r="C128" i="1"/>
  <c r="H127" i="1"/>
  <c r="G127" i="1"/>
  <c r="D127" i="1"/>
  <c r="C127" i="1"/>
  <c r="D126" i="1"/>
  <c r="G126" i="1" s="1"/>
  <c r="C126" i="1"/>
  <c r="D125" i="1"/>
  <c r="C125"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20" i="1" l="1"/>
  <c r="G1223" i="1"/>
  <c r="E279" i="9"/>
  <c r="B279" i="9" s="1"/>
  <c r="G1275" i="1"/>
  <c r="G1264" i="1"/>
  <c r="G1247" i="1"/>
  <c r="G1241" i="1"/>
  <c r="D1216" i="1"/>
  <c r="E237" i="5"/>
  <c r="D1215" i="1"/>
  <c r="F239" i="5"/>
  <c r="H1217" i="1"/>
  <c r="H1165" i="1"/>
  <c r="D1154" i="1"/>
  <c r="H1157" i="1"/>
  <c r="H1155" i="1"/>
  <c r="H1148" i="1"/>
  <c r="F170" i="5"/>
  <c r="G1138" i="1"/>
  <c r="F146" i="5"/>
  <c r="E287" i="9"/>
  <c r="B287" i="9" s="1"/>
  <c r="E68" i="5"/>
  <c r="I21" i="3" s="1"/>
  <c r="H1064" i="1"/>
  <c r="F78" i="5"/>
  <c r="H1056" i="1"/>
  <c r="G1054" i="1"/>
  <c r="H1050" i="1"/>
  <c r="G1033" i="1"/>
  <c r="G1030" i="1"/>
  <c r="G1032" i="1"/>
  <c r="G1013" i="1"/>
  <c r="H1013" i="1"/>
  <c r="F35" i="5"/>
  <c r="H1025" i="1"/>
  <c r="G1008" i="1"/>
  <c r="F29" i="5"/>
  <c r="H1003" i="1"/>
  <c r="G1002" i="1"/>
  <c r="H1000" i="1"/>
  <c r="G997" i="1"/>
  <c r="H999" i="1"/>
  <c r="F19" i="5"/>
  <c r="F13" i="5"/>
  <c r="E7" i="5"/>
  <c r="H989" i="1"/>
  <c r="G1578" i="1"/>
  <c r="G1579" i="1"/>
  <c r="C1483" i="1"/>
  <c r="G1483" i="1" s="1"/>
  <c r="G1491" i="1"/>
  <c r="H1500" i="1"/>
  <c r="H1507" i="1"/>
  <c r="H1504" i="1"/>
  <c r="H1499" i="1"/>
  <c r="G1499" i="1"/>
  <c r="C1501" i="1"/>
  <c r="H1501" i="1" s="1"/>
  <c r="H1484" i="1"/>
  <c r="G1480" i="1"/>
  <c r="H1278" i="1"/>
  <c r="H1274" i="1"/>
  <c r="H1264" i="1"/>
  <c r="H1247" i="1"/>
  <c r="H1244" i="1"/>
  <c r="H1241" i="1"/>
  <c r="H1232" i="1"/>
  <c r="H1222" i="1"/>
  <c r="H1223" i="1"/>
  <c r="H1224" i="1"/>
  <c r="H1218" i="1"/>
  <c r="C1216" i="1"/>
  <c r="G1166" i="1"/>
  <c r="G1165" i="1"/>
  <c r="G1157" i="1"/>
  <c r="G1160" i="1"/>
  <c r="G1155" i="1"/>
  <c r="G1148" i="1"/>
  <c r="G1151" i="1"/>
  <c r="G1137" i="1"/>
  <c r="G1056" i="1"/>
  <c r="G1064" i="1"/>
  <c r="H1048" i="1"/>
  <c r="G1048" i="1"/>
  <c r="C1034" i="1"/>
  <c r="G1023" i="1"/>
  <c r="G1025" i="1"/>
  <c r="G1012" i="1"/>
  <c r="H1007" i="1"/>
  <c r="G1003" i="1"/>
  <c r="G1000" i="1"/>
  <c r="G999" i="1"/>
  <c r="H997" i="1"/>
  <c r="H998" i="1"/>
  <c r="H996" i="1"/>
  <c r="C991" i="1"/>
  <c r="G989" i="1"/>
  <c r="G988" i="1"/>
  <c r="E5" i="7"/>
  <c r="D1437" i="1"/>
  <c r="G1438" i="1"/>
  <c r="J1440" i="1"/>
  <c r="H1409" i="1"/>
  <c r="I27" i="3"/>
  <c r="D1408" i="1"/>
  <c r="G1420" i="1"/>
  <c r="H184" i="1"/>
  <c r="G153" i="1"/>
  <c r="G149" i="1"/>
  <c r="G150" i="1"/>
  <c r="F68" i="4"/>
  <c r="G668" i="1"/>
  <c r="E26" i="9"/>
  <c r="B26" i="9" s="1"/>
  <c r="G705" i="1"/>
  <c r="G291" i="1"/>
  <c r="H413" i="1"/>
  <c r="F652" i="4"/>
  <c r="G643" i="1"/>
  <c r="H645" i="1"/>
  <c r="G411" i="1"/>
  <c r="E273" i="9"/>
  <c r="B273" i="9" s="1"/>
  <c r="G412" i="1"/>
  <c r="G713" i="1"/>
  <c r="E40" i="9"/>
  <c r="B40" i="9" s="1"/>
  <c r="E67" i="9"/>
  <c r="B67" i="9" s="1"/>
  <c r="F219" i="9"/>
  <c r="B219" i="9" s="1"/>
  <c r="E30" i="9"/>
  <c r="B30" i="9" s="1"/>
  <c r="H668" i="1"/>
  <c r="E29" i="9"/>
  <c r="B29" i="9" s="1"/>
  <c r="F217" i="9"/>
  <c r="E274" i="9"/>
  <c r="B274" i="9" s="1"/>
  <c r="E22" i="9"/>
  <c r="B22" i="9" s="1"/>
  <c r="G647" i="1"/>
  <c r="G644" i="1"/>
  <c r="H643" i="1"/>
  <c r="G642" i="1"/>
  <c r="G645" i="1"/>
  <c r="G641" i="1"/>
  <c r="H378" i="1"/>
  <c r="G379" i="1"/>
  <c r="G371" i="1"/>
  <c r="G367" i="1"/>
  <c r="G364" i="1"/>
  <c r="D363" i="4"/>
  <c r="G365" i="1"/>
  <c r="H307" i="1"/>
  <c r="H306" i="1"/>
  <c r="H308" i="1"/>
  <c r="F312" i="4"/>
  <c r="G288" i="1"/>
  <c r="H411" i="1"/>
  <c r="H412" i="1"/>
  <c r="D252" i="4"/>
  <c r="H257" i="1"/>
  <c r="G256" i="1"/>
  <c r="H255" i="1"/>
  <c r="E225" i="9"/>
  <c r="B225" i="9" s="1"/>
  <c r="H209" i="1"/>
  <c r="H206" i="1"/>
  <c r="H207" i="1"/>
  <c r="G191" i="1"/>
  <c r="H188" i="1"/>
  <c r="G187" i="1"/>
  <c r="H186" i="1"/>
  <c r="E46" i="9"/>
  <c r="B46" i="9" s="1"/>
  <c r="G184" i="1"/>
  <c r="F220" i="9"/>
  <c r="G182" i="1"/>
  <c r="G180" i="1"/>
  <c r="G179" i="1"/>
  <c r="E42" i="9"/>
  <c r="B42" i="9" s="1"/>
  <c r="H178" i="1"/>
  <c r="E41" i="9"/>
  <c r="B41" i="9" s="1"/>
  <c r="H177" i="1"/>
  <c r="G174" i="1"/>
  <c r="G173" i="1"/>
  <c r="G172" i="1"/>
  <c r="H170" i="1"/>
  <c r="H169" i="1"/>
  <c r="G168" i="1"/>
  <c r="G167" i="1"/>
  <c r="H165" i="1"/>
  <c r="H166" i="1"/>
  <c r="H160" i="1"/>
  <c r="H163" i="1"/>
  <c r="G158" i="1"/>
  <c r="H157" i="1"/>
  <c r="H153" i="1"/>
  <c r="H152" i="1"/>
  <c r="H150" i="1"/>
  <c r="H149" i="1"/>
  <c r="H79" i="1"/>
  <c r="G130" i="1"/>
  <c r="G131" i="1"/>
  <c r="G129" i="1"/>
  <c r="G124" i="1"/>
  <c r="H125" i="1"/>
  <c r="G121" i="1"/>
  <c r="G123" i="1"/>
  <c r="H113" i="1"/>
  <c r="F216" i="9"/>
  <c r="B216" i="9" s="1"/>
  <c r="G66" i="1"/>
  <c r="H65" i="1"/>
  <c r="D50" i="4"/>
  <c r="H132" i="1"/>
  <c r="H129" i="1"/>
  <c r="H130" i="1"/>
  <c r="H131" i="1"/>
  <c r="H126" i="1"/>
  <c r="G125" i="1"/>
  <c r="H124" i="1"/>
  <c r="H121" i="1"/>
  <c r="H123" i="1"/>
  <c r="G79" i="1"/>
  <c r="G81" i="1"/>
  <c r="H66" i="1"/>
  <c r="G64" i="1"/>
  <c r="G65" i="1"/>
  <c r="G306" i="1"/>
  <c r="G307" i="1"/>
  <c r="G308" i="1"/>
  <c r="E298" i="4"/>
  <c r="D293" i="1" s="1"/>
  <c r="G378" i="1"/>
  <c r="H379" i="1"/>
  <c r="H371" i="1"/>
  <c r="H370" i="1"/>
  <c r="H364" i="1"/>
  <c r="H366" i="1"/>
  <c r="G209" i="1"/>
  <c r="G206" i="1"/>
  <c r="G207" i="1"/>
  <c r="G189" i="1"/>
  <c r="G188" i="1"/>
  <c r="F222" i="9"/>
  <c r="B222" i="9" s="1"/>
  <c r="G183" i="1"/>
  <c r="H173" i="1"/>
  <c r="H182" i="1"/>
  <c r="H181" i="1"/>
  <c r="H180" i="1"/>
  <c r="F218" i="9"/>
  <c r="B218" i="9" s="1"/>
  <c r="G175" i="1"/>
  <c r="G170" i="1"/>
  <c r="G169" i="1"/>
  <c r="E163" i="4"/>
  <c r="D159" i="1" s="1"/>
  <c r="G165" i="1"/>
  <c r="G166" i="1"/>
  <c r="G163" i="1"/>
  <c r="G162" i="1"/>
  <c r="G160" i="1"/>
  <c r="G161" i="1"/>
  <c r="H155" i="1"/>
  <c r="G155" i="1"/>
  <c r="E152" i="4"/>
  <c r="D148" i="1" s="1"/>
  <c r="B217" i="9"/>
  <c r="E39" i="9"/>
  <c r="B39" i="9" s="1"/>
  <c r="F214" i="9"/>
  <c r="B214" i="9" s="1"/>
  <c r="E284" i="9"/>
  <c r="B284" i="9" s="1"/>
  <c r="G102" i="1"/>
  <c r="H102" i="1"/>
  <c r="D414" i="1"/>
  <c r="G1440" i="1"/>
  <c r="G1442" i="1"/>
  <c r="G1444" i="1"/>
  <c r="H1446" i="1"/>
  <c r="I1446" i="1" s="1"/>
  <c r="J1447" i="1"/>
  <c r="H1448" i="1"/>
  <c r="I1448" i="1" s="1"/>
  <c r="J1449" i="1"/>
  <c r="H1450" i="1"/>
  <c r="I1450" i="1" s="1"/>
  <c r="G1482" i="1"/>
  <c r="G1486" i="1"/>
  <c r="G1490" i="1"/>
  <c r="H1537" i="1"/>
  <c r="G1537" i="1"/>
  <c r="H1541" i="1"/>
  <c r="G1541" i="1"/>
  <c r="H1545" i="1"/>
  <c r="G1545" i="1"/>
  <c r="H1549" i="1"/>
  <c r="G1549" i="1"/>
  <c r="H1553" i="1"/>
  <c r="G1553" i="1"/>
  <c r="E7" i="4"/>
  <c r="D215" i="4"/>
  <c r="F352" i="4"/>
  <c r="D351" i="4"/>
  <c r="F594" i="4"/>
  <c r="D593" i="4"/>
  <c r="G142" i="9"/>
  <c r="E142" i="9" s="1"/>
  <c r="B142" i="9" s="1"/>
  <c r="F603" i="4"/>
  <c r="I24" i="3"/>
  <c r="G297" i="9"/>
  <c r="E297" i="9" s="1"/>
  <c r="H29" i="3"/>
  <c r="I36" i="3"/>
  <c r="C1576" i="1"/>
  <c r="H1440" i="1"/>
  <c r="H1442" i="1"/>
  <c r="H1444" i="1"/>
  <c r="J1450" i="1"/>
  <c r="H1451" i="1"/>
  <c r="G1451" i="1"/>
  <c r="H1453" i="1"/>
  <c r="G1453" i="1"/>
  <c r="H1455" i="1"/>
  <c r="G1455" i="1"/>
  <c r="H1457" i="1"/>
  <c r="G1457" i="1"/>
  <c r="H1459" i="1"/>
  <c r="G1459" i="1"/>
  <c r="H1461" i="1"/>
  <c r="G1461" i="1"/>
  <c r="I1463" i="1"/>
  <c r="I1465" i="1"/>
  <c r="I1467" i="1"/>
  <c r="I1471" i="1"/>
  <c r="I1473" i="1"/>
  <c r="I1476" i="1"/>
  <c r="I1478" i="1"/>
  <c r="H1525" i="1"/>
  <c r="G1525" i="1"/>
  <c r="H1529" i="1"/>
  <c r="G1529" i="1"/>
  <c r="H1533" i="1"/>
  <c r="G1533" i="1"/>
  <c r="G1558" i="1"/>
  <c r="G1562" i="1"/>
  <c r="G1566" i="1"/>
  <c r="G1570" i="1"/>
  <c r="G1574" i="1"/>
  <c r="D82" i="4"/>
  <c r="D224" i="4"/>
  <c r="F300" i="4"/>
  <c r="D299" i="4"/>
  <c r="E350" i="4"/>
  <c r="E407" i="4" s="1"/>
  <c r="D402" i="1" s="1"/>
  <c r="G291" i="9"/>
  <c r="E291" i="9" s="1"/>
  <c r="B291" i="9" s="1"/>
  <c r="F190" i="5"/>
  <c r="J1446" i="1"/>
  <c r="J1448" i="1"/>
  <c r="H1481" i="1"/>
  <c r="G1481" i="1"/>
  <c r="H1485" i="1"/>
  <c r="G1485" i="1"/>
  <c r="H1489" i="1"/>
  <c r="G1489" i="1"/>
  <c r="H1493" i="1"/>
  <c r="G1493" i="1"/>
  <c r="H1497" i="1"/>
  <c r="G1497" i="1"/>
  <c r="H1505" i="1"/>
  <c r="G1505" i="1"/>
  <c r="H1509" i="1"/>
  <c r="G1509" i="1"/>
  <c r="H1513" i="1"/>
  <c r="G1513" i="1"/>
  <c r="H1521" i="1"/>
  <c r="G1521" i="1"/>
  <c r="H1577" i="1"/>
  <c r="G1577" i="1"/>
  <c r="F197" i="4"/>
  <c r="D196" i="4"/>
  <c r="F543" i="4"/>
  <c r="D529" i="4"/>
  <c r="F574" i="4"/>
  <c r="D567" i="4"/>
  <c r="H1454" i="1"/>
  <c r="G1454" i="1"/>
  <c r="H1462" i="1"/>
  <c r="G1462" i="1"/>
  <c r="H1464" i="1"/>
  <c r="G1464" i="1"/>
  <c r="I1464" i="1" s="1"/>
  <c r="H1466" i="1"/>
  <c r="G1466" i="1"/>
  <c r="H1468" i="1"/>
  <c r="G1468" i="1"/>
  <c r="I1468" i="1" s="1"/>
  <c r="H1472" i="1"/>
  <c r="G1472" i="1"/>
  <c r="H1474" i="1"/>
  <c r="G1474" i="1"/>
  <c r="I1474" i="1" s="1"/>
  <c r="H1477" i="1"/>
  <c r="G1477" i="1"/>
  <c r="H1479" i="1"/>
  <c r="G1479" i="1"/>
  <c r="I1479" i="1" s="1"/>
  <c r="G1526" i="1"/>
  <c r="G1530" i="1"/>
  <c r="G1534" i="1"/>
  <c r="H1557" i="1"/>
  <c r="G1557" i="1"/>
  <c r="H1561" i="1"/>
  <c r="G1561" i="1"/>
  <c r="H1565" i="1"/>
  <c r="G1565" i="1"/>
  <c r="H1569" i="1"/>
  <c r="G1569" i="1"/>
  <c r="H1573" i="1"/>
  <c r="G1573" i="1"/>
  <c r="F45" i="4"/>
  <c r="D44" i="4"/>
  <c r="F125" i="4"/>
  <c r="D124" i="4"/>
  <c r="F153" i="4"/>
  <c r="D152" i="4"/>
  <c r="E528" i="4"/>
  <c r="F36" i="6"/>
  <c r="D35" i="6"/>
  <c r="D177" i="5"/>
  <c r="F180" i="5"/>
  <c r="F207" i="5"/>
  <c r="D206" i="5"/>
  <c r="F5" i="6"/>
  <c r="E35" i="6"/>
  <c r="D114" i="6"/>
  <c r="F130" i="6"/>
  <c r="D129" i="6"/>
  <c r="D7" i="4"/>
  <c r="D139" i="4"/>
  <c r="D163" i="4"/>
  <c r="D344" i="4"/>
  <c r="D396" i="4"/>
  <c r="D643" i="4"/>
  <c r="D421" i="4"/>
  <c r="D644" i="4"/>
  <c r="D12" i="5"/>
  <c r="D7" i="5" s="1"/>
  <c r="E206" i="5"/>
  <c r="D42" i="8"/>
  <c r="E643" i="4"/>
  <c r="D637" i="1" s="1"/>
  <c r="D484" i="4"/>
  <c r="D580" i="4"/>
  <c r="F8" i="5"/>
  <c r="F70" i="5"/>
  <c r="D69" i="5"/>
  <c r="D238" i="5"/>
  <c r="D89" i="6"/>
  <c r="D49" i="8"/>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8" i="9"/>
  <c r="E278" i="9" s="1"/>
  <c r="B278" i="9" s="1"/>
  <c r="G208" i="9"/>
  <c r="E208" i="9" s="1"/>
  <c r="B208" i="9" s="1"/>
  <c r="G205" i="9"/>
  <c r="E205" i="9" s="1"/>
  <c r="B205" i="9" s="1"/>
  <c r="G200" i="9"/>
  <c r="E200" i="9" s="1"/>
  <c r="B200" i="9" s="1"/>
  <c r="G197" i="9"/>
  <c r="E197" i="9" s="1"/>
  <c r="B197" i="9" s="1"/>
  <c r="G192" i="9"/>
  <c r="E192" i="9" s="1"/>
  <c r="B192" i="9" s="1"/>
  <c r="G189" i="9"/>
  <c r="E189" i="9" s="1"/>
  <c r="B189" i="9" s="1"/>
  <c r="G181" i="9"/>
  <c r="E181" i="9" s="1"/>
  <c r="B181" i="9" s="1"/>
  <c r="G175" i="9"/>
  <c r="E175" i="9" s="1"/>
  <c r="B175" i="9" s="1"/>
  <c r="G171" i="9"/>
  <c r="E171" i="9" s="1"/>
  <c r="B171" i="9" s="1"/>
  <c r="G167" i="9"/>
  <c r="E167" i="9" s="1"/>
  <c r="B167" i="9" s="1"/>
  <c r="G206" i="9"/>
  <c r="E206" i="9" s="1"/>
  <c r="B206" i="9" s="1"/>
  <c r="G198" i="9"/>
  <c r="E198" i="9" s="1"/>
  <c r="B198" i="9" s="1"/>
  <c r="G187" i="9"/>
  <c r="E187" i="9" s="1"/>
  <c r="B187" i="9" s="1"/>
  <c r="G184" i="9"/>
  <c r="E184" i="9" s="1"/>
  <c r="B184" i="9" s="1"/>
  <c r="G179" i="9"/>
  <c r="E179" i="9" s="1"/>
  <c r="B179" i="9" s="1"/>
  <c r="G176" i="9"/>
  <c r="E176" i="9" s="1"/>
  <c r="B176" i="9" s="1"/>
  <c r="G172" i="9"/>
  <c r="E172" i="9" s="1"/>
  <c r="B172" i="9" s="1"/>
  <c r="G168" i="9"/>
  <c r="E168" i="9" s="1"/>
  <c r="B168" i="9" s="1"/>
  <c r="G277" i="9"/>
  <c r="E277" i="9" s="1"/>
  <c r="B277" i="9" s="1"/>
  <c r="L212" i="9"/>
  <c r="F212" i="9" s="1"/>
  <c r="B212" i="9" s="1"/>
  <c r="G209" i="9"/>
  <c r="E209" i="9" s="1"/>
  <c r="B209" i="9" s="1"/>
  <c r="G204" i="9"/>
  <c r="E204" i="9" s="1"/>
  <c r="B204" i="9" s="1"/>
  <c r="G201" i="9"/>
  <c r="E201" i="9" s="1"/>
  <c r="B201" i="9" s="1"/>
  <c r="G196" i="9"/>
  <c r="E196" i="9" s="1"/>
  <c r="B196" i="9" s="1"/>
  <c r="G193" i="9"/>
  <c r="E193" i="9" s="1"/>
  <c r="B193" i="9" s="1"/>
  <c r="G185" i="9"/>
  <c r="E185" i="9" s="1"/>
  <c r="B185" i="9" s="1"/>
  <c r="G177" i="9"/>
  <c r="E177" i="9" s="1"/>
  <c r="B177" i="9" s="1"/>
  <c r="G173" i="9"/>
  <c r="E173" i="9" s="1"/>
  <c r="B173" i="9" s="1"/>
  <c r="G169" i="9"/>
  <c r="E169" i="9" s="1"/>
  <c r="B169" i="9" s="1"/>
  <c r="H165" i="9"/>
  <c r="I10" i="9"/>
  <c r="G180" i="9"/>
  <c r="E180" i="9" s="1"/>
  <c r="B180" i="9" s="1"/>
  <c r="G188" i="9"/>
  <c r="E188" i="9" s="1"/>
  <c r="B188" i="9" s="1"/>
  <c r="G191" i="9"/>
  <c r="E191" i="9" s="1"/>
  <c r="B191" i="9" s="1"/>
  <c r="G194" i="9"/>
  <c r="E194" i="9" s="1"/>
  <c r="B194" i="9" s="1"/>
  <c r="G210" i="9"/>
  <c r="E210" i="9" s="1"/>
  <c r="B210" i="9" s="1"/>
  <c r="E286" i="9"/>
  <c r="B286" i="9" s="1"/>
  <c r="B90" i="9"/>
  <c r="B94" i="9"/>
  <c r="B102" i="9"/>
  <c r="B115" i="9"/>
  <c r="B122" i="9"/>
  <c r="B146" i="9"/>
  <c r="G165" i="9"/>
  <c r="E165" i="9" s="1"/>
  <c r="B165" i="9" s="1"/>
  <c r="G170" i="9"/>
  <c r="E170" i="9" s="1"/>
  <c r="B170" i="9" s="1"/>
  <c r="G183" i="9"/>
  <c r="E183" i="9" s="1"/>
  <c r="B183" i="9" s="1"/>
  <c r="E65" i="9"/>
  <c r="B65" i="9" s="1"/>
  <c r="E73" i="9"/>
  <c r="B73" i="9" s="1"/>
  <c r="E81" i="9"/>
  <c r="B81" i="9" s="1"/>
  <c r="E89" i="9"/>
  <c r="B89" i="9" s="1"/>
  <c r="E93" i="9"/>
  <c r="B93" i="9" s="1"/>
  <c r="B107" i="9"/>
  <c r="B114" i="9"/>
  <c r="B139" i="9"/>
  <c r="G202" i="9"/>
  <c r="E202" i="9" s="1"/>
  <c r="B202" i="9" s="1"/>
  <c r="B91" i="9"/>
  <c r="H164" i="9"/>
  <c r="G166" i="9"/>
  <c r="E166" i="9" s="1"/>
  <c r="B166" i="9" s="1"/>
  <c r="G174" i="9"/>
  <c r="E174" i="9" s="1"/>
  <c r="B174" i="9" s="1"/>
  <c r="B213" i="9"/>
  <c r="F234" i="9"/>
  <c r="B234" i="9" s="1"/>
  <c r="B240" i="9"/>
  <c r="F250" i="9"/>
  <c r="B250" i="9" s="1"/>
  <c r="B256" i="9"/>
  <c r="F266" i="9"/>
  <c r="B266" i="9" s="1"/>
  <c r="E110" i="9"/>
  <c r="B110" i="9" s="1"/>
  <c r="E118" i="9"/>
  <c r="B118" i="9" s="1"/>
  <c r="E126" i="9"/>
  <c r="B126" i="9" s="1"/>
  <c r="E134" i="9"/>
  <c r="B134" i="9" s="1"/>
  <c r="E150" i="9"/>
  <c r="B150" i="9" s="1"/>
  <c r="E158" i="9"/>
  <c r="B158" i="9" s="1"/>
  <c r="B229" i="9"/>
  <c r="B245" i="9"/>
  <c r="B261" i="9"/>
  <c r="B280" i="9"/>
  <c r="B220" i="9"/>
  <c r="B228" i="9"/>
  <c r="B236" i="9"/>
  <c r="B244" i="9"/>
  <c r="B252" i="9"/>
  <c r="B260" i="9"/>
  <c r="B268" i="9"/>
  <c r="I23" i="3" l="1"/>
  <c r="D1214" i="1"/>
  <c r="D1046" i="1"/>
  <c r="I20" i="3"/>
  <c r="D985" i="1"/>
  <c r="E6" i="5"/>
  <c r="D984" i="1" s="1"/>
  <c r="H1483" i="1"/>
  <c r="G1501" i="1"/>
  <c r="H1216" i="1"/>
  <c r="G1216" i="1"/>
  <c r="H1034" i="1"/>
  <c r="G1034" i="1"/>
  <c r="H991" i="1"/>
  <c r="G991" i="1"/>
  <c r="H1437" i="1"/>
  <c r="G1437" i="1"/>
  <c r="I29" i="3"/>
  <c r="D1436" i="1"/>
  <c r="F363" i="4"/>
  <c r="C358" i="1"/>
  <c r="F252" i="4"/>
  <c r="C248" i="1"/>
  <c r="F50" i="4"/>
  <c r="C46" i="1"/>
  <c r="E151" i="4"/>
  <c r="D147" i="1" s="1"/>
  <c r="E164" i="9"/>
  <c r="B164" i="9" s="1"/>
  <c r="D68" i="5"/>
  <c r="F69" i="5"/>
  <c r="C1047" i="1"/>
  <c r="F580" i="4"/>
  <c r="C574" i="1"/>
  <c r="F12" i="5"/>
  <c r="C990" i="1"/>
  <c r="F396" i="4"/>
  <c r="C391" i="1"/>
  <c r="D6" i="4"/>
  <c r="F7" i="4"/>
  <c r="C3" i="1"/>
  <c r="I25" i="3"/>
  <c r="D1329" i="1"/>
  <c r="G292" i="9"/>
  <c r="F206" i="5"/>
  <c r="C1183" i="1"/>
  <c r="F35" i="6"/>
  <c r="H25" i="3"/>
  <c r="C1329" i="1"/>
  <c r="D528" i="4"/>
  <c r="F529" i="4"/>
  <c r="C523" i="1"/>
  <c r="F299" i="4"/>
  <c r="D298" i="4"/>
  <c r="C294" i="1"/>
  <c r="I1459" i="1"/>
  <c r="I1455" i="1"/>
  <c r="I1451" i="1"/>
  <c r="F351" i="4"/>
  <c r="D350" i="4"/>
  <c r="C346" i="1"/>
  <c r="E6" i="4"/>
  <c r="D3" i="1"/>
  <c r="I1442" i="1"/>
  <c r="C1524" i="1"/>
  <c r="D43" i="8"/>
  <c r="F484" i="4"/>
  <c r="C478" i="1"/>
  <c r="K1432" i="9"/>
  <c r="G295" i="9"/>
  <c r="E295" i="9" s="1"/>
  <c r="B295" i="9" s="1"/>
  <c r="C1517" i="1"/>
  <c r="I34" i="3"/>
  <c r="F644" i="4"/>
  <c r="C638" i="1"/>
  <c r="F344" i="4"/>
  <c r="C339" i="1"/>
  <c r="F129" i="6"/>
  <c r="C1423" i="1"/>
  <c r="F124" i="4"/>
  <c r="C120" i="1"/>
  <c r="I1477" i="1"/>
  <c r="I1472" i="1"/>
  <c r="I1466" i="1"/>
  <c r="I1462" i="1"/>
  <c r="B297" i="9"/>
  <c r="E296" i="9"/>
  <c r="I10" i="3" s="1"/>
  <c r="I1440" i="1"/>
  <c r="F89" i="6"/>
  <c r="C1383" i="1"/>
  <c r="D6" i="5"/>
  <c r="F7" i="5"/>
  <c r="H20" i="3"/>
  <c r="C985" i="1"/>
  <c r="D420" i="4"/>
  <c r="F421" i="4"/>
  <c r="C415" i="1"/>
  <c r="F163" i="4"/>
  <c r="C159" i="1"/>
  <c r="D141" i="6"/>
  <c r="E636" i="4"/>
  <c r="D630" i="1" s="1"/>
  <c r="D522" i="1"/>
  <c r="F567" i="4"/>
  <c r="C561" i="1"/>
  <c r="F224" i="4"/>
  <c r="C220" i="1"/>
  <c r="I1457" i="1"/>
  <c r="G1576" i="1"/>
  <c r="H1576" i="1"/>
  <c r="F593" i="4"/>
  <c r="C587" i="1"/>
  <c r="F215" i="4"/>
  <c r="C211" i="1"/>
  <c r="F238" i="5"/>
  <c r="D237" i="5"/>
  <c r="C1215" i="1"/>
  <c r="H292" i="9"/>
  <c r="E176" i="5"/>
  <c r="D1183" i="1"/>
  <c r="F643" i="4"/>
  <c r="C637" i="1"/>
  <c r="F139" i="4"/>
  <c r="C135" i="1"/>
  <c r="H27" i="3"/>
  <c r="F114" i="6"/>
  <c r="C1408" i="1"/>
  <c r="G289" i="9"/>
  <c r="E289" i="9" s="1"/>
  <c r="B289" i="9" s="1"/>
  <c r="D176" i="5"/>
  <c r="F177" i="5"/>
  <c r="C1154" i="1"/>
  <c r="H20" i="9"/>
  <c r="G20" i="9"/>
  <c r="F152" i="4"/>
  <c r="D151" i="4"/>
  <c r="C148" i="1"/>
  <c r="F44" i="4"/>
  <c r="C40" i="1"/>
  <c r="F196" i="4"/>
  <c r="C192" i="1"/>
  <c r="E408" i="4"/>
  <c r="D403" i="1" s="1"/>
  <c r="D345" i="1"/>
  <c r="F82" i="4"/>
  <c r="C78" i="1"/>
  <c r="E141" i="6"/>
  <c r="I17" i="3"/>
  <c r="I1444" i="1"/>
  <c r="E635" i="4"/>
  <c r="D629" i="1" s="1"/>
  <c r="H1436" i="1" l="1"/>
  <c r="G1436" i="1"/>
  <c r="H358" i="1"/>
  <c r="G358" i="1"/>
  <c r="H248" i="1"/>
  <c r="G248" i="1"/>
  <c r="H46" i="1"/>
  <c r="G46" i="1"/>
  <c r="E289" i="4"/>
  <c r="D285" i="1" s="1"/>
  <c r="H1215" i="1"/>
  <c r="G1215" i="1"/>
  <c r="G561" i="1"/>
  <c r="H561" i="1"/>
  <c r="G294" i="1"/>
  <c r="H294" i="1"/>
  <c r="H17" i="3"/>
  <c r="F151" i="4"/>
  <c r="D289" i="4"/>
  <c r="C147" i="1"/>
  <c r="H1154" i="1"/>
  <c r="G1154" i="1"/>
  <c r="G135" i="1"/>
  <c r="H135" i="1"/>
  <c r="F237" i="5"/>
  <c r="H23" i="3"/>
  <c r="C1214" i="1"/>
  <c r="G587" i="1"/>
  <c r="H587" i="1"/>
  <c r="H159" i="1"/>
  <c r="G159" i="1"/>
  <c r="D635" i="4"/>
  <c r="F420" i="4"/>
  <c r="C414" i="1"/>
  <c r="F6" i="5"/>
  <c r="C984" i="1"/>
  <c r="H1423" i="1"/>
  <c r="G1423" i="1"/>
  <c r="G638" i="1"/>
  <c r="H638" i="1"/>
  <c r="I35" i="3"/>
  <c r="C1518" i="1"/>
  <c r="G294" i="9"/>
  <c r="E294" i="9" s="1"/>
  <c r="E412" i="4"/>
  <c r="I16" i="3"/>
  <c r="D2" i="1"/>
  <c r="D407" i="4"/>
  <c r="F298" i="4"/>
  <c r="C293" i="1"/>
  <c r="D636" i="4"/>
  <c r="F528" i="4"/>
  <c r="C522" i="1"/>
  <c r="H1183" i="1"/>
  <c r="G1183" i="1"/>
  <c r="G391" i="1"/>
  <c r="H391" i="1"/>
  <c r="G574" i="1"/>
  <c r="H574" i="1"/>
  <c r="F68" i="5"/>
  <c r="H21" i="3"/>
  <c r="C1046" i="1"/>
  <c r="F141" i="6"/>
  <c r="H28" i="3"/>
  <c r="C1435" i="1"/>
  <c r="H1517" i="1"/>
  <c r="G1517" i="1"/>
  <c r="D290" i="4"/>
  <c r="D412" i="4"/>
  <c r="F6" i="4"/>
  <c r="H16" i="3"/>
  <c r="C2" i="1"/>
  <c r="G299" i="9"/>
  <c r="E299" i="9" s="1"/>
  <c r="H40" i="1"/>
  <c r="G40" i="1"/>
  <c r="H1408" i="1"/>
  <c r="G1408" i="1"/>
  <c r="E175" i="5"/>
  <c r="I22" i="3"/>
  <c r="D1153" i="1"/>
  <c r="G220" i="1"/>
  <c r="H220" i="1"/>
  <c r="G985" i="1"/>
  <c r="H985" i="1"/>
  <c r="H1383" i="1"/>
  <c r="G1383" i="1"/>
  <c r="G1524" i="1"/>
  <c r="H1524" i="1"/>
  <c r="G346" i="1"/>
  <c r="H346" i="1"/>
  <c r="H1329" i="1"/>
  <c r="G1329" i="1"/>
  <c r="G3" i="1"/>
  <c r="H3" i="1"/>
  <c r="H78" i="1"/>
  <c r="G78" i="1"/>
  <c r="H192" i="1"/>
  <c r="G192" i="1"/>
  <c r="G148" i="1"/>
  <c r="H148" i="1"/>
  <c r="I28" i="3"/>
  <c r="D1435" i="1"/>
  <c r="H9" i="3" s="1"/>
  <c r="E20" i="9"/>
  <c r="F176" i="5"/>
  <c r="D175" i="5"/>
  <c r="H22" i="3"/>
  <c r="C1153" i="1"/>
  <c r="G637" i="1"/>
  <c r="H637" i="1"/>
  <c r="H211" i="1"/>
  <c r="G211" i="1"/>
  <c r="H415" i="1"/>
  <c r="G415" i="1"/>
  <c r="H120" i="1"/>
  <c r="G120" i="1"/>
  <c r="G339" i="1"/>
  <c r="H339" i="1"/>
  <c r="G478" i="1"/>
  <c r="H478" i="1"/>
  <c r="F350" i="4"/>
  <c r="D408" i="4"/>
  <c r="C345" i="1"/>
  <c r="G523" i="1"/>
  <c r="H523" i="1"/>
  <c r="E292" i="9"/>
  <c r="B292" i="9" s="1"/>
  <c r="G990" i="1"/>
  <c r="H990" i="1"/>
  <c r="H1047" i="1"/>
  <c r="G1047" i="1"/>
  <c r="E413" i="4" l="1"/>
  <c r="E640" i="4" s="1"/>
  <c r="E290" i="4"/>
  <c r="D286" i="1" s="1"/>
  <c r="E291" i="4"/>
  <c r="D287" i="1" s="1"/>
  <c r="F408" i="4"/>
  <c r="C403" i="1"/>
  <c r="F175" i="5"/>
  <c r="C1152" i="1"/>
  <c r="F636" i="4"/>
  <c r="C630" i="1"/>
  <c r="K3" i="9"/>
  <c r="D639" i="4"/>
  <c r="F412" i="4"/>
  <c r="C407" i="1"/>
  <c r="H1046" i="1"/>
  <c r="G1046" i="1"/>
  <c r="G293" i="1"/>
  <c r="H293" i="1"/>
  <c r="H1518" i="1"/>
  <c r="G1518" i="1"/>
  <c r="F635" i="4"/>
  <c r="C629" i="1"/>
  <c r="H147" i="1"/>
  <c r="G147" i="1"/>
  <c r="H1153" i="1"/>
  <c r="G1153" i="1"/>
  <c r="F290" i="4"/>
  <c r="C286" i="1"/>
  <c r="H1435" i="1"/>
  <c r="G1435" i="1"/>
  <c r="G522" i="1"/>
  <c r="H522" i="1"/>
  <c r="G282" i="9"/>
  <c r="E282" i="9" s="1"/>
  <c r="B282" i="9" s="1"/>
  <c r="H1214" i="1"/>
  <c r="G1214" i="1"/>
  <c r="D291" i="4"/>
  <c r="F289" i="4"/>
  <c r="D413" i="4"/>
  <c r="C285" i="1"/>
  <c r="D1152" i="1"/>
  <c r="H276" i="9"/>
  <c r="E298" i="9"/>
  <c r="I9" i="3" s="1"/>
  <c r="B299" i="9"/>
  <c r="G276" i="9"/>
  <c r="B20" i="9"/>
  <c r="E19" i="9"/>
  <c r="H2" i="1"/>
  <c r="G2" i="1"/>
  <c r="H345" i="1"/>
  <c r="G345" i="1"/>
  <c r="H11" i="3"/>
  <c r="F407" i="4"/>
  <c r="C402" i="1"/>
  <c r="E639" i="4"/>
  <c r="D407" i="1"/>
  <c r="H8" i="3"/>
  <c r="H984" i="1"/>
  <c r="G984" i="1"/>
  <c r="H414" i="1"/>
  <c r="G414" i="1"/>
  <c r="E293" i="9"/>
  <c r="B294" i="9"/>
  <c r="E276" i="9" l="1"/>
  <c r="B276" i="9" s="1"/>
  <c r="E414" i="4"/>
  <c r="D409" i="1" s="1"/>
  <c r="D408" i="1"/>
  <c r="E415" i="4"/>
  <c r="D410" i="1" s="1"/>
  <c r="D415" i="4"/>
  <c r="F413" i="4"/>
  <c r="D640" i="4"/>
  <c r="D641" i="4" s="1"/>
  <c r="C408" i="1"/>
  <c r="H629" i="1"/>
  <c r="G629" i="1"/>
  <c r="G407" i="1"/>
  <c r="H407" i="1"/>
  <c r="H1152" i="1"/>
  <c r="G1152" i="1"/>
  <c r="E641" i="4"/>
  <c r="D633" i="1"/>
  <c r="M3" i="9"/>
  <c r="G402" i="1"/>
  <c r="H402" i="1"/>
  <c r="E642" i="4"/>
  <c r="D634" i="1"/>
  <c r="F291" i="4"/>
  <c r="C287" i="1"/>
  <c r="H286" i="1"/>
  <c r="G286" i="1"/>
  <c r="D414" i="4"/>
  <c r="H630" i="1"/>
  <c r="G630" i="1"/>
  <c r="H403" i="1"/>
  <c r="G403" i="1"/>
  <c r="N3" i="9"/>
  <c r="I11" i="3"/>
  <c r="E275" i="9"/>
  <c r="I8" i="3" s="1"/>
  <c r="H285" i="1"/>
  <c r="G285" i="1"/>
  <c r="F639" i="4"/>
  <c r="C633" i="1"/>
  <c r="G633" i="1" l="1"/>
  <c r="H633" i="1"/>
  <c r="H287" i="1"/>
  <c r="G287" i="1"/>
  <c r="G408" i="1"/>
  <c r="H408" i="1"/>
  <c r="F641" i="4"/>
  <c r="C635" i="1"/>
  <c r="F414" i="4"/>
  <c r="C409" i="1"/>
  <c r="D635" i="1"/>
  <c r="E645" i="4"/>
  <c r="D642" i="4"/>
  <c r="D645" i="4" s="1"/>
  <c r="F640" i="4"/>
  <c r="C634" i="1"/>
  <c r="E646" i="4"/>
  <c r="D636" i="1"/>
  <c r="F415" i="4"/>
  <c r="C410" i="1"/>
  <c r="F645" i="4" l="1"/>
  <c r="H18" i="3"/>
  <c r="C639" i="1"/>
  <c r="G410" i="1"/>
  <c r="H410" i="1"/>
  <c r="H634" i="1"/>
  <c r="G634" i="1"/>
  <c r="G409" i="1"/>
  <c r="H409" i="1"/>
  <c r="D646" i="4"/>
  <c r="F642" i="4"/>
  <c r="C636" i="1"/>
  <c r="I19" i="3"/>
  <c r="D640" i="1"/>
  <c r="I18" i="3"/>
  <c r="D639" i="1"/>
  <c r="G635" i="1"/>
  <c r="H635" i="1"/>
  <c r="F646" i="4" l="1"/>
  <c r="H19" i="3"/>
  <c r="C640" i="1"/>
  <c r="G636" i="1"/>
  <c r="H636" i="1"/>
  <c r="H7" i="3"/>
  <c r="G639" i="1"/>
  <c r="H639" i="1"/>
  <c r="J3" i="9" l="1"/>
  <c r="I7" i="3"/>
  <c r="G640" i="1"/>
  <c r="H640" i="1"/>
  <c r="M272" i="9" l="1"/>
  <c r="L272" i="9"/>
  <c r="H18" i="9"/>
  <c r="G18" i="9"/>
  <c r="I6" i="9"/>
  <c r="K12" i="9"/>
  <c r="G17" i="9"/>
  <c r="J6" i="9"/>
  <c r="I11" i="9"/>
  <c r="H17" i="9"/>
  <c r="I8" i="9"/>
  <c r="M15" i="9"/>
  <c r="I5" i="9"/>
  <c r="K11" i="9"/>
  <c r="H16" i="9"/>
  <c r="K8" i="9"/>
  <c r="J13" i="9"/>
  <c r="I7" i="9"/>
  <c r="K13" i="9"/>
  <c r="K10" i="9"/>
  <c r="G16" i="9"/>
  <c r="K7" i="9"/>
  <c r="J12" i="9"/>
  <c r="J9" i="9"/>
  <c r="H15" i="9"/>
  <c r="K9" i="9"/>
  <c r="L15" i="9"/>
  <c r="K6" i="9"/>
  <c r="J11" i="9"/>
  <c r="I17" i="9"/>
  <c r="J8" i="9"/>
  <c r="I13" i="9"/>
  <c r="J17" i="9"/>
  <c r="J5" i="9"/>
  <c r="L16" i="9"/>
  <c r="K5" i="9"/>
  <c r="J10" i="9"/>
  <c r="M16" i="9"/>
  <c r="J7" i="9"/>
  <c r="I12" i="9"/>
  <c r="I9" i="9"/>
  <c r="G15" i="9"/>
  <c r="F15" i="9" l="1"/>
  <c r="E10" i="9"/>
  <c r="B10" i="9" s="1"/>
  <c r="E6" i="9"/>
  <c r="B6" i="9" s="1"/>
  <c r="E15" i="9"/>
  <c r="E16" i="9"/>
  <c r="E9" i="9"/>
  <c r="B9" i="9" s="1"/>
  <c r="E5" i="9"/>
  <c r="E12" i="9"/>
  <c r="B12" i="9" s="1"/>
  <c r="E13" i="9"/>
  <c r="B13" i="9" s="1"/>
  <c r="E18" i="9"/>
  <c r="B18" i="9" s="1"/>
  <c r="E11" i="9"/>
  <c r="B11" i="9" s="1"/>
  <c r="F16" i="9"/>
  <c r="E8" i="9"/>
  <c r="B8" i="9" s="1"/>
  <c r="E17" i="9"/>
  <c r="B17" i="9" s="1"/>
  <c r="E7" i="9"/>
  <c r="B7" i="9" s="1"/>
  <c r="F272" i="9"/>
  <c r="B15" i="9" l="1"/>
  <c r="F14" i="9"/>
  <c r="B16" i="9"/>
  <c r="E4" i="9"/>
  <c r="B5" i="9"/>
  <c r="E1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<sst xmlns="http://schemas.openxmlformats.org/spreadsheetml/2006/main" count="4313" uniqueCount="3393">
  <si>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</si>
  <si>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</si>
  <si>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</si>
  <si>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</si>
  <si>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</si>
  <si>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</si>
  <si>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</si>
  <si>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</si>
  <si>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</si>
  <si>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</si>
  <si>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</si>
  <si>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</si>
  <si>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</si>
  <si>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</si>
  <si>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</si>
  <si>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</si>
  <si>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</si>
  <si>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</si>
  <si>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</si>
  <si>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</si>
  <si>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</si>
  <si>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</si>
  <si>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</si>
  <si>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</si>
  <si>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</si>
  <si>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</si>
  <si>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</si>
  <si>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</si>
  <si>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</si>
  <si>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</si>
  <si>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</si>
  <si>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MARINA DRŽIĆA, DUBROVNIK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</si>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</sst>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13706853</v>
      </c>
      <c r="D2" s="6">
        <f>'PR-RAS'!E6</f>
        <v>14505271.449999999</v>
      </c>
      <c r="E2" s="6">
        <v>0</v>
      </c>
      <c r="F2" s="6">
        <v>0</v>
      </c>
      <c r="G2" s="7">
        <f t="shared" ref="G2:G264" si="0">(B2/1000)*(C2*1+D2*2)</f>
        <v>42717.395899999996</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10626083</v>
      </c>
      <c r="D46" s="1">
        <f>'PR-RAS'!E50</f>
        <v>11218279.84</v>
      </c>
      <c r="E46" s="1">
        <v>0</v>
      </c>
      <c r="F46" s="1">
        <v>0</v>
      </c>
      <c r="G46" s="2">
        <f t="shared" si="0"/>
        <v>1487818.9205999998</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10626083</v>
      </c>
      <c r="D64" s="1">
        <f>'PR-RAS'!E68</f>
        <v>11218279.84</v>
      </c>
      <c r="E64" s="1">
        <v>0</v>
      </c>
      <c r="F64" s="1">
        <v>0</v>
      </c>
      <c r="G64" s="2">
        <f t="shared" si="0"/>
        <v>2082946.48884</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10404314</v>
      </c>
      <c r="D65" s="1">
        <f>'PR-RAS'!E69</f>
        <v>11050623.789999999</v>
      </c>
      <c r="E65" s="1">
        <v>0</v>
      </c>
      <c r="F65" s="1">
        <v>0</v>
      </c>
      <c r="G65" s="2">
        <f t="shared" si="0"/>
        <v>2080355.9411199999</v>
      </c>
      <c r="H65" s="2">
        <f t="shared" si="1"/>
        <v>0.21000000089406967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221769</v>
      </c>
      <c r="D66" s="1">
        <f>'PR-RAS'!E70</f>
        <v>167656.04999999999</v>
      </c>
      <c r="E66" s="1">
        <v>0</v>
      </c>
      <c r="F66" s="1">
        <v>0</v>
      </c>
      <c r="G66" s="2">
        <f t="shared" si="0"/>
        <v>36210.271500000003</v>
      </c>
      <c r="H66" s="2">
        <f t="shared" si="1"/>
        <v>4.9999999988358468E-2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v>
      </c>
      <c r="D78" s="1">
        <f>'PR-RAS'!E82</f>
        <v>1.02</v>
      </c>
      <c r="E78" s="1">
        <v>0</v>
      </c>
      <c r="F78" s="1">
        <v>0</v>
      </c>
      <c r="G78" s="2">
        <f t="shared" si="0"/>
        <v>0.23408000000000001</v>
      </c>
      <c r="H78" s="2">
        <f t="shared" si="1"/>
        <v>2.0000000000000018E-2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v>
      </c>
      <c r="D79" s="1">
        <f>'PR-RAS'!E83</f>
        <v>1.02</v>
      </c>
      <c r="E79" s="1">
        <v>0</v>
      </c>
      <c r="F79" s="1">
        <v>0</v>
      </c>
      <c r="G79" s="2">
        <f t="shared" si="0"/>
        <v>0.23712</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v>
      </c>
      <c r="D81" s="1">
        <f>'PR-RAS'!E85</f>
        <v>1.02</v>
      </c>
      <c r="E81" s="1">
        <v>0</v>
      </c>
      <c r="F81" s="1">
        <v>0</v>
      </c>
      <c r="G81" s="2">
        <f t="shared" si="0"/>
        <v>0.2432</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281730</v>
      </c>
      <c r="D102" s="1">
        <f>'PR-RAS'!E106</f>
        <v>339522.5</v>
      </c>
      <c r="E102" s="1">
        <v>0</v>
      </c>
      <c r="F102" s="1">
        <v>0</v>
      </c>
      <c r="G102" s="2">
        <f t="shared" si="0"/>
        <v>97038.275000000009</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281730</v>
      </c>
      <c r="D108" s="1">
        <f>'PR-RAS'!E112</f>
        <v>339522.5</v>
      </c>
      <c r="E108" s="1">
        <v>0</v>
      </c>
      <c r="F108" s="1">
        <v>0</v>
      </c>
      <c r="G108" s="2">
        <f t="shared" si="0"/>
        <v>102802.925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281730</v>
      </c>
      <c r="D113" s="1">
        <f>'PR-RAS'!E117</f>
        <v>339522.5</v>
      </c>
      <c r="E113" s="1">
        <v>0</v>
      </c>
      <c r="F113" s="1">
        <v>0</v>
      </c>
      <c r="G113" s="2">
        <f t="shared" si="0"/>
        <v>107606.8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17298</v>
      </c>
      <c r="D120" s="1">
        <f>'PR-RAS'!E124</f>
        <v>54803.5</v>
      </c>
      <c r="E120" s="1">
        <v>0</v>
      </c>
      <c r="F120" s="1">
        <v>0</v>
      </c>
      <c r="G120" s="2">
        <f t="shared" si="0"/>
        <v>15101.695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350</v>
      </c>
      <c r="D121" s="1">
        <f>'PR-RAS'!E125</f>
        <v>5312</v>
      </c>
      <c r="E121" s="1">
        <v>0</v>
      </c>
      <c r="F121" s="1">
        <v>0</v>
      </c>
      <c r="G121" s="2">
        <f t="shared" si="0"/>
        <v>1316.8799999999999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350</v>
      </c>
      <c r="D123" s="1">
        <f>'PR-RAS'!E127</f>
        <v>5312</v>
      </c>
      <c r="E123" s="1">
        <v>0</v>
      </c>
      <c r="F123" s="1">
        <v>0</v>
      </c>
      <c r="G123" s="2">
        <f t="shared" si="0"/>
        <v>1338.828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16948</v>
      </c>
      <c r="D124" s="1">
        <f>'PR-RAS'!E128</f>
        <v>49491.5</v>
      </c>
      <c r="E124" s="1">
        <v>0</v>
      </c>
      <c r="F124" s="1">
        <v>0</v>
      </c>
      <c r="G124" s="2">
        <f t="shared" si="0"/>
        <v>14259.512999999999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16948</v>
      </c>
      <c r="D125" s="1">
        <f>'PR-RAS'!E129</f>
        <v>1900</v>
      </c>
      <c r="E125" s="1">
        <v>0</v>
      </c>
      <c r="F125" s="1">
        <v>0</v>
      </c>
      <c r="G125" s="2">
        <f t="shared" si="0"/>
        <v>2572.752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47591.5</v>
      </c>
      <c r="E126" s="1">
        <v>0</v>
      </c>
      <c r="F126" s="1">
        <v>0</v>
      </c>
      <c r="G126" s="2">
        <f t="shared" si="0"/>
        <v>11897.875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2781741</v>
      </c>
      <c r="D129" s="1">
        <f>'PR-RAS'!E133</f>
        <v>2892664.59</v>
      </c>
      <c r="E129" s="1">
        <v>0</v>
      </c>
      <c r="F129" s="1">
        <v>0</v>
      </c>
      <c r="G129" s="2">
        <f t="shared" si="0"/>
        <v>1096584.9830400001</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2781741</v>
      </c>
      <c r="D130" s="1">
        <f>'PR-RAS'!E134</f>
        <v>2892664.59</v>
      </c>
      <c r="E130" s="1">
        <v>0</v>
      </c>
      <c r="F130" s="1">
        <v>0</v>
      </c>
      <c r="G130" s="2">
        <f t="shared" si="0"/>
        <v>1105152.0532199999</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2655578</v>
      </c>
      <c r="D131" s="1">
        <f>'PR-RAS'!E135</f>
        <v>2802810.07</v>
      </c>
      <c r="E131" s="1">
        <v>0</v>
      </c>
      <c r="F131" s="1">
        <v>0</v>
      </c>
      <c r="G131" s="2">
        <f t="shared" si="0"/>
        <v>1073955.7582</v>
      </c>
      <c r="H131" s="2">
        <f t="shared" si="1"/>
        <v>6.9999999832361937E-2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126163</v>
      </c>
      <c r="D132" s="1">
        <f>'PR-RAS'!E136</f>
        <v>89854.52</v>
      </c>
      <c r="E132" s="1">
        <v>0</v>
      </c>
      <c r="F132" s="1">
        <v>0</v>
      </c>
      <c r="G132" s="2">
        <f t="shared" si="0"/>
        <v>40069.237240000009</v>
      </c>
      <c r="H132" s="2">
        <f t="shared" si="1"/>
        <v>0.47999999999592546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13368621</v>
      </c>
      <c r="D147" s="1">
        <f>'PR-RAS'!E151</f>
        <v>14183275.940000001</v>
      </c>
      <c r="E147" s="1">
        <v>0</v>
      </c>
      <c r="F147" s="1">
        <v>0</v>
      </c>
      <c r="G147" s="2">
        <f t="shared" si="0"/>
        <v>6093335.2404800002</v>
      </c>
      <c r="H147" s="2">
        <f t="shared" si="1"/>
        <v>5.9999998658895493E-2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11486544</v>
      </c>
      <c r="D148" s="1">
        <f>'PR-RAS'!E152</f>
        <v>12262810.800000001</v>
      </c>
      <c r="E148" s="1">
        <v>0</v>
      </c>
      <c r="F148" s="1">
        <v>0</v>
      </c>
      <c r="G148" s="2">
        <f t="shared" si="0"/>
        <v>5293788.3432</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9525212</v>
      </c>
      <c r="D149" s="1">
        <f>'PR-RAS'!E153</f>
        <v>10155027.609999999</v>
      </c>
      <c r="E149" s="1">
        <v>0</v>
      </c>
      <c r="F149" s="1">
        <v>0</v>
      </c>
      <c r="G149" s="2">
        <f t="shared" si="0"/>
        <v>4415619.54856</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9317638</v>
      </c>
      <c r="D150" s="1">
        <f>'PR-RAS'!E154</f>
        <v>9981765.8399999999</v>
      </c>
      <c r="E150" s="1">
        <v>0</v>
      </c>
      <c r="F150" s="1">
        <v>0</v>
      </c>
      <c r="G150" s="2">
        <f t="shared" si="0"/>
        <v>4362894.2823200002</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31582</v>
      </c>
      <c r="D152" s="1">
        <f>'PR-RAS'!E156</f>
        <v>33465.01</v>
      </c>
      <c r="E152" s="1">
        <v>0</v>
      </c>
      <c r="F152" s="1">
        <v>0</v>
      </c>
      <c r="G152" s="2">
        <f t="shared" si="0"/>
        <v>14875.31502</v>
      </c>
      <c r="H152" s="2">
        <f t="shared" si="1"/>
        <v>1.0000000002037268E-2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175992</v>
      </c>
      <c r="D153" s="1">
        <f>'PR-RAS'!E157</f>
        <v>139796.76</v>
      </c>
      <c r="E153" s="1">
        <v>0</v>
      </c>
      <c r="F153" s="1">
        <v>0</v>
      </c>
      <c r="G153" s="2">
        <f t="shared" si="0"/>
        <v>69248.999039999995</v>
      </c>
      <c r="H153" s="2">
        <f t="shared" si="1"/>
        <v>0.23999999999068677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389553</v>
      </c>
      <c r="D154" s="1">
        <f>'PR-RAS'!E158</f>
        <v>451477.3</v>
      </c>
      <c r="E154" s="1">
        <v>0</v>
      </c>
      <c r="F154" s="1">
        <v>0</v>
      </c>
      <c r="G154" s="2">
        <f t="shared" si="0"/>
        <v>197753.66280000002</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1571779</v>
      </c>
      <c r="D155" s="1">
        <f>'PR-RAS'!E159</f>
        <v>1656305.89</v>
      </c>
      <c r="E155" s="1">
        <v>0</v>
      </c>
      <c r="F155" s="1">
        <v>0</v>
      </c>
      <c r="G155" s="2">
        <f t="shared" si="0"/>
        <v>752196.18011999992</v>
      </c>
      <c r="H155" s="2">
        <f t="shared" si="1"/>
        <v>0.11000000010244548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1571308</v>
      </c>
      <c r="D157" s="1">
        <f>'PR-RAS'!E161</f>
        <v>1656305.89</v>
      </c>
      <c r="E157" s="1">
        <v>0</v>
      </c>
      <c r="F157" s="1">
        <v>0</v>
      </c>
      <c r="G157" s="2">
        <f t="shared" si="0"/>
        <v>761891.48567999993</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471</v>
      </c>
      <c r="D158" s="1">
        <f>'PR-RAS'!E162</f>
        <v>0</v>
      </c>
      <c r="E158" s="1">
        <v>0</v>
      </c>
      <c r="F158" s="1">
        <v>0</v>
      </c>
      <c r="G158" s="2">
        <f t="shared" si="0"/>
        <v>73.947000000000003</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1519597</v>
      </c>
      <c r="D159" s="1">
        <f>'PR-RAS'!E163</f>
        <v>1703977.6500000001</v>
      </c>
      <c r="E159" s="1">
        <v>0</v>
      </c>
      <c r="F159" s="1">
        <v>0</v>
      </c>
      <c r="G159" s="2">
        <f t="shared" si="0"/>
        <v>778553.26340000017</v>
      </c>
      <c r="H159" s="2">
        <f t="shared" si="1"/>
        <v>0.34999999986030161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243291</v>
      </c>
      <c r="D160" s="1">
        <f>'PR-RAS'!E164</f>
        <v>336360.88</v>
      </c>
      <c r="E160" s="1">
        <v>0</v>
      </c>
      <c r="F160" s="1">
        <v>0</v>
      </c>
      <c r="G160" s="2">
        <f t="shared" si="0"/>
        <v>145646.02884000001</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8039</v>
      </c>
      <c r="D161" s="1">
        <f>'PR-RAS'!E165</f>
        <v>47202.29</v>
      </c>
      <c r="E161" s="1">
        <v>0</v>
      </c>
      <c r="F161" s="1">
        <v>0</v>
      </c>
      <c r="G161" s="2">
        <f t="shared" si="0"/>
        <v>16390.9728</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231519</v>
      </c>
      <c r="D162" s="1">
        <f>'PR-RAS'!E166</f>
        <v>262823.26</v>
      </c>
      <c r="E162" s="1">
        <v>0</v>
      </c>
      <c r="F162" s="1">
        <v>0</v>
      </c>
      <c r="G162" s="2">
        <f t="shared" si="0"/>
        <v>121903.64872000001</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3733</v>
      </c>
      <c r="D163" s="1">
        <f>'PR-RAS'!E167</f>
        <v>26335.33</v>
      </c>
      <c r="E163" s="1">
        <v>0</v>
      </c>
      <c r="F163" s="1">
        <v>0</v>
      </c>
      <c r="G163" s="2">
        <f t="shared" si="0"/>
        <v>9137.3929200000002</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673083</v>
      </c>
      <c r="D165" s="1">
        <f>'PR-RAS'!E169</f>
        <v>686232.24000000011</v>
      </c>
      <c r="E165" s="1">
        <v>0</v>
      </c>
      <c r="F165" s="1">
        <v>0</v>
      </c>
      <c r="G165" s="2">
        <f t="shared" si="0"/>
        <v>335469.78672000003</v>
      </c>
      <c r="H165" s="2">
        <f t="shared" si="1"/>
        <v>0.2400000001071021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184197</v>
      </c>
      <c r="D166" s="1">
        <f>'PR-RAS'!E170</f>
        <v>129729.64</v>
      </c>
      <c r="E166" s="1">
        <v>0</v>
      </c>
      <c r="F166" s="1">
        <v>0</v>
      </c>
      <c r="G166" s="2">
        <f t="shared" si="0"/>
        <v>73203.286200000002</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259762</v>
      </c>
      <c r="D167" s="1">
        <f>'PR-RAS'!E171</f>
        <v>293544.3</v>
      </c>
      <c r="E167" s="1">
        <v>0</v>
      </c>
      <c r="F167" s="1">
        <v>0</v>
      </c>
      <c r="G167" s="2">
        <f t="shared" si="0"/>
        <v>140577.19959999999</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170203</v>
      </c>
      <c r="D168" s="1">
        <f>'PR-RAS'!E172</f>
        <v>215398.39</v>
      </c>
      <c r="E168" s="1">
        <v>0</v>
      </c>
      <c r="F168" s="1">
        <v>0</v>
      </c>
      <c r="G168" s="2">
        <f t="shared" si="0"/>
        <v>100366.96326</v>
      </c>
      <c r="H168" s="2">
        <f t="shared" si="1"/>
        <v>0.39000000001396984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39986</v>
      </c>
      <c r="D169" s="1">
        <f>'PR-RAS'!E173</f>
        <v>22803.42</v>
      </c>
      <c r="E169" s="1">
        <v>0</v>
      </c>
      <c r="F169" s="1">
        <v>0</v>
      </c>
      <c r="G169" s="2">
        <f t="shared" si="0"/>
        <v>14379.59712</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13381</v>
      </c>
      <c r="D170" s="1">
        <f>'PR-RAS'!E174</f>
        <v>21618.84</v>
      </c>
      <c r="E170" s="1">
        <v>0</v>
      </c>
      <c r="F170" s="1">
        <v>0</v>
      </c>
      <c r="G170" s="2">
        <f t="shared" si="0"/>
        <v>9568.5569200000009</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5554</v>
      </c>
      <c r="D172" s="1">
        <f>'PR-RAS'!E176</f>
        <v>3137.65</v>
      </c>
      <c r="E172" s="1">
        <v>0</v>
      </c>
      <c r="F172" s="1">
        <v>0</v>
      </c>
      <c r="G172" s="2">
        <f t="shared" si="0"/>
        <v>2022.8103000000001</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528775</v>
      </c>
      <c r="D173" s="1">
        <f>'PR-RAS'!E177</f>
        <v>605977.1100000001</v>
      </c>
      <c r="E173" s="1">
        <v>0</v>
      </c>
      <c r="F173" s="1">
        <v>0</v>
      </c>
      <c r="G173" s="2">
        <f t="shared" si="0"/>
        <v>299405.42584000004</v>
      </c>
      <c r="H173" s="2">
        <f t="shared" si="1"/>
        <v>0.11000000010244548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26086</v>
      </c>
      <c r="D174" s="1">
        <f>'PR-RAS'!E178</f>
        <v>32075.39</v>
      </c>
      <c r="E174" s="1">
        <v>0</v>
      </c>
      <c r="F174" s="1">
        <v>0</v>
      </c>
      <c r="G174" s="2">
        <f t="shared" si="0"/>
        <v>15610.962939999999</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224650</v>
      </c>
      <c r="D175" s="1">
        <f>'PR-RAS'!E179</f>
        <v>303241.89</v>
      </c>
      <c r="E175" s="1">
        <v>0</v>
      </c>
      <c r="F175" s="1">
        <v>0</v>
      </c>
      <c r="G175" s="2">
        <f t="shared" si="0"/>
        <v>144617.27771999998</v>
      </c>
      <c r="H175" s="2">
        <f t="shared" si="1"/>
        <v>0.10999999998603016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152037</v>
      </c>
      <c r="D177" s="1">
        <f>'PR-RAS'!E181</f>
        <v>128528.17</v>
      </c>
      <c r="E177" s="1">
        <v>0</v>
      </c>
      <c r="F177" s="1">
        <v>0</v>
      </c>
      <c r="G177" s="2">
        <f t="shared" si="0"/>
        <v>72000.427839999989</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890</v>
      </c>
      <c r="D178" s="1">
        <f>'PR-RAS'!E182</f>
        <v>1440.7</v>
      </c>
      <c r="E178" s="1">
        <v>0</v>
      </c>
      <c r="F178" s="1">
        <v>0</v>
      </c>
      <c r="G178" s="2">
        <f t="shared" si="0"/>
        <v>667.53779999999995</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34062</v>
      </c>
      <c r="D179" s="1">
        <f>'PR-RAS'!E183</f>
        <v>12180</v>
      </c>
      <c r="E179" s="1">
        <v>0</v>
      </c>
      <c r="F179" s="1">
        <v>0</v>
      </c>
      <c r="G179" s="2">
        <f t="shared" si="0"/>
        <v>10399.116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63633</v>
      </c>
      <c r="D180" s="1">
        <f>'PR-RAS'!E184</f>
        <v>89187.65</v>
      </c>
      <c r="E180" s="1">
        <v>0</v>
      </c>
      <c r="F180" s="1">
        <v>0</v>
      </c>
      <c r="G180" s="2">
        <f t="shared" si="0"/>
        <v>43319.485699999997</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11750</v>
      </c>
      <c r="D181" s="1">
        <f>'PR-RAS'!E185</f>
        <v>10762.5</v>
      </c>
      <c r="E181" s="1">
        <v>0</v>
      </c>
      <c r="F181" s="1">
        <v>0</v>
      </c>
      <c r="G181" s="2">
        <f t="shared" si="0"/>
        <v>5989.5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15667</v>
      </c>
      <c r="D182" s="1">
        <f>'PR-RAS'!E186</f>
        <v>28560.81</v>
      </c>
      <c r="E182" s="1">
        <v>0</v>
      </c>
      <c r="F182" s="1">
        <v>0</v>
      </c>
      <c r="G182" s="2">
        <f t="shared" si="0"/>
        <v>13174.740219999998</v>
      </c>
      <c r="H182" s="2">
        <f t="shared" si="1"/>
        <v>0.18999999999869033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2175</v>
      </c>
      <c r="E183" s="1">
        <v>0</v>
      </c>
      <c r="F183" s="1">
        <v>0</v>
      </c>
      <c r="G183" s="2">
        <f t="shared" si="0"/>
        <v>791.69999999999993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74448</v>
      </c>
      <c r="D184" s="1">
        <f>'PR-RAS'!E188</f>
        <v>73232.42</v>
      </c>
      <c r="E184" s="1">
        <v>0</v>
      </c>
      <c r="F184" s="1">
        <v>0</v>
      </c>
      <c r="G184" s="2">
        <f t="shared" si="0"/>
        <v>40427.049719999995</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37562</v>
      </c>
      <c r="D186" s="1">
        <f>'PR-RAS'!E190</f>
        <v>38094.31</v>
      </c>
      <c r="E186" s="1">
        <v>0</v>
      </c>
      <c r="F186" s="1">
        <v>0</v>
      </c>
      <c r="G186" s="2">
        <f t="shared" si="0"/>
        <v>21043.864699999998</v>
      </c>
      <c r="H186" s="2">
        <f t="shared" si="1"/>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2991</v>
      </c>
      <c r="D187" s="1">
        <f>'PR-RAS'!E191</f>
        <v>9460.75</v>
      </c>
      <c r="E187" s="1">
        <v>0</v>
      </c>
      <c r="F187" s="1">
        <v>0</v>
      </c>
      <c r="G187" s="2">
        <f t="shared" si="0"/>
        <v>4075.7249999999999</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11282</v>
      </c>
      <c r="D189" s="1">
        <f>'PR-RAS'!E193</f>
        <v>17100</v>
      </c>
      <c r="E189" s="1">
        <v>0</v>
      </c>
      <c r="F189" s="1">
        <v>0</v>
      </c>
      <c r="G189" s="2">
        <f t="shared" si="0"/>
        <v>8550.616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13594</v>
      </c>
      <c r="D190" s="1">
        <f>'PR-RAS'!E194</f>
        <v>0</v>
      </c>
      <c r="E190" s="1">
        <v>0</v>
      </c>
      <c r="F190" s="1">
        <v>0</v>
      </c>
      <c r="G190" s="2">
        <f t="shared" si="0"/>
        <v>2569.2660000000001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8019</v>
      </c>
      <c r="D191" s="1">
        <f>'PR-RAS'!E195</f>
        <v>7377.36</v>
      </c>
      <c r="E191" s="1">
        <v>0</v>
      </c>
      <c r="F191" s="1">
        <v>0</v>
      </c>
      <c r="G191" s="2">
        <f t="shared" si="0"/>
        <v>4327.0068000000001</v>
      </c>
      <c r="H191" s="2">
        <f t="shared" si="1"/>
        <v>0.35999999999967258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14922</v>
      </c>
      <c r="D192" s="1">
        <f>'PR-RAS'!E196</f>
        <v>5895.33</v>
      </c>
      <c r="E192" s="1">
        <v>0</v>
      </c>
      <c r="F192" s="1">
        <v>0</v>
      </c>
      <c r="G192" s="2">
        <f t="shared" si="0"/>
        <v>5102.1180599999998</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14922</v>
      </c>
      <c r="D206" s="1">
        <f>'PR-RAS'!E210</f>
        <v>5895.33</v>
      </c>
      <c r="E206" s="1">
        <v>0</v>
      </c>
      <c r="F206" s="1">
        <v>0</v>
      </c>
      <c r="G206" s="2">
        <f t="shared" si="0"/>
        <v>5476.0953</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5023</v>
      </c>
      <c r="D207" s="1">
        <f>'PR-RAS'!E211</f>
        <v>5796.54</v>
      </c>
      <c r="E207" s="1">
        <v>0</v>
      </c>
      <c r="F207" s="1">
        <v>0</v>
      </c>
      <c r="G207" s="2">
        <f t="shared" si="0"/>
        <v>3422.91248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24.46</v>
      </c>
      <c r="E208" s="1">
        <v>0</v>
      </c>
      <c r="F208" s="1">
        <v>0</v>
      </c>
      <c r="G208" s="2">
        <f t="shared" si="0"/>
        <v>10.126440000000001</v>
      </c>
      <c r="H208" s="2">
        <f t="shared" si="1"/>
        <v>0.46000000000000085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9899</v>
      </c>
      <c r="D209" s="1">
        <f>'PR-RAS'!E213</f>
        <v>74.33</v>
      </c>
      <c r="E209" s="1">
        <v>0</v>
      </c>
      <c r="F209" s="1">
        <v>0</v>
      </c>
      <c r="G209" s="2">
        <f t="shared" si="0"/>
        <v>2089.9132799999998</v>
      </c>
      <c r="H209" s="2">
        <f t="shared" si="1"/>
        <v>0.32999999999999829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347558</v>
      </c>
      <c r="D248" s="1">
        <f>'PR-RAS'!E252</f>
        <v>210592.16</v>
      </c>
      <c r="E248" s="1">
        <v>0</v>
      </c>
      <c r="F248" s="1">
        <v>0</v>
      </c>
      <c r="G248" s="2">
        <f t="shared" si="0"/>
        <v>189879.35304000002</v>
      </c>
      <c r="H248" s="2">
        <f t="shared" si="1"/>
        <v>0.16000000000349246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347558</v>
      </c>
      <c r="D255" s="1">
        <f>'PR-RAS'!E259</f>
        <v>210592.16</v>
      </c>
      <c r="E255" s="1">
        <v>0</v>
      </c>
      <c r="F255" s="1">
        <v>0</v>
      </c>
      <c r="G255" s="2">
        <f t="shared" si="0"/>
        <v>195260.54928000001</v>
      </c>
      <c r="H255" s="2">
        <f t="shared" si="1"/>
        <v>0.16000000000349246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347558</v>
      </c>
      <c r="D256" s="1">
        <f>'PR-RAS'!E260</f>
        <v>210592.16</v>
      </c>
      <c r="E256" s="1">
        <v>0</v>
      </c>
      <c r="F256" s="1">
        <v>0</v>
      </c>
      <c r="G256" s="2">
        <f t="shared" si="0"/>
        <v>196029.29160000003</v>
      </c>
      <c r="H256" s="2">
        <f t="shared" si="1"/>
        <v>0.16000000000349246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13368621</v>
      </c>
      <c r="D285" s="1">
        <f>'PR-RAS'!E289</f>
        <v>14183275.940000001</v>
      </c>
      <c r="E285" s="1">
        <v>0</v>
      </c>
      <c r="F285" s="1">
        <v>0</v>
      </c>
      <c r="G285" s="2">
        <f t="shared" si="8"/>
        <v>11852789.097920001</v>
      </c>
      <c r="H285" s="2">
        <f t="shared" si="9"/>
        <v>5.9999998658895493E-2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338232</v>
      </c>
      <c r="D286" s="1">
        <f>'PR-RAS'!E290</f>
        <v>321995.50999999791</v>
      </c>
      <c r="E286" s="1">
        <v>0</v>
      </c>
      <c r="F286" s="1">
        <v>0</v>
      </c>
      <c r="G286" s="2">
        <f t="shared" si="8"/>
        <v>279933.56069999881</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24350</v>
      </c>
      <c r="D288" s="1">
        <f>'PR-RAS'!E292</f>
        <v>6926.19</v>
      </c>
      <c r="E288" s="1">
        <v>0</v>
      </c>
      <c r="F288" s="1">
        <v>0</v>
      </c>
      <c r="G288" s="2">
        <f t="shared" si="8"/>
        <v>10964.083059999999</v>
      </c>
      <c r="H288" s="2">
        <f t="shared" si="9"/>
        <v>0.18999999999959982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33380.1</v>
      </c>
      <c r="E290" s="1">
        <v>0</v>
      </c>
      <c r="F290" s="1">
        <v>0</v>
      </c>
      <c r="G290" s="2">
        <f t="shared" si="8"/>
        <v>19293.697799999998</v>
      </c>
      <c r="H290" s="2">
        <f t="shared" si="9"/>
        <v>9.9999999998544808E-2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2800</v>
      </c>
      <c r="E291" s="1">
        <v>0</v>
      </c>
      <c r="F291" s="1">
        <v>0</v>
      </c>
      <c r="G291" s="2">
        <f t="shared" si="8"/>
        <v>1624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514</v>
      </c>
      <c r="D293" s="1">
        <f>'PR-RAS'!E298</f>
        <v>621.67999999999995</v>
      </c>
      <c r="E293" s="1">
        <v>0</v>
      </c>
      <c r="F293" s="1">
        <v>0</v>
      </c>
      <c r="G293" s="2">
        <f t="shared" si="8"/>
        <v>513.14911999999993</v>
      </c>
      <c r="H293" s="2">
        <f t="shared" si="9"/>
        <v>0.32000000000005002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514</v>
      </c>
      <c r="D306" s="1">
        <f>'PR-RAS'!E311</f>
        <v>621.67999999999995</v>
      </c>
      <c r="E306" s="1">
        <v>0</v>
      </c>
      <c r="F306" s="1">
        <v>0</v>
      </c>
      <c r="G306" s="2">
        <f t="shared" si="8"/>
        <v>535.99479999999994</v>
      </c>
      <c r="H306" s="2">
        <f t="shared" si="9"/>
        <v>0.32000000000005002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514</v>
      </c>
      <c r="D307" s="1">
        <f>'PR-RAS'!E312</f>
        <v>621.67999999999995</v>
      </c>
      <c r="E307" s="1">
        <v>0</v>
      </c>
      <c r="F307" s="1">
        <v>0</v>
      </c>
      <c r="G307" s="2">
        <f t="shared" si="8"/>
        <v>537.75216</v>
      </c>
      <c r="H307" s="2">
        <f t="shared" si="9"/>
        <v>0.32000000000005002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514</v>
      </c>
      <c r="D308" s="1">
        <f>'PR-RAS'!E313</f>
        <v>621.67999999999995</v>
      </c>
      <c r="E308" s="1">
        <v>0</v>
      </c>
      <c r="F308" s="1">
        <v>0</v>
      </c>
      <c r="G308" s="2">
        <f t="shared" si="8"/>
        <v>539.50951999999995</v>
      </c>
      <c r="H308" s="2">
        <f t="shared" si="9"/>
        <v>0.32000000000005002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356170</v>
      </c>
      <c r="D345" s="1">
        <f>'PR-RAS'!E350</f>
        <v>316124.52</v>
      </c>
      <c r="E345" s="1">
        <v>0</v>
      </c>
      <c r="F345" s="1">
        <v>0</v>
      </c>
      <c r="G345" s="2">
        <f t="shared" si="8"/>
        <v>340016.14976</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356170</v>
      </c>
      <c r="D358" s="1">
        <f>'PR-RAS'!E363</f>
        <v>316124.52</v>
      </c>
      <c r="E358" s="1">
        <v>0</v>
      </c>
      <c r="F358" s="1">
        <v>0</v>
      </c>
      <c r="G358" s="2">
        <f t="shared" si="8"/>
        <v>352865.59727999999</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114462</v>
      </c>
      <c r="D364" s="1">
        <f>'PR-RAS'!E369</f>
        <v>128614.37</v>
      </c>
      <c r="E364" s="1">
        <v>0</v>
      </c>
      <c r="F364" s="1">
        <v>0</v>
      </c>
      <c r="G364" s="2">
        <f t="shared" si="8"/>
        <v>134923.73861999999</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83947</v>
      </c>
      <c r="D365" s="1">
        <f>'PR-RAS'!E370</f>
        <v>102429.53</v>
      </c>
      <c r="E365" s="1">
        <v>0</v>
      </c>
      <c r="F365" s="1">
        <v>0</v>
      </c>
      <c r="G365" s="2">
        <f t="shared" si="8"/>
        <v>105125.40583999999</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5636</v>
      </c>
      <c r="E366" s="1">
        <v>0</v>
      </c>
      <c r="F366" s="1">
        <v>0</v>
      </c>
      <c r="G366" s="2">
        <f t="shared" si="8"/>
        <v>4114.28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24350</v>
      </c>
      <c r="D367" s="1">
        <f>'PR-RAS'!E372</f>
        <v>0</v>
      </c>
      <c r="E367" s="1">
        <v>0</v>
      </c>
      <c r="F367" s="1">
        <v>0</v>
      </c>
      <c r="G367" s="2">
        <f t="shared" si="8"/>
        <v>8912.1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4999</v>
      </c>
      <c r="E370" s="1">
        <v>0</v>
      </c>
      <c r="F370" s="1">
        <v>0</v>
      </c>
      <c r="G370" s="2">
        <f t="shared" si="8"/>
        <v>3689.2620000000002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6165</v>
      </c>
      <c r="D371" s="1">
        <f>'PR-RAS'!E376</f>
        <v>15549.84</v>
      </c>
      <c r="E371" s="1">
        <v>0</v>
      </c>
      <c r="F371" s="1">
        <v>0</v>
      </c>
      <c r="G371" s="2">
        <f t="shared" si="8"/>
        <v>13787.9316</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241708</v>
      </c>
      <c r="D378" s="1">
        <f>'PR-RAS'!E383</f>
        <v>187510.15</v>
      </c>
      <c r="E378" s="1">
        <v>0</v>
      </c>
      <c r="F378" s="1">
        <v>0</v>
      </c>
      <c r="G378" s="2">
        <f t="shared" si="8"/>
        <v>232506.56910000002</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241708</v>
      </c>
      <c r="D379" s="1">
        <f>'PR-RAS'!E384</f>
        <v>187510.15</v>
      </c>
      <c r="E379" s="1">
        <v>0</v>
      </c>
      <c r="F379" s="1">
        <v>0</v>
      </c>
      <c r="G379" s="2">
        <f t="shared" si="8"/>
        <v>233123.29740000001</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355656</v>
      </c>
      <c r="D403" s="1">
        <f>'PR-RAS'!E408</f>
        <v>315502.84000000003</v>
      </c>
      <c r="E403" s="1">
        <v>0</v>
      </c>
      <c r="F403" s="1">
        <v>0</v>
      </c>
      <c r="G403" s="2">
        <f t="shared" si="8"/>
        <v>396637.99536000006</v>
      </c>
      <c r="H403" s="2">
        <f t="shared" si="9"/>
        <v>0.15999999997438863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13707367</v>
      </c>
      <c r="D407" s="1">
        <f>'PR-RAS'!E412</f>
        <v>14505893.129999999</v>
      </c>
      <c r="E407" s="1">
        <v>0</v>
      </c>
      <c r="F407" s="1">
        <v>0</v>
      </c>
      <c r="G407" s="2">
        <f t="shared" si="8"/>
        <v>17343976.223560002</v>
      </c>
      <c r="H407" s="2">
        <f t="shared" si="9"/>
        <v>0.12999999895691872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13724791</v>
      </c>
      <c r="D408" s="1">
        <f>'PR-RAS'!E413</f>
        <v>14499400.460000001</v>
      </c>
      <c r="E408" s="1">
        <v>0</v>
      </c>
      <c r="F408" s="1">
        <v>0</v>
      </c>
      <c r="G408" s="2">
        <f t="shared" si="8"/>
        <v>17388501.91144</v>
      </c>
      <c r="H408" s="2">
        <f t="shared" si="9"/>
        <v>0.46000000089406967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6492.6699999980628</v>
      </c>
      <c r="E409" s="1">
        <v>0</v>
      </c>
      <c r="F409" s="1">
        <v>0</v>
      </c>
      <c r="G409" s="2">
        <f t="shared" si="8"/>
        <v>5298.0187199984193</v>
      </c>
      <c r="H409" s="2">
        <f t="shared" si="9"/>
        <v>0.33000000193715096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17424</v>
      </c>
      <c r="D410" s="1">
        <f>'PR-RAS'!E415</f>
        <v>0</v>
      </c>
      <c r="E410" s="1">
        <v>0</v>
      </c>
      <c r="F410" s="1">
        <v>0</v>
      </c>
      <c r="G410" s="2">
        <f t="shared" si="8"/>
        <v>7126.4159999999993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24350</v>
      </c>
      <c r="D411" s="1">
        <f>'PR-RAS'!E416</f>
        <v>6926.19</v>
      </c>
      <c r="E411" s="1">
        <v>0</v>
      </c>
      <c r="F411" s="1">
        <v>0</v>
      </c>
      <c r="G411" s="2">
        <f t="shared" si="8"/>
        <v>15662.975799999998</v>
      </c>
      <c r="H411" s="2">
        <f t="shared" si="9"/>
        <v>0.18999999999959982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33380.1</v>
      </c>
      <c r="E413" s="1">
        <v>0</v>
      </c>
      <c r="F413" s="1">
        <v>0</v>
      </c>
      <c r="G413" s="2">
        <f t="shared" si="8"/>
        <v>27505.202399999998</v>
      </c>
      <c r="H413" s="2">
        <f t="shared" si="9"/>
        <v>9.9999999998544808E-2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13707367</v>
      </c>
      <c r="D633" s="1">
        <f>'PR-RAS'!E639</f>
        <v>14505893.129999999</v>
      </c>
      <c r="E633" s="1">
        <v>0</v>
      </c>
      <c r="F633" s="1">
        <v>0</v>
      </c>
      <c r="G633" s="2">
        <f t="shared" si="10"/>
        <v>26998504.860319998</v>
      </c>
      <c r="H633" s="2">
        <f t="shared" si="11"/>
        <v>0.12999999895691872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13724791</v>
      </c>
      <c r="D634" s="1">
        <f>'PR-RAS'!E640</f>
        <v>14499400.460000001</v>
      </c>
      <c r="E634" s="1">
        <v>0</v>
      </c>
      <c r="F634" s="1">
        <v>0</v>
      </c>
      <c r="G634" s="2">
        <f t="shared" si="10"/>
        <v>27044033.685360003</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6492.6699999980628</v>
      </c>
      <c r="E635" s="1">
        <v>0</v>
      </c>
      <c r="F635" s="1">
        <v>0</v>
      </c>
      <c r="G635" s="2">
        <f t="shared" si="10"/>
        <v>8232.7055599975447</v>
      </c>
      <c r="H635" s="2">
        <f t="shared" si="11"/>
        <v>0.33000000193715096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17424</v>
      </c>
      <c r="D636" s="1">
        <f>'PR-RAS'!E642</f>
        <v>0</v>
      </c>
      <c r="E636" s="1">
        <v>0</v>
      </c>
      <c r="F636" s="1">
        <v>0</v>
      </c>
      <c r="G636" s="2">
        <f t="shared" si="10"/>
        <v>11064.24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24350</v>
      </c>
      <c r="D637" s="1">
        <f>'PR-RAS'!E643</f>
        <v>6926.19</v>
      </c>
      <c r="E637" s="1">
        <v>0</v>
      </c>
      <c r="F637" s="1">
        <v>0</v>
      </c>
      <c r="G637" s="2">
        <f t="shared" si="10"/>
        <v>24296.713679999997</v>
      </c>
      <c r="H637" s="2">
        <f t="shared" si="11"/>
        <v>0.18999999999959982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6926</v>
      </c>
      <c r="D639" s="1">
        <f>'PR-RAS'!E645</f>
        <v>13418.859999998062</v>
      </c>
      <c r="E639" s="1">
        <v>0</v>
      </c>
      <c r="F639" s="1">
        <v>0</v>
      </c>
      <c r="G639" s="2">
        <f t="shared" si="10"/>
        <v>21541.253359997529</v>
      </c>
      <c r="H639" s="2">
        <f t="shared" si="11"/>
        <v>0.14000000193846063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842088</v>
      </c>
      <c r="D641" s="1">
        <f>'PR-RAS'!E647</f>
        <v>955022.71</v>
      </c>
      <c r="E641" s="1">
        <v>0</v>
      </c>
      <c r="F641" s="1">
        <v>0</v>
      </c>
      <c r="G641" s="2">
        <f t="shared" si="10"/>
        <v>1761365.3888000001</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212278</v>
      </c>
      <c r="D642" s="1">
        <f>'PR-RAS'!E649</f>
        <v>216567.34</v>
      </c>
      <c r="E642" s="1">
        <v>0</v>
      </c>
      <c r="F642" s="1">
        <v>0</v>
      </c>
      <c r="G642" s="2">
        <f t="shared" si="10"/>
        <v>413709.52787999995</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3620439</v>
      </c>
      <c r="D643" s="1">
        <f>'PR-RAS'!E650</f>
        <v>3644864.23</v>
      </c>
      <c r="E643" s="1">
        <v>0</v>
      </c>
      <c r="F643" s="1">
        <v>0</v>
      </c>
      <c r="G643" s="2">
        <f t="shared" si="10"/>
        <v>7004327.5093200011</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3616150</v>
      </c>
      <c r="D644" s="1">
        <f>'PR-RAS'!E651</f>
        <v>3579453.49</v>
      </c>
      <c r="E644" s="1">
        <v>0</v>
      </c>
      <c r="F644" s="1">
        <v>0</v>
      </c>
      <c r="G644" s="2">
        <f t="shared" si="10"/>
        <v>6928361.6381400004</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216567</v>
      </c>
      <c r="D645" s="1">
        <f>'PR-RAS'!E652</f>
        <v>281978.07999999961</v>
      </c>
      <c r="E645" s="1">
        <v>0</v>
      </c>
      <c r="F645" s="1">
        <v>0</v>
      </c>
      <c r="G645" s="2">
        <f t="shared" si="10"/>
        <v>502656.91503999953</v>
      </c>
      <c r="H645" s="2">
        <f t="shared" si="11"/>
        <v>7.9999999608844519E-2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97</v>
      </c>
      <c r="D647" s="1">
        <f>'PR-RAS'!E654</f>
        <v>98</v>
      </c>
      <c r="E647" s="1">
        <v>0</v>
      </c>
      <c r="F647" s="1">
        <v>0</v>
      </c>
      <c r="G647" s="2">
        <f t="shared" si="10"/>
        <v>189.27799999999999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82</v>
      </c>
      <c r="D649" s="1">
        <f>'PR-RAS'!E656</f>
        <v>83</v>
      </c>
      <c r="E649" s="1">
        <v>0</v>
      </c>
      <c r="F649" s="1">
        <v>0</v>
      </c>
      <c r="G649" s="2">
        <f t="shared" si="10"/>
        <v>160.70400000000001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10404314</v>
      </c>
      <c r="D668" s="1">
        <f>'PR-RAS'!E675</f>
        <v>11039190.789999999</v>
      </c>
      <c r="E668" s="1">
        <v>0</v>
      </c>
      <c r="F668" s="1">
        <v>0</v>
      </c>
      <c r="G668" s="2">
        <f t="shared" si="10"/>
        <v>21665957.951859999</v>
      </c>
      <c r="H668" s="2">
        <f t="shared" si="11"/>
        <v>0.21000000089406967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11433</v>
      </c>
      <c r="E669" s="1">
        <v>0</v>
      </c>
      <c r="F669" s="1">
        <v>0</v>
      </c>
      <c r="G669" s="2">
        <f t="shared" si="10"/>
        <v>15274.488000000001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221769</v>
      </c>
      <c r="D670" s="1">
        <f>'PR-RAS'!E677</f>
        <v>167656.04999999999</v>
      </c>
      <c r="E670" s="1">
        <v>0</v>
      </c>
      <c r="F670" s="1">
        <v>0</v>
      </c>
      <c r="G670" s="2">
        <f t="shared" si="10"/>
        <v>372687.25589999999</v>
      </c>
      <c r="H670" s="2">
        <f t="shared" si="11"/>
        <v>4.9999999988358468E-2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268533</v>
      </c>
      <c r="D703" s="1">
        <f>'PR-RAS'!E710</f>
        <v>333390</v>
      </c>
      <c r="E703" s="1">
        <v>0</v>
      </c>
      <c r="F703" s="1">
        <v>0</v>
      </c>
      <c r="G703" s="2">
        <f t="shared" si="10"/>
        <v>656589.72599999991</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3058</v>
      </c>
      <c r="D705" s="1">
        <f>'PR-RAS'!E712</f>
        <v>1872.5</v>
      </c>
      <c r="E705" s="1">
        <v>0</v>
      </c>
      <c r="F705" s="1">
        <v>0</v>
      </c>
      <c r="G705" s="2">
        <f t="shared" si="10"/>
        <v>4789.3119999999999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16536.95</v>
      </c>
      <c r="E709" s="1">
        <v>0</v>
      </c>
      <c r="F709" s="1">
        <v>0</v>
      </c>
      <c r="G709" s="2">
        <f t="shared" si="10"/>
        <v>23416.321199999998</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32453</v>
      </c>
      <c r="D710" s="1">
        <f>'PR-RAS'!E717</f>
        <v>25729.72</v>
      </c>
      <c r="E710" s="1">
        <v>0</v>
      </c>
      <c r="F710" s="1">
        <v>0</v>
      </c>
      <c r="G710" s="2">
        <f t="shared" si="10"/>
        <v>59493.919959999999</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231519</v>
      </c>
      <c r="D711" s="1">
        <f>'PR-RAS'!E718</f>
        <v>239391.33</v>
      </c>
      <c r="E711" s="1">
        <v>0</v>
      </c>
      <c r="F711" s="1">
        <v>0</v>
      </c>
      <c r="G711" s="2">
        <f t="shared" si="10"/>
        <v>504314.17859999993</v>
      </c>
      <c r="H711" s="2">
        <f t="shared" si="11"/>
        <v>0.32999999998719431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17175</v>
      </c>
      <c r="D713" s="1">
        <f>'PR-RAS'!E720</f>
        <v>1305</v>
      </c>
      <c r="E713" s="1">
        <v>0</v>
      </c>
      <c r="F713" s="1">
        <v>0</v>
      </c>
      <c r="G713" s="2">
        <f t="shared" si="10"/>
        <v>14086.92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1145.01</v>
      </c>
      <c r="E714" s="1">
        <v>0</v>
      </c>
      <c r="F714" s="1">
        <v>0</v>
      </c>
      <c r="G714" s="2">
        <f t="shared" si="10"/>
        <v>1632.7842599999999</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22970</v>
      </c>
      <c r="D715" s="1">
        <f>'PR-RAS'!E722</f>
        <v>54362.64</v>
      </c>
      <c r="E715" s="1">
        <v>0</v>
      </c>
      <c r="F715" s="1">
        <v>0</v>
      </c>
      <c r="G715" s="2">
        <f t="shared" si="10"/>
        <v>94030.429919999995</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347558</v>
      </c>
      <c r="D816" s="1">
        <f>'PR-RAS'!E823</f>
        <v>210592.16</v>
      </c>
      <c r="E816" s="1">
        <v>0</v>
      </c>
      <c r="F816" s="1">
        <v>0</v>
      </c>
      <c r="G816" s="2">
        <f t="shared" si="18"/>
        <v>626524.99080000003</v>
      </c>
      <c r="H816" s="2">
        <f t="shared" si="19"/>
        <v>0.16000000000349246</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33615494</v>
      </c>
      <c r="D984" s="6">
        <f>BILANCA!E6</f>
        <v>33357256.559999995</v>
      </c>
      <c r="E984" s="6">
        <v>0</v>
      </c>
      <c r="F984" s="6">
        <v>0</v>
      </c>
      <c r="G984" s="7">
        <f t="shared" ref="G984:G1241" si="22">B984/1000*C984+B984/500*D984</f>
        <v>100330.00711999999</v>
      </c>
      <c r="H984" s="7">
        <f t="shared" si="19"/>
        <v>0.44000000506639481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32091491</v>
      </c>
      <c r="D985" s="1">
        <f>BILANCA!E7</f>
        <v>31678659.929999996</v>
      </c>
      <c r="E985" s="1">
        <v>0</v>
      </c>
      <c r="F985" s="1">
        <v>0</v>
      </c>
      <c r="G985" s="2">
        <f t="shared" si="22"/>
        <v>190897.62172</v>
      </c>
      <c r="H985" s="2">
        <f t="shared" si="19"/>
        <v>7.0000004023313522E-2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3635</v>
      </c>
      <c r="D988" s="1">
        <f>BILANCA!E10</f>
        <v>3635</v>
      </c>
      <c r="E988" s="1">
        <v>0</v>
      </c>
      <c r="F988" s="1">
        <v>0</v>
      </c>
      <c r="G988" s="2">
        <f t="shared" si="22"/>
        <v>54.525000000000006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3635</v>
      </c>
      <c r="D989" s="1">
        <f>BILANCA!E11</f>
        <v>3635</v>
      </c>
      <c r="E989" s="1">
        <v>0</v>
      </c>
      <c r="F989" s="1">
        <v>0</v>
      </c>
      <c r="G989" s="2">
        <f t="shared" si="22"/>
        <v>65.429999999999993</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32080991</v>
      </c>
      <c r="D990" s="1">
        <f>BILANCA!E12</f>
        <v>31678659.929999996</v>
      </c>
      <c r="E990" s="1">
        <v>0</v>
      </c>
      <c r="F990" s="1">
        <v>0</v>
      </c>
      <c r="G990" s="2">
        <f t="shared" si="22"/>
        <v>668068.17602000001</v>
      </c>
      <c r="H990" s="2">
        <f t="shared" si="19"/>
        <v>7.0000004023313522E-2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31587037</v>
      </c>
      <c r="D991" s="1">
        <f>BILANCA!E13</f>
        <v>31086138.889999997</v>
      </c>
      <c r="E991" s="1">
        <v>0</v>
      </c>
      <c r="F991" s="1">
        <v>0</v>
      </c>
      <c r="G991" s="2">
        <f t="shared" si="22"/>
        <v>750074.51824</v>
      </c>
      <c r="H991" s="2">
        <f t="shared" si="19"/>
        <v>0.11000000312924385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40071849</v>
      </c>
      <c r="D993" s="1">
        <f>BILANCA!E15</f>
        <v>40071849.119999997</v>
      </c>
      <c r="E993" s="1">
        <v>0</v>
      </c>
      <c r="F993" s="1">
        <v>0</v>
      </c>
      <c r="G993" s="2">
        <f t="shared" si="22"/>
        <v>1202155.4723999999</v>
      </c>
      <c r="H993" s="2">
        <f t="shared" si="19"/>
        <v>0.11999999731779099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8484812</v>
      </c>
      <c r="D996" s="1">
        <f>BILANCA!E18</f>
        <v>8985710.2300000004</v>
      </c>
      <c r="E996" s="1">
        <v>0</v>
      </c>
      <c r="F996" s="1">
        <v>0</v>
      </c>
      <c r="G996" s="2">
        <f t="shared" si="22"/>
        <v>343931.02198000002</v>
      </c>
      <c r="H996" s="2">
        <f t="shared" si="19"/>
        <v>0.23000000044703484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333017</v>
      </c>
      <c r="D997" s="1">
        <f>BILANCA!E19</f>
        <v>342641.36000000034</v>
      </c>
      <c r="E997" s="1">
        <v>0</v>
      </c>
      <c r="F997" s="1">
        <v>0</v>
      </c>
      <c r="G997" s="2">
        <f t="shared" si="22"/>
        <v>14256.196080000009</v>
      </c>
      <c r="H997" s="2">
        <f t="shared" si="19"/>
        <v>0.36000000033527613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1583837</v>
      </c>
      <c r="D998" s="1">
        <f>BILANCA!E20</f>
        <v>1700821.07</v>
      </c>
      <c r="E998" s="1">
        <v>0</v>
      </c>
      <c r="F998" s="1">
        <v>0</v>
      </c>
      <c r="G998" s="2">
        <f t="shared" si="22"/>
        <v>74782.18710000001</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97065</v>
      </c>
      <c r="D999" s="1">
        <f>BILANCA!E21</f>
        <v>100209.48</v>
      </c>
      <c r="E999" s="1">
        <v>0</v>
      </c>
      <c r="F999" s="1">
        <v>0</v>
      </c>
      <c r="G999" s="2">
        <f t="shared" si="22"/>
        <v>4759.7433600000004</v>
      </c>
      <c r="H999" s="2">
        <f t="shared" si="19"/>
        <v>0.47999999999592546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518931</v>
      </c>
      <c r="D1000" s="1">
        <f>BILANCA!E22</f>
        <v>517662.7</v>
      </c>
      <c r="E1000" s="1">
        <v>0</v>
      </c>
      <c r="F1000" s="1">
        <v>0</v>
      </c>
      <c r="G1000" s="2">
        <f t="shared" si="22"/>
        <v>26422.358800000002</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7843</v>
      </c>
      <c r="D1002" s="1">
        <f>BILANCA!E24</f>
        <v>7843.24</v>
      </c>
      <c r="E1002" s="1">
        <v>0</v>
      </c>
      <c r="F1002" s="1">
        <v>0</v>
      </c>
      <c r="G1002" s="2">
        <f t="shared" si="22"/>
        <v>447.06011999999998</v>
      </c>
      <c r="H1002" s="2">
        <f t="shared" si="19"/>
        <v>0.23999999999978172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441579</v>
      </c>
      <c r="D1003" s="1">
        <f>BILANCA!E25</f>
        <v>443199.9</v>
      </c>
      <c r="E1003" s="1">
        <v>0</v>
      </c>
      <c r="F1003" s="1">
        <v>0</v>
      </c>
      <c r="G1003" s="2">
        <f t="shared" si="22"/>
        <v>26559.576000000001</v>
      </c>
      <c r="H1003" s="2">
        <f t="shared" si="19"/>
        <v>9.9999999976716936E-2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737057</v>
      </c>
      <c r="D1004" s="1">
        <f>BILANCA!E26</f>
        <v>735728.85</v>
      </c>
      <c r="E1004" s="1">
        <v>0</v>
      </c>
      <c r="F1004" s="1">
        <v>0</v>
      </c>
      <c r="G1004" s="2">
        <f t="shared" si="22"/>
        <v>46378.808700000001</v>
      </c>
      <c r="H1004" s="2">
        <f t="shared" si="19"/>
        <v>0.15000000002328306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3053295</v>
      </c>
      <c r="D1006" s="1">
        <f>BILANCA!E28</f>
        <v>3162823.88</v>
      </c>
      <c r="E1006" s="1">
        <v>0</v>
      </c>
      <c r="F1006" s="1">
        <v>0</v>
      </c>
      <c r="G1006" s="2">
        <f t="shared" si="22"/>
        <v>215715.68348000001</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89260</v>
      </c>
      <c r="D1007" s="1">
        <f>BILANCA!E29</f>
        <v>44629.73000000001</v>
      </c>
      <c r="E1007" s="1">
        <v>0</v>
      </c>
      <c r="F1007" s="1">
        <v>0</v>
      </c>
      <c r="G1007" s="2">
        <f t="shared" si="22"/>
        <v>4284.4670400000014</v>
      </c>
      <c r="H1007" s="2">
        <f t="shared" si="19"/>
        <v>0.26999999998952262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223149</v>
      </c>
      <c r="D1008" s="1">
        <f>BILANCA!E30</f>
        <v>223148.57</v>
      </c>
      <c r="E1008" s="1">
        <v>0</v>
      </c>
      <c r="F1008" s="1">
        <v>0</v>
      </c>
      <c r="G1008" s="2">
        <f t="shared" si="22"/>
        <v>16736.1535</v>
      </c>
      <c r="H1008" s="2">
        <f t="shared" si="19"/>
        <v>0.42999999999301508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133889</v>
      </c>
      <c r="D1012" s="1">
        <f>BILANCA!E34</f>
        <v>178518.84</v>
      </c>
      <c r="E1012" s="1">
        <v>0</v>
      </c>
      <c r="F1012" s="1">
        <v>0</v>
      </c>
      <c r="G1012" s="2">
        <f t="shared" si="22"/>
        <v>14236.873720000001</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71677</v>
      </c>
      <c r="D1013" s="1">
        <f>BILANCA!E35</f>
        <v>205249.94999999995</v>
      </c>
      <c r="E1013" s="1">
        <v>0</v>
      </c>
      <c r="F1013" s="1">
        <v>0</v>
      </c>
      <c r="G1013" s="2">
        <f t="shared" si="22"/>
        <v>14465.306999999997</v>
      </c>
      <c r="H1013" s="2">
        <f t="shared" si="19"/>
        <v>5.0000000046566129E-2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878776</v>
      </c>
      <c r="D1014" s="1">
        <f>BILANCA!E36</f>
        <v>931822.88</v>
      </c>
      <c r="E1014" s="1">
        <v>0</v>
      </c>
      <c r="F1014" s="1">
        <v>0</v>
      </c>
      <c r="G1014" s="2">
        <f t="shared" si="22"/>
        <v>85015.074559999994</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807099</v>
      </c>
      <c r="D1018" s="1">
        <f>BILANCA!E40</f>
        <v>726572.93</v>
      </c>
      <c r="E1018" s="1">
        <v>0</v>
      </c>
      <c r="F1018" s="1">
        <v>0</v>
      </c>
      <c r="G1018" s="2">
        <f t="shared" si="22"/>
        <v>79108.570100000012</v>
      </c>
      <c r="H1018" s="2">
        <f t="shared" si="19"/>
        <v>6.9999999948777258E-2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8779</v>
      </c>
      <c r="D1025" s="1">
        <f>BILANCA!E47</f>
        <v>8779.3799999999992</v>
      </c>
      <c r="E1025" s="1">
        <v>0</v>
      </c>
      <c r="F1025" s="1">
        <v>0</v>
      </c>
      <c r="G1025" s="2">
        <f t="shared" si="22"/>
        <v>1106.1859199999999</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8779</v>
      </c>
      <c r="D1028" s="1">
        <f>BILANCA!E50</f>
        <v>8779.3799999999992</v>
      </c>
      <c r="E1028" s="1">
        <v>0</v>
      </c>
      <c r="F1028" s="1">
        <v>0</v>
      </c>
      <c r="G1028" s="2">
        <f t="shared" si="22"/>
        <v>1185.1992</v>
      </c>
      <c r="H1028" s="2">
        <f t="shared" si="19"/>
        <v>0.37999999999919964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195374</v>
      </c>
      <c r="D1032" s="1">
        <f>BILANCA!E54</f>
        <v>214037.28</v>
      </c>
      <c r="E1032" s="1">
        <v>0</v>
      </c>
      <c r="F1032" s="1">
        <v>0</v>
      </c>
      <c r="G1032" s="2">
        <f t="shared" si="22"/>
        <v>30548.979440000003</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195374</v>
      </c>
      <c r="D1033" s="1">
        <f>BILANCA!E55</f>
        <v>214037.28</v>
      </c>
      <c r="E1033" s="1">
        <v>0</v>
      </c>
      <c r="F1033" s="1">
        <v>0</v>
      </c>
      <c r="G1033" s="2">
        <f t="shared" si="22"/>
        <v>31172.428000000004</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10500</v>
      </c>
      <c r="D1034" s="1">
        <f>BILANCA!E56</f>
        <v>0</v>
      </c>
      <c r="E1034" s="1">
        <v>0</v>
      </c>
      <c r="F1034" s="1">
        <v>0</v>
      </c>
      <c r="G1034" s="2">
        <f t="shared" si="22"/>
        <v>535.5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10500</v>
      </c>
      <c r="D1036" s="1">
        <f>BILANCA!E58</f>
        <v>0</v>
      </c>
      <c r="E1036" s="1">
        <v>0</v>
      </c>
      <c r="F1036" s="1">
        <v>0</v>
      </c>
      <c r="G1036" s="2">
        <f t="shared" si="22"/>
        <v>556.5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1524003</v>
      </c>
      <c r="D1046" s="1">
        <f>BILANCA!E68</f>
        <v>1678596.63</v>
      </c>
      <c r="E1046" s="1">
        <v>0</v>
      </c>
      <c r="F1046" s="1">
        <v>0</v>
      </c>
      <c r="G1046" s="2">
        <f t="shared" si="22"/>
        <v>307515.36437999998</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216567</v>
      </c>
      <c r="D1047" s="1">
        <f>BILANCA!E69</f>
        <v>281978.08</v>
      </c>
      <c r="E1047" s="1">
        <v>0</v>
      </c>
      <c r="F1047" s="1">
        <v>0</v>
      </c>
      <c r="G1047" s="2">
        <f t="shared" si="22"/>
        <v>49953.482240000005</v>
      </c>
      <c r="H1047" s="2">
        <f t="shared" si="19"/>
        <v>8.0000000016298145E-2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216399</v>
      </c>
      <c r="D1048" s="1">
        <f>BILANCA!E70</f>
        <v>281978.08</v>
      </c>
      <c r="E1048" s="1">
        <v>0</v>
      </c>
      <c r="F1048" s="1">
        <v>0</v>
      </c>
      <c r="G1048" s="2">
        <f t="shared" si="22"/>
        <v>50723.085400000011</v>
      </c>
      <c r="H1048" s="2">
        <f t="shared" si="19"/>
        <v>8.0000000016298145E-2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216399</v>
      </c>
      <c r="D1050" s="1">
        <f>BILANCA!E72</f>
        <v>281978.08</v>
      </c>
      <c r="E1050" s="1">
        <v>0</v>
      </c>
      <c r="F1050" s="1">
        <v>0</v>
      </c>
      <c r="G1050" s="2">
        <f t="shared" si="22"/>
        <v>52283.795720000002</v>
      </c>
      <c r="H1050" s="2">
        <f t="shared" si="19"/>
        <v>8.0000000016298145E-2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168</v>
      </c>
      <c r="D1054" s="1">
        <f>BILANCA!E76</f>
        <v>0</v>
      </c>
      <c r="E1054" s="1">
        <v>0</v>
      </c>
      <c r="F1054" s="1">
        <v>0</v>
      </c>
      <c r="G1054" s="2">
        <f t="shared" si="22"/>
        <v>11.927999999999999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431190</v>
      </c>
      <c r="D1056" s="1">
        <f>BILANCA!E78</f>
        <v>408215.74</v>
      </c>
      <c r="E1056" s="1">
        <v>0</v>
      </c>
      <c r="F1056" s="1">
        <v>0</v>
      </c>
      <c r="G1056" s="2">
        <f t="shared" si="22"/>
        <v>91076.368039999987</v>
      </c>
      <c r="H1056" s="2">
        <f t="shared" si="19"/>
        <v>0.26000000000931323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431190</v>
      </c>
      <c r="D1064" s="1">
        <f>BILANCA!E86</f>
        <v>408215.74</v>
      </c>
      <c r="E1064" s="1">
        <v>0</v>
      </c>
      <c r="F1064" s="1">
        <v>0</v>
      </c>
      <c r="G1064" s="2">
        <f t="shared" si="22"/>
        <v>101057.33988</v>
      </c>
      <c r="H1064" s="2">
        <f t="shared" si="19"/>
        <v>0.26000000000931323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34158</v>
      </c>
      <c r="D1124" s="1">
        <f>BILANCA!E146</f>
        <v>33380.1</v>
      </c>
      <c r="E1124" s="1">
        <v>0</v>
      </c>
      <c r="F1124" s="1">
        <v>0</v>
      </c>
      <c r="G1124" s="2">
        <f t="shared" si="22"/>
        <v>14229.466199999999</v>
      </c>
      <c r="H1124" s="2">
        <f t="shared" si="23"/>
        <v>9.9999999998544808E-2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34158</v>
      </c>
      <c r="D1137" s="1">
        <f>BILANCA!E159</f>
        <v>30580</v>
      </c>
      <c r="E1137" s="1">
        <v>0</v>
      </c>
      <c r="F1137" s="1">
        <v>0</v>
      </c>
      <c r="G1137" s="2">
        <f t="shared" si="22"/>
        <v>14678.972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2800.1</v>
      </c>
      <c r="E1138" s="1">
        <v>0</v>
      </c>
      <c r="F1138" s="1">
        <v>0</v>
      </c>
      <c r="G1138" s="2">
        <f t="shared" si="22"/>
        <v>868.03099999999995</v>
      </c>
      <c r="H1138" s="2">
        <f t="shared" si="23"/>
        <v>9.9999999999909051E-2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842088</v>
      </c>
      <c r="D1148" s="1">
        <f>BILANCA!E170</f>
        <v>955022.71</v>
      </c>
      <c r="E1148" s="1">
        <v>0</v>
      </c>
      <c r="F1148" s="1">
        <v>0</v>
      </c>
      <c r="G1148" s="2">
        <f t="shared" si="22"/>
        <v>454102.01430000004</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842088</v>
      </c>
      <c r="D1151" s="1">
        <f>BILANCA!E173</f>
        <v>955022.71</v>
      </c>
      <c r="E1151" s="1">
        <v>0</v>
      </c>
      <c r="F1151" s="1">
        <v>0</v>
      </c>
      <c r="G1151" s="2">
        <f t="shared" si="22"/>
        <v>462358.41456000006</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33615494</v>
      </c>
      <c r="D1152" s="1">
        <f>BILANCA!E175</f>
        <v>33357256.560000002</v>
      </c>
      <c r="E1152" s="1">
        <v>0</v>
      </c>
      <c r="F1152" s="1">
        <v>0</v>
      </c>
      <c r="G1152" s="2">
        <f t="shared" si="22"/>
        <v>16955771.203280002</v>
      </c>
      <c r="H1152" s="2">
        <f t="shared" si="23"/>
        <v>0.43999999761581421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1482919</v>
      </c>
      <c r="D1153" s="1">
        <f>BILANCA!E176</f>
        <v>1631797.67</v>
      </c>
      <c r="E1153" s="1">
        <v>0</v>
      </c>
      <c r="F1153" s="1">
        <v>0</v>
      </c>
      <c r="G1153" s="2">
        <f t="shared" si="22"/>
        <v>806907.43779999996</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1424074</v>
      </c>
      <c r="D1154" s="1">
        <f>BILANCA!E177</f>
        <v>1631797.67</v>
      </c>
      <c r="E1154" s="1">
        <v>0</v>
      </c>
      <c r="F1154" s="1">
        <v>0</v>
      </c>
      <c r="G1154" s="2">
        <f t="shared" si="22"/>
        <v>801591.45713999995</v>
      </c>
      <c r="H1154" s="2">
        <f t="shared" si="23"/>
        <v>0.33000000007450581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945961</v>
      </c>
      <c r="D1155" s="1">
        <f>BILANCA!E178</f>
        <v>1090689.22</v>
      </c>
      <c r="E1155" s="1">
        <v>0</v>
      </c>
      <c r="F1155" s="1">
        <v>0</v>
      </c>
      <c r="G1155" s="2">
        <f t="shared" si="22"/>
        <v>537902.38367999997</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205918</v>
      </c>
      <c r="D1156" s="1">
        <f>BILANCA!E179</f>
        <v>322997.73</v>
      </c>
      <c r="E1156" s="1">
        <v>0</v>
      </c>
      <c r="F1156" s="1">
        <v>0</v>
      </c>
      <c r="G1156" s="2">
        <f t="shared" si="22"/>
        <v>147381.02857999998</v>
      </c>
      <c r="H1156" s="2">
        <f t="shared" si="23"/>
        <v>0.27000000001862645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625</v>
      </c>
      <c r="D1157" s="1">
        <f>BILANCA!E180</f>
        <v>0</v>
      </c>
      <c r="E1157" s="1">
        <v>0</v>
      </c>
      <c r="F1157" s="1">
        <v>0</v>
      </c>
      <c r="G1157" s="2">
        <f t="shared" si="22"/>
        <v>108.74999999999999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625</v>
      </c>
      <c r="D1160" s="1">
        <f>BILANCA!E183</f>
        <v>0</v>
      </c>
      <c r="E1160" s="1">
        <v>0</v>
      </c>
      <c r="F1160" s="1">
        <v>0</v>
      </c>
      <c r="G1160" s="2">
        <f t="shared" si="22"/>
        <v>110.625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271570</v>
      </c>
      <c r="D1165" s="1">
        <f>BILANCA!E188</f>
        <v>218110.72</v>
      </c>
      <c r="E1165" s="1">
        <v>0</v>
      </c>
      <c r="F1165" s="1">
        <v>0</v>
      </c>
      <c r="G1165" s="2">
        <f t="shared" si="22"/>
        <v>128818.04207999998</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48345</v>
      </c>
      <c r="D1166" s="1">
        <f>BILANCA!E189</f>
        <v>0</v>
      </c>
      <c r="E1166" s="1">
        <v>0</v>
      </c>
      <c r="F1166" s="1">
        <v>0</v>
      </c>
      <c r="G1166" s="2">
        <f t="shared" si="22"/>
        <v>8847.1350000000002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10500</v>
      </c>
      <c r="D1211" s="1">
        <f>BILANCA!E234</f>
        <v>0</v>
      </c>
      <c r="E1211" s="1">
        <v>0</v>
      </c>
      <c r="F1211" s="1">
        <v>0</v>
      </c>
      <c r="G1211" s="2">
        <f t="shared" si="22"/>
        <v>2394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10500</v>
      </c>
      <c r="D1212" s="1">
        <f>BILANCA!E235</f>
        <v>0</v>
      </c>
      <c r="E1212" s="1">
        <v>0</v>
      </c>
      <c r="F1212" s="1">
        <v>0</v>
      </c>
      <c r="G1212" s="2">
        <f t="shared" si="22"/>
        <v>2404.5</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32132575</v>
      </c>
      <c r="D1214" s="1">
        <f>BILANCA!E237</f>
        <v>31725458.890000001</v>
      </c>
      <c r="E1214" s="1">
        <v>0</v>
      </c>
      <c r="F1214" s="1">
        <v>0</v>
      </c>
      <c r="G1214" s="2">
        <f t="shared" si="22"/>
        <v>22079786.832180001</v>
      </c>
      <c r="H1214" s="2">
        <f t="shared" si="23"/>
        <v>0.10999999940395355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32091491</v>
      </c>
      <c r="D1215" s="1">
        <f>BILANCA!E238</f>
        <v>31678659.93</v>
      </c>
      <c r="E1215" s="1">
        <v>0</v>
      </c>
      <c r="F1215" s="1">
        <v>0</v>
      </c>
      <c r="G1215" s="2">
        <f t="shared" si="22"/>
        <v>22144124.119520001</v>
      </c>
      <c r="H1215" s="2">
        <f t="shared" si="23"/>
        <v>7.0000000298023224E-2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32091491</v>
      </c>
      <c r="D1216" s="1">
        <f>BILANCA!E239</f>
        <v>31678659.93</v>
      </c>
      <c r="E1216" s="1">
        <v>0</v>
      </c>
      <c r="F1216" s="1">
        <v>0</v>
      </c>
      <c r="G1216" s="2">
        <f t="shared" si="22"/>
        <v>22239572.930380002</v>
      </c>
      <c r="H1216" s="2">
        <f t="shared" si="2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31299383</v>
      </c>
      <c r="D1217" s="1">
        <f>BILANCA!E240</f>
        <v>30835105.75</v>
      </c>
      <c r="E1217" s="1">
        <v>0</v>
      </c>
      <c r="F1217" s="1">
        <v>0</v>
      </c>
      <c r="G1217" s="2">
        <f t="shared" si="22"/>
        <v>21754885.113000002</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792108</v>
      </c>
      <c r="D1218" s="1">
        <f>BILANCA!E241</f>
        <v>843554.18</v>
      </c>
      <c r="E1218" s="1">
        <v>0</v>
      </c>
      <c r="F1218" s="1">
        <v>0</v>
      </c>
      <c r="G1218" s="2">
        <f t="shared" si="22"/>
        <v>582615.84459999995</v>
      </c>
      <c r="H1218" s="2">
        <f t="shared" si="23"/>
        <v>0.18000000005122274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6926</v>
      </c>
      <c r="D1222" s="1">
        <f>BILANCA!E245</f>
        <v>13418.86</v>
      </c>
      <c r="E1222" s="1">
        <v>0</v>
      </c>
      <c r="F1222" s="1">
        <v>0</v>
      </c>
      <c r="G1222" s="2">
        <f t="shared" si="22"/>
        <v>8069.5290800000002</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6926</v>
      </c>
      <c r="D1223" s="1">
        <f>BILANCA!E246</f>
        <v>13418.86</v>
      </c>
      <c r="E1223" s="1">
        <v>0</v>
      </c>
      <c r="F1223" s="1">
        <v>0</v>
      </c>
      <c r="G1223" s="2">
        <f t="shared" si="22"/>
        <v>8103.2928000000002</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6926</v>
      </c>
      <c r="D1224" s="1">
        <f>BILANCA!E247</f>
        <v>13418.86</v>
      </c>
      <c r="E1224" s="1">
        <v>0</v>
      </c>
      <c r="F1224" s="1">
        <v>0</v>
      </c>
      <c r="G1224" s="2">
        <f t="shared" si="22"/>
        <v>8137.0565200000001</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34158</v>
      </c>
      <c r="D1232" s="1">
        <f>BILANCA!E255</f>
        <v>33380.1</v>
      </c>
      <c r="E1232" s="1">
        <v>0</v>
      </c>
      <c r="F1232" s="1">
        <v>0</v>
      </c>
      <c r="G1232" s="2">
        <f t="shared" si="22"/>
        <v>25128.631799999999</v>
      </c>
      <c r="H1232" s="2">
        <f t="shared" si="23"/>
        <v>9.9999999998544808E-2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834575.38</v>
      </c>
      <c r="E1236" s="1">
        <v>0</v>
      </c>
      <c r="F1236" s="1">
        <v>0</v>
      </c>
      <c r="G1236" s="2">
        <f t="shared" si="22"/>
        <v>422295.14228000003</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834575.38</v>
      </c>
      <c r="E1237" s="1">
        <v>0</v>
      </c>
      <c r="F1237" s="1">
        <v>0</v>
      </c>
      <c r="G1237" s="2">
        <f t="shared" si="22"/>
        <v>423964.29304000002</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34158</v>
      </c>
      <c r="D1241" s="1">
        <f>BILANCA!E265</f>
        <v>33380.1</v>
      </c>
      <c r="E1241" s="1">
        <v>0</v>
      </c>
      <c r="F1241" s="1">
        <v>0</v>
      </c>
      <c r="G1241" s="2">
        <f t="shared" si="22"/>
        <v>26036.895600000003</v>
      </c>
      <c r="H1241" s="2">
        <f t="shared" si="23"/>
        <v>9.9999999998544808E-2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242609</v>
      </c>
      <c r="D1244" s="1">
        <f>BILANCA!E268</f>
        <v>192134.49</v>
      </c>
      <c r="E1244" s="1">
        <v>0</v>
      </c>
      <c r="F1244" s="1">
        <v>0</v>
      </c>
      <c r="G1244" s="2">
        <f t="shared" si="24"/>
        <v>163615.15278</v>
      </c>
      <c r="H1244" s="2">
        <f t="shared" si="23"/>
        <v>0.48999999999068677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188581</v>
      </c>
      <c r="D1247" s="1">
        <f>BILANCA!E271</f>
        <v>212081.25</v>
      </c>
      <c r="E1247" s="1">
        <v>0</v>
      </c>
      <c r="F1247" s="1">
        <v>0</v>
      </c>
      <c r="G1247" s="2">
        <f t="shared" si="24"/>
        <v>161764.28400000001</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1424074</v>
      </c>
      <c r="D1264" s="1">
        <f>BILANCA!E288</f>
        <v>1631797.67</v>
      </c>
      <c r="E1264" s="1">
        <v>0</v>
      </c>
      <c r="F1264" s="1">
        <v>0</v>
      </c>
      <c r="G1264" s="2">
        <f t="shared" si="24"/>
        <v>1317235.0845400002</v>
      </c>
      <c r="H1264" s="2">
        <f t="shared" si="23"/>
        <v>0.33000000007450581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48345</v>
      </c>
      <c r="D1266" s="1">
        <f>BILANCA!E290</f>
        <v>0</v>
      </c>
      <c r="E1266" s="1">
        <v>0</v>
      </c>
      <c r="F1266" s="1">
        <v>0</v>
      </c>
      <c r="G1266" s="2">
        <f t="shared" si="24"/>
        <v>13681.634999999998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987</v>
      </c>
      <c r="D1274" s="1">
        <f>BILANCA!E298</f>
        <v>4987.41</v>
      </c>
      <c r="E1274" s="1">
        <v>0</v>
      </c>
      <c r="F1274" s="1">
        <v>0</v>
      </c>
      <c r="G1274" s="2">
        <f t="shared" si="24"/>
        <v>3189.8896199999999</v>
      </c>
      <c r="H1274" s="2">
        <f t="shared" si="23"/>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0.97</v>
      </c>
      <c r="E1275" s="1">
        <v>0</v>
      </c>
      <c r="F1275" s="1">
        <v>0</v>
      </c>
      <c r="G1275" s="2">
        <f t="shared" si="24"/>
        <v>0.56647999999999998</v>
      </c>
      <c r="H1275" s="2">
        <f t="shared" si="23"/>
        <v>3.0000000000000027E-2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270582</v>
      </c>
      <c r="D1278" s="1">
        <f>BILANCA!E302</f>
        <v>213122.54</v>
      </c>
      <c r="E1278" s="1">
        <v>0</v>
      </c>
      <c r="F1278" s="1">
        <v>0</v>
      </c>
      <c r="G1278" s="2">
        <f t="shared" si="24"/>
        <v>205563.98859999998</v>
      </c>
      <c r="H1278" s="2">
        <f t="shared" si="23"/>
        <v>0.45999999999185093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13724791</v>
      </c>
      <c r="D1408" s="1">
        <f>'RAS-funkcijski'!E114</f>
        <v>14499400.460000001</v>
      </c>
      <c r="E1408" s="1">
        <v>0</v>
      </c>
      <c r="F1408" s="1">
        <v>0</v>
      </c>
      <c r="G1408" s="2">
        <f t="shared" si="24"/>
        <v>4699595.1112000002</v>
      </c>
      <c r="H1408" s="2">
        <f t="shared" si="27"/>
        <v>0.46000000089406967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13446310</v>
      </c>
      <c r="D1409" s="1">
        <f>'RAS-funkcijski'!E115</f>
        <v>14208834.49</v>
      </c>
      <c r="E1409" s="1">
        <v>0</v>
      </c>
      <c r="F1409" s="1">
        <v>0</v>
      </c>
      <c r="G1409" s="2">
        <f t="shared" si="24"/>
        <v>4646901.6667799996</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13446310</v>
      </c>
      <c r="D1411" s="1">
        <f>'RAS-funkcijski'!E117</f>
        <v>14208834.49</v>
      </c>
      <c r="E1411" s="1">
        <v>0</v>
      </c>
      <c r="F1411" s="1">
        <v>0</v>
      </c>
      <c r="G1411" s="2">
        <f t="shared" si="24"/>
        <v>4730629.6247399999</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278481</v>
      </c>
      <c r="D1420" s="1">
        <f>'RAS-funkcijski'!E126</f>
        <v>290565.96999999997</v>
      </c>
      <c r="E1420" s="1">
        <v>0</v>
      </c>
      <c r="F1420" s="1">
        <v>0</v>
      </c>
      <c r="G1420" s="2">
        <f t="shared" si="24"/>
        <v>104872.77867999999</v>
      </c>
      <c r="H1420" s="2">
        <f t="shared" si="27"/>
        <v>3.0000000027939677E-2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13724791</v>
      </c>
      <c r="D1435" s="13">
        <f>'RAS-funkcijski'!E141</f>
        <v>14499400.460000001</v>
      </c>
      <c r="E1435" s="13">
        <v>0</v>
      </c>
      <c r="F1435" s="13">
        <v>0</v>
      </c>
      <c r="G1435" s="14">
        <f t="shared" si="24"/>
        <v>5853132.0930400006</v>
      </c>
      <c r="H1435" s="14">
        <f t="shared" si="27"/>
        <v>0.46000000089406967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1020.64</v>
      </c>
      <c r="E1436" s="6">
        <v>0</v>
      </c>
      <c r="F1436" s="6">
        <v>0</v>
      </c>
      <c r="G1436" s="7">
        <f t="shared" si="24"/>
        <v>2.04128</v>
      </c>
      <c r="H1436" s="7">
        <f t="shared" si="27"/>
        <v>0.36000000000001364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1020.64</v>
      </c>
      <c r="E1437" s="1">
        <v>0</v>
      </c>
      <c r="F1437" s="1">
        <v>0</v>
      </c>
      <c r="G1437" s="2">
        <f t="shared" si="24"/>
        <v>4.08256</v>
      </c>
      <c r="H1437" s="2">
        <f t="shared" si="27"/>
        <v>0.36000000000001364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1020.64</v>
      </c>
      <c r="E1438" s="1">
        <v>0</v>
      </c>
      <c r="F1438" s="1">
        <v>0</v>
      </c>
      <c r="G1438" s="2">
        <f t="shared" si="24"/>
        <v>6.1238400000000004</v>
      </c>
      <c r="H1438" s="2">
        <f t="shared" si="27"/>
        <v>0.36000000000001364</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1020.64</v>
      </c>
      <c r="E1440" s="1">
        <v>0</v>
      </c>
      <c r="F1440" s="1">
        <v>0</v>
      </c>
      <c r="G1440" s="2">
        <f t="shared" si="24"/>
        <v>10.2064</v>
      </c>
      <c r="H1440" s="2">
        <f t="shared" si="27"/>
        <v>0.36000000000001364</v>
      </c>
      <c r="I1440" s="10">
        <f t="shared" si="28"/>
        <v>3.6743040000001392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1472419.37</v>
      </c>
      <c r="D1480" s="6"/>
      <c r="E1480" s="6">
        <v>0</v>
      </c>
      <c r="F1480" s="6">
        <v>0</v>
      </c>
      <c r="G1480" s="7">
        <f t="shared" ref="G1480:G1580" si="34">B1480/1000*C1480</f>
        <v>1472.4193700000001</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14719378.560000001</v>
      </c>
      <c r="D1481" s="1">
        <v>0</v>
      </c>
      <c r="E1481" s="1">
        <v>0</v>
      </c>
      <c r="F1481" s="1">
        <v>0</v>
      </c>
      <c r="G1481" s="2">
        <f t="shared" si="34"/>
        <v>29438.757120000002</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84575.51</v>
      </c>
      <c r="D1482" s="1">
        <v>0</v>
      </c>
      <c r="E1482" s="1">
        <v>0</v>
      </c>
      <c r="F1482" s="1">
        <v>0</v>
      </c>
      <c r="G1482" s="2">
        <f t="shared" si="34"/>
        <v>253.72653</v>
      </c>
      <c r="H1482" s="2">
        <f t="shared" si="35"/>
        <v>0.49000000000523869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14355770.030000001</v>
      </c>
      <c r="D1483" s="1">
        <v>0</v>
      </c>
      <c r="E1483" s="1">
        <v>0</v>
      </c>
      <c r="F1483" s="1">
        <v>0</v>
      </c>
      <c r="G1483" s="2">
        <f t="shared" si="34"/>
        <v>57423.080120000006</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12439549.32</v>
      </c>
      <c r="D1484" s="1">
        <v>0</v>
      </c>
      <c r="E1484" s="1">
        <v>0</v>
      </c>
      <c r="F1484" s="1">
        <v>0</v>
      </c>
      <c r="G1484" s="2">
        <f t="shared" si="34"/>
        <v>62197.746600000006</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1703735.98</v>
      </c>
      <c r="D1485" s="1">
        <v>0</v>
      </c>
      <c r="E1485" s="1">
        <v>0</v>
      </c>
      <c r="F1485" s="1">
        <v>0</v>
      </c>
      <c r="G1485" s="2">
        <f t="shared" si="34"/>
        <v>10222.41588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5953.75</v>
      </c>
      <c r="D1486" s="1">
        <v>0</v>
      </c>
      <c r="E1486" s="1">
        <v>0</v>
      </c>
      <c r="F1486" s="1">
        <v>0</v>
      </c>
      <c r="G1486" s="2">
        <f t="shared" si="34"/>
        <v>41.676250000000003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190950.98</v>
      </c>
      <c r="D1489" s="1">
        <v>0</v>
      </c>
      <c r="E1489" s="1">
        <v>0</v>
      </c>
      <c r="F1489" s="1">
        <v>0</v>
      </c>
      <c r="G1489" s="2">
        <f t="shared" si="34"/>
        <v>1909.5098</v>
      </c>
      <c r="H1489" s="2">
        <f t="shared" si="35"/>
        <v>1.9999999989522621E-2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15580</v>
      </c>
      <c r="D1491" s="1">
        <v>0</v>
      </c>
      <c r="E1491" s="1">
        <v>0</v>
      </c>
      <c r="F1491" s="1">
        <v>0</v>
      </c>
      <c r="G1491" s="2">
        <f t="shared" si="34"/>
        <v>186.96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279033.02</v>
      </c>
      <c r="D1492" s="1">
        <v>0</v>
      </c>
      <c r="E1492" s="1">
        <v>0</v>
      </c>
      <c r="F1492" s="1">
        <v>0</v>
      </c>
      <c r="G1492" s="2">
        <f t="shared" si="34"/>
        <v>3627.4292599999999</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14560000.259999998</v>
      </c>
      <c r="D1499" s="1">
        <v>0</v>
      </c>
      <c r="E1499" s="1">
        <v>0</v>
      </c>
      <c r="F1499" s="1">
        <v>0</v>
      </c>
      <c r="G1499" s="2">
        <f t="shared" si="34"/>
        <v>291200.00519999996</v>
      </c>
      <c r="H1499" s="2">
        <f t="shared" si="35"/>
        <v>0.25999999791383743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141979.82</v>
      </c>
      <c r="D1500" s="1">
        <v>0</v>
      </c>
      <c r="E1500" s="1">
        <v>0</v>
      </c>
      <c r="F1500" s="1">
        <v>0</v>
      </c>
      <c r="G1500" s="2">
        <f t="shared" si="34"/>
        <v>2981.5762200000004</v>
      </c>
      <c r="H1500" s="2">
        <f t="shared" si="35"/>
        <v>0.17999999999301508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14090642.349999998</v>
      </c>
      <c r="D1501" s="1">
        <v>0</v>
      </c>
      <c r="E1501" s="1">
        <v>0</v>
      </c>
      <c r="F1501" s="1">
        <v>0</v>
      </c>
      <c r="G1501" s="2">
        <f t="shared" si="34"/>
        <v>309994.13169999991</v>
      </c>
      <c r="H1501" s="2">
        <f t="shared" si="35"/>
        <v>0.34999999776482582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12294820.939999999</v>
      </c>
      <c r="D1502" s="1">
        <v>0</v>
      </c>
      <c r="E1502" s="1">
        <v>0</v>
      </c>
      <c r="F1502" s="1">
        <v>0</v>
      </c>
      <c r="G1502" s="2">
        <f t="shared" si="34"/>
        <v>282780.88162</v>
      </c>
      <c r="H1502" s="2">
        <f t="shared" si="35"/>
        <v>6.0000000521540642E-2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1586656.69</v>
      </c>
      <c r="D1503" s="1">
        <v>0</v>
      </c>
      <c r="E1503" s="1">
        <v>0</v>
      </c>
      <c r="F1503" s="1">
        <v>0</v>
      </c>
      <c r="G1503" s="2">
        <f t="shared" si="34"/>
        <v>38079.760560000002</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6578.95</v>
      </c>
      <c r="D1504" s="1">
        <v>0</v>
      </c>
      <c r="E1504" s="1">
        <v>0</v>
      </c>
      <c r="F1504" s="1">
        <v>0</v>
      </c>
      <c r="G1504" s="2">
        <f t="shared" si="34"/>
        <v>164.47375</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190950.98</v>
      </c>
      <c r="D1507" s="1">
        <v>0</v>
      </c>
      <c r="E1507" s="1">
        <v>0</v>
      </c>
      <c r="F1507" s="1">
        <v>0</v>
      </c>
      <c r="G1507" s="2">
        <f t="shared" si="34"/>
        <v>5346.6274400000002</v>
      </c>
      <c r="H1507" s="2">
        <f t="shared" si="35"/>
        <v>1.9999999989522621E-2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11634.79</v>
      </c>
      <c r="D1509" s="1">
        <v>0</v>
      </c>
      <c r="E1509" s="1">
        <v>0</v>
      </c>
      <c r="F1509" s="1">
        <v>0</v>
      </c>
      <c r="G1509" s="2">
        <f t="shared" si="34"/>
        <v>349.0437</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327378.09000000003</v>
      </c>
      <c r="D1510" s="1">
        <v>0</v>
      </c>
      <c r="E1510" s="1">
        <v>0</v>
      </c>
      <c r="F1510" s="1">
        <v>0</v>
      </c>
      <c r="G1510" s="2">
        <f t="shared" si="34"/>
        <v>10148.720790000001</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1631797.6700000018</v>
      </c>
      <c r="D1517" s="1">
        <v>0</v>
      </c>
      <c r="E1517" s="1">
        <v>0</v>
      </c>
      <c r="F1517" s="1">
        <v>0</v>
      </c>
      <c r="G1517" s="2">
        <f t="shared" si="34"/>
        <v>62008.31146000007</v>
      </c>
      <c r="H1517" s="2">
        <f t="shared" si="35"/>
        <v>0.32999999821186066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1631797.67</v>
      </c>
      <c r="D1576" s="1">
        <v>0</v>
      </c>
      <c r="E1576" s="1">
        <v>0</v>
      </c>
      <c r="F1576" s="1">
        <v>0</v>
      </c>
      <c r="G1576" s="2">
        <f t="shared" si="34"/>
        <v>158284.37398999999</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211712.03</v>
      </c>
      <c r="D1577" s="1">
        <v>0</v>
      </c>
      <c r="E1577" s="1">
        <v>0</v>
      </c>
      <c r="F1577" s="1">
        <v>0</v>
      </c>
      <c r="G1577" s="2">
        <f t="shared" si="34"/>
        <v>20747.77894</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1420085.64</v>
      </c>
      <c r="D1578" s="1">
        <v>0</v>
      </c>
      <c r="E1578" s="1">
        <v>0</v>
      </c>
      <c r="F1578" s="1">
        <v>0</v>
      </c>
      <c r="G1578" s="2">
        <f t="shared" si="34"/>
        <v>140588.47836000001</v>
      </c>
      <c r="H1578" s="2">
        <f t="shared" si="35"/>
        <v>0.36000000010244548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11935</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13706853</v>
      </c>
      <c r="I16" s="172">
        <f>'PR-RAS'!E6</f>
        <v>14505271.449999999</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13368621</v>
      </c>
      <c r="I17" s="172">
        <f>'PR-RAS'!E151</f>
        <v>14183275.940000001</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6926</v>
      </c>
      <c r="I18" s="172">
        <f>'PR-RAS'!E645</f>
        <v>13418.859999998062</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32091491</v>
      </c>
      <c r="I20" s="175">
        <f>BILANCA!E7</f>
        <v>31678659.929999996</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1524003</v>
      </c>
      <c r="I21" s="177">
        <f>BILANCA!E68</f>
        <v>1678596.63</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1482919</v>
      </c>
      <c r="I22" s="177">
        <f>BILANCA!E176</f>
        <v>1631797.67</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32132575</v>
      </c>
      <c r="I23" s="179">
        <f>BILANCA!E237</f>
        <v>31725458.890000001</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13724791</v>
      </c>
      <c r="I27" s="177">
        <f>'RAS-funkcijski'!E114</f>
        <v>14499400.460000001</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13724791</v>
      </c>
      <c r="I28" s="181">
        <f>'RAS-funkcijski'!E141</f>
        <v>14499400.460000001</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1020.64</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1472419.37</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1631797.6700000018</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1631797.67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13706853</v>
      </c>
      <c r="E6" s="53">
        <f>E7+E44+E50+E82+E106+E124+E133+E139</f>
        <v>14505271.449999999</v>
      </c>
      <c r="F6" s="54">
        <f t="shared" ref="F6:F131" si="0">IF(D6&lt;&gt;0,IF(E6/D6&gt;=100,"&gt;&gt;100",E6/D6*100),"-")</f>
        <v>105.82495814320035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10626083</v>
      </c>
      <c r="E50" s="53">
        <f>E51+E54+E59+E62+E65+E68+E71+E74+E77</f>
        <v>11218279.84</v>
      </c>
      <c r="F50" s="54">
        <f t="shared" si="0"/>
        <v>105.57304926001424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10626083</v>
      </c>
      <c r="E68" s="53">
        <f t="shared" si="15"/>
        <v>11218279.84</v>
      </c>
      <c r="F68" s="54">
        <f t="shared" si="0"/>
        <v>105.57304926001424</v>
      </c>
    </row>
    <row r="69" spans="1:6" ht="12.75" customHeight="1" x14ac:dyDescent="0.2">
      <c r="A69" s="55" t="s">
        <v>181</v>
      </c>
      <c r="B69" s="87" t="s">
        <v>182</v>
      </c>
      <c r="C69" s="52" t="s">
        <v>181</v>
      </c>
      <c r="D69" s="244">
        <v>10404314</v>
      </c>
      <c r="E69" s="244">
        <v>11050623.789999999</v>
      </c>
      <c r="F69" s="54">
        <f t="shared" si="0"/>
        <v>106.21194045085529</v>
      </c>
    </row>
    <row r="70" spans="1:6" ht="12" x14ac:dyDescent="0.2">
      <c r="A70" s="55" t="s">
        <v>183</v>
      </c>
      <c r="B70" s="87" t="s">
        <v>184</v>
      </c>
      <c r="C70" s="52" t="s">
        <v>183</v>
      </c>
      <c r="D70" s="244">
        <v>221769</v>
      </c>
      <c r="E70" s="244">
        <v>167656.04999999999</v>
      </c>
      <c r="F70" s="54">
        <f t="shared" si="0"/>
        <v>75.599407491579072</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1.02</v>
      </c>
      <c r="F82" s="54">
        <f t="shared" si="0"/>
        <v>102</v>
      </c>
    </row>
    <row r="83" spans="1:6" ht="12.75" customHeight="1" x14ac:dyDescent="0.2">
      <c r="A83" s="55">
        <v>641</v>
      </c>
      <c r="B83" s="87" t="s">
        <v>209</v>
      </c>
      <c r="C83" s="52" t="s">
        <v>210</v>
      </c>
      <c r="D83" s="53">
        <f t="shared" ref="D83:E83" si="20">SUM(D84:D90)</f>
        <v>1</v>
      </c>
      <c r="E83" s="53">
        <f t="shared" si="20"/>
        <v>1.02</v>
      </c>
      <c r="F83" s="54">
        <f t="shared" si="0"/>
        <v>102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1.02</v>
      </c>
      <c r="F85" s="54">
        <f t="shared" si="0"/>
        <v>102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281730</v>
      </c>
      <c r="E106" s="53">
        <f t="shared" si="23"/>
        <v>339522.5</v>
      </c>
      <c r="F106" s="54">
        <f t="shared" si="0"/>
        <v>120.51343484896888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281730</v>
      </c>
      <c r="E112" s="53">
        <f t="shared" si="25"/>
        <v>339522.5</v>
      </c>
      <c r="F112" s="54">
        <f t="shared" si="0"/>
        <v>120.51343484896888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281730</v>
      </c>
      <c r="E117" s="244">
        <v>339522.5</v>
      </c>
      <c r="F117" s="54">
        <f t="shared" si="0"/>
        <v>120.51343484896888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17298</v>
      </c>
      <c r="E124" s="53">
        <f t="shared" si="27"/>
        <v>54803.5</v>
      </c>
      <c r="F124" s="54">
        <f t="shared" si="0"/>
        <v>316.81986356804254</v>
      </c>
    </row>
    <row r="125" spans="1:6" ht="12.75" customHeight="1" x14ac:dyDescent="0.2">
      <c r="A125" s="55">
        <v>661</v>
      </c>
      <c r="B125" s="88" t="s">
        <v>293</v>
      </c>
      <c r="C125" s="52" t="s">
        <v>294</v>
      </c>
      <c r="D125" s="53">
        <f t="shared" ref="D125:E125" si="28">SUM(D126:D127)</f>
        <v>350</v>
      </c>
      <c r="E125" s="53">
        <f t="shared" si="28"/>
        <v>5312</v>
      </c>
      <c r="F125" s="54">
        <f t="shared" si="0"/>
        <v>1517.7142857142858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350</v>
      </c>
      <c r="E127" s="244">
        <v>5312</v>
      </c>
      <c r="F127" s="54">
        <f t="shared" si="0"/>
        <v>1517.7142857142858</v>
      </c>
    </row>
    <row r="128" spans="1:6" ht="22.8" x14ac:dyDescent="0.2">
      <c r="A128" s="55">
        <v>663</v>
      </c>
      <c r="B128" s="233" t="s">
        <v>299</v>
      </c>
      <c r="C128" s="52" t="s">
        <v>300</v>
      </c>
      <c r="D128" s="53">
        <f t="shared" ref="D128:E128" si="29">SUM(D129:D132)</f>
        <v>16948</v>
      </c>
      <c r="E128" s="53">
        <f t="shared" si="29"/>
        <v>49491.5</v>
      </c>
      <c r="F128" s="54">
        <f t="shared" si="0"/>
        <v>292.01970734009916</v>
      </c>
    </row>
    <row r="129" spans="1:6" ht="12.75" customHeight="1" x14ac:dyDescent="0.2">
      <c r="A129" s="55">
        <v>6631</v>
      </c>
      <c r="B129" s="88" t="s">
        <v>301</v>
      </c>
      <c r="C129" s="52" t="s">
        <v>302</v>
      </c>
      <c r="D129" s="244">
        <v>16948</v>
      </c>
      <c r="E129" s="244">
        <v>1900</v>
      </c>
      <c r="F129" s="54">
        <f t="shared" si="0"/>
        <v>11.210762331838566</v>
      </c>
    </row>
    <row r="130" spans="1:6" ht="12.75" customHeight="1" x14ac:dyDescent="0.2">
      <c r="A130" s="55">
        <v>6632</v>
      </c>
      <c r="B130" s="234" t="s">
        <v>303</v>
      </c>
      <c r="C130" s="52" t="s">
        <v>304</v>
      </c>
      <c r="D130" s="244"/>
      <c r="E130" s="244">
        <v>47591.5</v>
      </c>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2781741</v>
      </c>
      <c r="E133" s="53">
        <f t="shared" si="30"/>
        <v>2892664.59</v>
      </c>
      <c r="F133" s="54">
        <f t="shared" ref="F133:F223" si="31">IF(D133&lt;&gt;0,IF(E133/D133&gt;=100,"&gt;&gt;100",E133/D133*100),"-")</f>
        <v>103.9875599489672</v>
      </c>
    </row>
    <row r="134" spans="1:6" ht="22.8" x14ac:dyDescent="0.2">
      <c r="A134" s="55">
        <v>671</v>
      </c>
      <c r="B134" s="234" t="s">
        <v>311</v>
      </c>
      <c r="C134" s="52" t="s">
        <v>312</v>
      </c>
      <c r="D134" s="53">
        <f t="shared" ref="D134:E134" si="32">SUM(D135:D137)</f>
        <v>2781741</v>
      </c>
      <c r="E134" s="53">
        <f t="shared" si="32"/>
        <v>2892664.59</v>
      </c>
      <c r="F134" s="54">
        <f t="shared" si="31"/>
        <v>103.9875599489672</v>
      </c>
    </row>
    <row r="135" spans="1:6" ht="12.75" customHeight="1" x14ac:dyDescent="0.2">
      <c r="A135" s="55">
        <v>6711</v>
      </c>
      <c r="B135" s="87" t="s">
        <v>313</v>
      </c>
      <c r="C135" s="52" t="s">
        <v>314</v>
      </c>
      <c r="D135" s="244">
        <v>2655578</v>
      </c>
      <c r="E135" s="244">
        <v>2802810.07</v>
      </c>
      <c r="F135" s="54">
        <f t="shared" si="31"/>
        <v>105.54425703180247</v>
      </c>
    </row>
    <row r="136" spans="1:6" ht="22.8" x14ac:dyDescent="0.2">
      <c r="A136" s="55">
        <v>6712</v>
      </c>
      <c r="B136" s="234" t="s">
        <v>315</v>
      </c>
      <c r="C136" s="52" t="s">
        <v>316</v>
      </c>
      <c r="D136" s="244">
        <v>126163</v>
      </c>
      <c r="E136" s="244">
        <v>89854.52</v>
      </c>
      <c r="F136" s="54">
        <f t="shared" si="31"/>
        <v>71.220976038933756</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13368621</v>
      </c>
      <c r="E151" s="53">
        <f t="shared" si="35"/>
        <v>14183275.940000001</v>
      </c>
      <c r="F151" s="54">
        <f t="shared" si="31"/>
        <v>106.09378439257125</v>
      </c>
    </row>
    <row r="152" spans="1:6" ht="12.75" customHeight="1" x14ac:dyDescent="0.2">
      <c r="A152" s="55">
        <v>31</v>
      </c>
      <c r="B152" s="87" t="s">
        <v>346</v>
      </c>
      <c r="C152" s="52" t="s">
        <v>35</v>
      </c>
      <c r="D152" s="53">
        <f t="shared" ref="D152:E152" si="36">D153+D158+D159</f>
        <v>11486544</v>
      </c>
      <c r="E152" s="53">
        <f t="shared" si="36"/>
        <v>12262810.800000001</v>
      </c>
      <c r="F152" s="54">
        <f t="shared" si="31"/>
        <v>106.75805359732222</v>
      </c>
    </row>
    <row r="153" spans="1:6" ht="12.75" customHeight="1" x14ac:dyDescent="0.2">
      <c r="A153" s="55">
        <v>311</v>
      </c>
      <c r="B153" s="87" t="s">
        <v>347</v>
      </c>
      <c r="C153" s="52" t="s">
        <v>348</v>
      </c>
      <c r="D153" s="53">
        <f t="shared" ref="D153:E153" si="37">SUM(D154:D157)</f>
        <v>9525212</v>
      </c>
      <c r="E153" s="53">
        <f t="shared" si="37"/>
        <v>10155027.609999999</v>
      </c>
      <c r="F153" s="54">
        <f t="shared" si="31"/>
        <v>106.61209020859587</v>
      </c>
    </row>
    <row r="154" spans="1:6" ht="12.75" customHeight="1" x14ac:dyDescent="0.2">
      <c r="A154" s="55">
        <v>3111</v>
      </c>
      <c r="B154" s="87" t="s">
        <v>349</v>
      </c>
      <c r="C154" s="52" t="s">
        <v>350</v>
      </c>
      <c r="D154" s="244">
        <v>9317638</v>
      </c>
      <c r="E154" s="244">
        <v>9981765.8399999999</v>
      </c>
      <c r="F154" s="54">
        <f t="shared" si="31"/>
        <v>107.12764157611619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31582</v>
      </c>
      <c r="E156" s="244">
        <v>33465.01</v>
      </c>
      <c r="F156" s="54">
        <f t="shared" si="31"/>
        <v>105.96228864543096</v>
      </c>
    </row>
    <row r="157" spans="1:6" ht="12.75" customHeight="1" x14ac:dyDescent="0.2">
      <c r="A157" s="55">
        <v>3114</v>
      </c>
      <c r="B157" s="87" t="s">
        <v>355</v>
      </c>
      <c r="C157" s="52" t="s">
        <v>356</v>
      </c>
      <c r="D157" s="244">
        <v>175992</v>
      </c>
      <c r="E157" s="244">
        <v>139796.76</v>
      </c>
      <c r="F157" s="54">
        <f t="shared" si="31"/>
        <v>79.433587890358666</v>
      </c>
    </row>
    <row r="158" spans="1:6" ht="12.75" customHeight="1" x14ac:dyDescent="0.2">
      <c r="A158" s="55">
        <v>312</v>
      </c>
      <c r="B158" s="87" t="s">
        <v>357</v>
      </c>
      <c r="C158" s="52" t="s">
        <v>358</v>
      </c>
      <c r="D158" s="244">
        <v>389553</v>
      </c>
      <c r="E158" s="244">
        <v>451477.3</v>
      </c>
      <c r="F158" s="54">
        <f t="shared" si="31"/>
        <v>115.89624518358221</v>
      </c>
    </row>
    <row r="159" spans="1:6" ht="12.75" customHeight="1" x14ac:dyDescent="0.2">
      <c r="A159" s="55">
        <v>313</v>
      </c>
      <c r="B159" s="87" t="s">
        <v>359</v>
      </c>
      <c r="C159" s="52" t="s">
        <v>360</v>
      </c>
      <c r="D159" s="53">
        <f t="shared" ref="D159:E159" si="38">SUM(D160:D162)</f>
        <v>1571779</v>
      </c>
      <c r="E159" s="53">
        <f t="shared" si="38"/>
        <v>1656305.89</v>
      </c>
      <c r="F159" s="54">
        <f t="shared" si="31"/>
        <v>105.37778466311103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1571308</v>
      </c>
      <c r="E161" s="244">
        <v>1656305.89</v>
      </c>
      <c r="F161" s="54">
        <f t="shared" si="31"/>
        <v>105.40937168270001</v>
      </c>
    </row>
    <row r="162" spans="1:6" ht="12.75" customHeight="1" x14ac:dyDescent="0.2">
      <c r="A162" s="55">
        <v>3133</v>
      </c>
      <c r="B162" s="87" t="s">
        <v>364</v>
      </c>
      <c r="C162" s="52" t="s">
        <v>365</v>
      </c>
      <c r="D162" s="244">
        <v>471</v>
      </c>
      <c r="E162" s="244"/>
      <c r="F162" s="54">
        <f t="shared" si="31"/>
        <v>0</v>
      </c>
    </row>
    <row r="163" spans="1:6" ht="12.75" customHeight="1" x14ac:dyDescent="0.2">
      <c r="A163" s="55">
        <v>32</v>
      </c>
      <c r="B163" s="87" t="s">
        <v>366</v>
      </c>
      <c r="C163" s="52" t="s">
        <v>367</v>
      </c>
      <c r="D163" s="53">
        <f t="shared" ref="D163:E163" si="39">D164+D169+D177+D187+D188</f>
        <v>1519597</v>
      </c>
      <c r="E163" s="53">
        <f t="shared" si="39"/>
        <v>1703977.6500000001</v>
      </c>
      <c r="F163" s="54">
        <f t="shared" si="31"/>
        <v>112.13352290113761</v>
      </c>
    </row>
    <row r="164" spans="1:6" ht="12.75" customHeight="1" x14ac:dyDescent="0.2">
      <c r="A164" s="55">
        <v>321</v>
      </c>
      <c r="B164" s="87" t="s">
        <v>368</v>
      </c>
      <c r="C164" s="52" t="s">
        <v>369</v>
      </c>
      <c r="D164" s="53">
        <f t="shared" ref="D164:E164" si="40">SUM(D165:D168)</f>
        <v>243291</v>
      </c>
      <c r="E164" s="53">
        <f t="shared" si="40"/>
        <v>336360.88</v>
      </c>
      <c r="F164" s="54">
        <f t="shared" si="31"/>
        <v>138.25455113423843</v>
      </c>
    </row>
    <row r="165" spans="1:6" ht="12.75" customHeight="1" x14ac:dyDescent="0.2">
      <c r="A165" s="55">
        <v>3211</v>
      </c>
      <c r="B165" s="87" t="s">
        <v>370</v>
      </c>
      <c r="C165" s="52" t="s">
        <v>371</v>
      </c>
      <c r="D165" s="244">
        <v>8039</v>
      </c>
      <c r="E165" s="244">
        <v>47202.29</v>
      </c>
      <c r="F165" s="54">
        <f t="shared" si="31"/>
        <v>587.166189824605</v>
      </c>
    </row>
    <row r="166" spans="1:6" ht="12.75" customHeight="1" x14ac:dyDescent="0.2">
      <c r="A166" s="55">
        <v>3212</v>
      </c>
      <c r="B166" s="87" t="s">
        <v>372</v>
      </c>
      <c r="C166" s="52" t="s">
        <v>373</v>
      </c>
      <c r="D166" s="244">
        <v>231519</v>
      </c>
      <c r="E166" s="244">
        <v>262823.26</v>
      </c>
      <c r="F166" s="54">
        <f t="shared" si="31"/>
        <v>113.52124879599515</v>
      </c>
    </row>
    <row r="167" spans="1:6" ht="12.75" customHeight="1" x14ac:dyDescent="0.2">
      <c r="A167" s="55">
        <v>3213</v>
      </c>
      <c r="B167" s="87" t="s">
        <v>374</v>
      </c>
      <c r="C167" s="52" t="s">
        <v>375</v>
      </c>
      <c r="D167" s="244">
        <v>3733</v>
      </c>
      <c r="E167" s="244">
        <v>26335.33</v>
      </c>
      <c r="F167" s="54">
        <f t="shared" si="31"/>
        <v>705.47361371551028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673083</v>
      </c>
      <c r="E169" s="53">
        <f t="shared" si="41"/>
        <v>686232.24000000011</v>
      </c>
      <c r="F169" s="54">
        <f t="shared" si="31"/>
        <v>101.9535837333583</v>
      </c>
    </row>
    <row r="170" spans="1:6" ht="12.75" customHeight="1" x14ac:dyDescent="0.2">
      <c r="A170" s="55">
        <v>3221</v>
      </c>
      <c r="B170" s="87" t="s">
        <v>380</v>
      </c>
      <c r="C170" s="52" t="s">
        <v>381</v>
      </c>
      <c r="D170" s="244">
        <v>184197</v>
      </c>
      <c r="E170" s="244">
        <v>129729.64</v>
      </c>
      <c r="F170" s="54">
        <f t="shared" si="31"/>
        <v>70.429833276329148</v>
      </c>
    </row>
    <row r="171" spans="1:6" ht="12.75" customHeight="1" x14ac:dyDescent="0.2">
      <c r="A171" s="55">
        <v>3222</v>
      </c>
      <c r="B171" s="87" t="s">
        <v>382</v>
      </c>
      <c r="C171" s="52" t="s">
        <v>383</v>
      </c>
      <c r="D171" s="244">
        <v>259762</v>
      </c>
      <c r="E171" s="244">
        <v>293544.3</v>
      </c>
      <c r="F171" s="54">
        <f t="shared" si="31"/>
        <v>113.00509697338332</v>
      </c>
    </row>
    <row r="172" spans="1:6" ht="12.75" customHeight="1" x14ac:dyDescent="0.2">
      <c r="A172" s="55">
        <v>3223</v>
      </c>
      <c r="B172" s="87" t="s">
        <v>384</v>
      </c>
      <c r="C172" s="52" t="s">
        <v>385</v>
      </c>
      <c r="D172" s="244">
        <v>170203</v>
      </c>
      <c r="E172" s="244">
        <v>215398.39</v>
      </c>
      <c r="F172" s="54">
        <f t="shared" si="31"/>
        <v>126.55381515014426</v>
      </c>
    </row>
    <row r="173" spans="1:6" ht="12.75" customHeight="1" x14ac:dyDescent="0.2">
      <c r="A173" s="55">
        <v>3224</v>
      </c>
      <c r="B173" s="87" t="s">
        <v>386</v>
      </c>
      <c r="C173" s="52" t="s">
        <v>387</v>
      </c>
      <c r="D173" s="244">
        <v>39986</v>
      </c>
      <c r="E173" s="244">
        <v>22803.42</v>
      </c>
      <c r="F173" s="54">
        <f t="shared" si="31"/>
        <v>57.028509978492472</v>
      </c>
    </row>
    <row r="174" spans="1:6" ht="12.75" customHeight="1" x14ac:dyDescent="0.2">
      <c r="A174" s="55">
        <v>3225</v>
      </c>
      <c r="B174" s="87" t="s">
        <v>388</v>
      </c>
      <c r="C174" s="52" t="s">
        <v>389</v>
      </c>
      <c r="D174" s="244">
        <v>13381</v>
      </c>
      <c r="E174" s="244">
        <v>21618.84</v>
      </c>
      <c r="F174" s="54">
        <f t="shared" si="31"/>
        <v>161.56370973768776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5554</v>
      </c>
      <c r="E176" s="244">
        <v>3137.65</v>
      </c>
      <c r="F176" s="54">
        <f t="shared" si="31"/>
        <v>56.49351818509183</v>
      </c>
    </row>
    <row r="177" spans="1:6" ht="12.75" customHeight="1" x14ac:dyDescent="0.2">
      <c r="A177" s="55">
        <v>323</v>
      </c>
      <c r="B177" s="87" t="s">
        <v>394</v>
      </c>
      <c r="C177" s="52" t="s">
        <v>395</v>
      </c>
      <c r="D177" s="53">
        <f t="shared" ref="D177:E177" si="42">SUM(D178:D186)</f>
        <v>528775</v>
      </c>
      <c r="E177" s="53">
        <f t="shared" si="42"/>
        <v>605977.1100000001</v>
      </c>
      <c r="F177" s="54">
        <f t="shared" si="31"/>
        <v>114.60018155169971</v>
      </c>
    </row>
    <row r="178" spans="1:6" ht="12.75" customHeight="1" x14ac:dyDescent="0.2">
      <c r="A178" s="55">
        <v>3231</v>
      </c>
      <c r="B178" s="87" t="s">
        <v>396</v>
      </c>
      <c r="C178" s="52" t="s">
        <v>397</v>
      </c>
      <c r="D178" s="244">
        <v>26086</v>
      </c>
      <c r="E178" s="244">
        <v>32075.39</v>
      </c>
      <c r="F178" s="54">
        <f t="shared" si="31"/>
        <v>122.9601702062409</v>
      </c>
    </row>
    <row r="179" spans="1:6" ht="12.75" customHeight="1" x14ac:dyDescent="0.2">
      <c r="A179" s="55">
        <v>3232</v>
      </c>
      <c r="B179" s="87" t="s">
        <v>398</v>
      </c>
      <c r="C179" s="52" t="s">
        <v>399</v>
      </c>
      <c r="D179" s="244">
        <v>224650</v>
      </c>
      <c r="E179" s="244">
        <v>303241.89</v>
      </c>
      <c r="F179" s="54">
        <f t="shared" si="31"/>
        <v>134.98414867571779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152037</v>
      </c>
      <c r="E181" s="244">
        <v>128528.17</v>
      </c>
      <c r="F181" s="54">
        <f t="shared" si="31"/>
        <v>84.537428389142107</v>
      </c>
    </row>
    <row r="182" spans="1:6" ht="12.75" customHeight="1" x14ac:dyDescent="0.2">
      <c r="A182" s="55">
        <v>3235</v>
      </c>
      <c r="B182" s="87" t="s">
        <v>404</v>
      </c>
      <c r="C182" s="52" t="s">
        <v>405</v>
      </c>
      <c r="D182" s="244">
        <v>890</v>
      </c>
      <c r="E182" s="244">
        <v>1440.7</v>
      </c>
      <c r="F182" s="54">
        <f t="shared" si="31"/>
        <v>161.87640449438203</v>
      </c>
    </row>
    <row r="183" spans="1:6" ht="12.75" customHeight="1" x14ac:dyDescent="0.2">
      <c r="A183" s="55">
        <v>3236</v>
      </c>
      <c r="B183" s="87" t="s">
        <v>406</v>
      </c>
      <c r="C183" s="52" t="s">
        <v>407</v>
      </c>
      <c r="D183" s="244">
        <v>34062</v>
      </c>
      <c r="E183" s="244">
        <v>12180</v>
      </c>
      <c r="F183" s="54">
        <f t="shared" si="31"/>
        <v>35.758323057953149</v>
      </c>
    </row>
    <row r="184" spans="1:6" ht="12.75" customHeight="1" x14ac:dyDescent="0.2">
      <c r="A184" s="55">
        <v>3237</v>
      </c>
      <c r="B184" s="87" t="s">
        <v>408</v>
      </c>
      <c r="C184" s="52" t="s">
        <v>409</v>
      </c>
      <c r="D184" s="244">
        <v>63633</v>
      </c>
      <c r="E184" s="244">
        <v>89187.65</v>
      </c>
      <c r="F184" s="54">
        <f t="shared" si="31"/>
        <v>140.15942985557808</v>
      </c>
    </row>
    <row r="185" spans="1:6" ht="12.75" customHeight="1" x14ac:dyDescent="0.2">
      <c r="A185" s="55">
        <v>3238</v>
      </c>
      <c r="B185" s="87" t="s">
        <v>410</v>
      </c>
      <c r="C185" s="52" t="s">
        <v>411</v>
      </c>
      <c r="D185" s="244">
        <v>11750</v>
      </c>
      <c r="E185" s="244">
        <v>10762.5</v>
      </c>
      <c r="F185" s="54">
        <f t="shared" si="31"/>
        <v>91.59574468085107</v>
      </c>
    </row>
    <row r="186" spans="1:6" ht="12.75" customHeight="1" x14ac:dyDescent="0.2">
      <c r="A186" s="55">
        <v>3239</v>
      </c>
      <c r="B186" s="87" t="s">
        <v>412</v>
      </c>
      <c r="C186" s="52" t="s">
        <v>413</v>
      </c>
      <c r="D186" s="244">
        <v>15667</v>
      </c>
      <c r="E186" s="244">
        <v>28560.81</v>
      </c>
      <c r="F186" s="54">
        <f t="shared" si="31"/>
        <v>182.29916384757772</v>
      </c>
    </row>
    <row r="187" spans="1:6" ht="12.75" customHeight="1" x14ac:dyDescent="0.2">
      <c r="A187" s="55">
        <v>324</v>
      </c>
      <c r="B187" s="87" t="s">
        <v>414</v>
      </c>
      <c r="C187" s="52" t="s">
        <v>415</v>
      </c>
      <c r="D187" s="244"/>
      <c r="E187" s="244">
        <v>2175</v>
      </c>
      <c r="F187" s="54" t="str">
        <f t="shared" si="31"/>
        <v>-</v>
      </c>
    </row>
    <row r="188" spans="1:6" ht="12.75" customHeight="1" x14ac:dyDescent="0.2">
      <c r="A188" s="55">
        <v>329</v>
      </c>
      <c r="B188" s="87" t="s">
        <v>416</v>
      </c>
      <c r="C188" s="52" t="s">
        <v>417</v>
      </c>
      <c r="D188" s="53">
        <f t="shared" ref="D188:E188" si="43">SUM(D189:D195)</f>
        <v>74448</v>
      </c>
      <c r="E188" s="53">
        <f t="shared" si="43"/>
        <v>73232.42</v>
      </c>
      <c r="F188" s="54">
        <f t="shared" si="31"/>
        <v>98.367209327315706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37562</v>
      </c>
      <c r="E190" s="244">
        <v>38094.31</v>
      </c>
      <c r="F190" s="54">
        <f t="shared" si="31"/>
        <v>101.41715031148502</v>
      </c>
    </row>
    <row r="191" spans="1:6" ht="12.75" customHeight="1" x14ac:dyDescent="0.2">
      <c r="A191" s="55">
        <v>3293</v>
      </c>
      <c r="B191" s="87" t="s">
        <v>422</v>
      </c>
      <c r="C191" s="52" t="s">
        <v>423</v>
      </c>
      <c r="D191" s="244">
        <v>2991</v>
      </c>
      <c r="E191" s="244">
        <v>9460.75</v>
      </c>
      <c r="F191" s="54">
        <f t="shared" si="31"/>
        <v>316.30725509862924</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11282</v>
      </c>
      <c r="E193" s="244">
        <v>17100</v>
      </c>
      <c r="F193" s="54">
        <f t="shared" si="31"/>
        <v>151.5688707675944</v>
      </c>
    </row>
    <row r="194" spans="1:6" ht="12.75" customHeight="1" x14ac:dyDescent="0.2">
      <c r="A194" s="55" t="s">
        <v>428</v>
      </c>
      <c r="B194" s="87" t="s">
        <v>429</v>
      </c>
      <c r="C194" s="52" t="s">
        <v>428</v>
      </c>
      <c r="D194" s="244">
        <v>13594</v>
      </c>
      <c r="E194" s="244"/>
      <c r="F194" s="54">
        <f t="shared" si="31"/>
        <v>0</v>
      </c>
    </row>
    <row r="195" spans="1:6" ht="12.75" customHeight="1" x14ac:dyDescent="0.2">
      <c r="A195" s="55">
        <v>3299</v>
      </c>
      <c r="B195" s="87" t="s">
        <v>430</v>
      </c>
      <c r="C195" s="52" t="s">
        <v>431</v>
      </c>
      <c r="D195" s="244">
        <v>8019</v>
      </c>
      <c r="E195" s="244">
        <v>7377.36</v>
      </c>
      <c r="F195" s="54">
        <f t="shared" si="31"/>
        <v>91.998503554059113</v>
      </c>
    </row>
    <row r="196" spans="1:6" ht="12.75" customHeight="1" x14ac:dyDescent="0.2">
      <c r="A196" s="55">
        <v>34</v>
      </c>
      <c r="B196" s="234" t="s">
        <v>432</v>
      </c>
      <c r="C196" s="52" t="s">
        <v>433</v>
      </c>
      <c r="D196" s="53">
        <f t="shared" ref="D196:E196" si="44">D197+D202+D210</f>
        <v>14922</v>
      </c>
      <c r="E196" s="53">
        <f t="shared" si="44"/>
        <v>5895.33</v>
      </c>
      <c r="F196" s="54">
        <f t="shared" si="31"/>
        <v>39.507639726578212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14922</v>
      </c>
      <c r="E210" s="53">
        <f t="shared" si="47"/>
        <v>5895.33</v>
      </c>
      <c r="F210" s="54">
        <f t="shared" si="31"/>
        <v>39.507639726578212</v>
      </c>
    </row>
    <row r="211" spans="1:6" ht="12.75" customHeight="1" x14ac:dyDescent="0.2">
      <c r="A211" s="55">
        <v>3431</v>
      </c>
      <c r="B211" s="234" t="s">
        <v>462</v>
      </c>
      <c r="C211" s="52" t="s">
        <v>463</v>
      </c>
      <c r="D211" s="244">
        <v>5023</v>
      </c>
      <c r="E211" s="244">
        <v>5796.54</v>
      </c>
      <c r="F211" s="54">
        <f t="shared" si="31"/>
        <v>115.39996018315748</v>
      </c>
    </row>
    <row r="212" spans="1:6" ht="12.75" customHeight="1" x14ac:dyDescent="0.2">
      <c r="A212" s="55">
        <v>3432</v>
      </c>
      <c r="B212" s="87" t="s">
        <v>464</v>
      </c>
      <c r="C212" s="52" t="s">
        <v>465</v>
      </c>
      <c r="D212" s="244"/>
      <c r="E212" s="244">
        <v>24.46</v>
      </c>
      <c r="F212" s="54" t="str">
        <f t="shared" si="31"/>
        <v>-</v>
      </c>
    </row>
    <row r="213" spans="1:6" ht="12.75" customHeight="1" x14ac:dyDescent="0.2">
      <c r="A213" s="55">
        <v>3433</v>
      </c>
      <c r="B213" s="87" t="s">
        <v>466</v>
      </c>
      <c r="C213" s="52" t="s">
        <v>467</v>
      </c>
      <c r="D213" s="244">
        <v>9899</v>
      </c>
      <c r="E213" s="244">
        <v>74.33</v>
      </c>
      <c r="F213" s="54">
        <f t="shared" si="31"/>
        <v>0.75088392766946155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347558</v>
      </c>
      <c r="E252" s="53">
        <f t="shared" si="63"/>
        <v>210592.16</v>
      </c>
      <c r="F252" s="54">
        <f t="shared" ref="F252:F258" si="64">IF(D252&lt;&gt;0,IF(E252/D252&gt;=100,"&gt;&gt;100",E252/D252*100),"-")</f>
        <v>60.591947243337806</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347558</v>
      </c>
      <c r="E259" s="53">
        <f t="shared" si="66"/>
        <v>210592.16</v>
      </c>
      <c r="F259" s="54">
        <f t="shared" ref="F259:F262" si="67">IF(D259&lt;&gt;0,IF(E259/D259&gt;=100,"&gt;&gt;100",E259/D259*100),"-")</f>
        <v>60.591947243337806</v>
      </c>
    </row>
    <row r="260" spans="1:6" ht="12.75" customHeight="1" x14ac:dyDescent="0.2">
      <c r="A260" s="55">
        <v>3721</v>
      </c>
      <c r="B260" s="87" t="s">
        <v>556</v>
      </c>
      <c r="C260" s="52" t="s">
        <v>557</v>
      </c>
      <c r="D260" s="244">
        <v>347558</v>
      </c>
      <c r="E260" s="244">
        <v>210592.16</v>
      </c>
      <c r="F260" s="54">
        <f t="shared" si="67"/>
        <v>60.591947243337806</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13368621</v>
      </c>
      <c r="E289" s="53">
        <f t="shared" si="79"/>
        <v>14183275.940000001</v>
      </c>
      <c r="F289" s="54">
        <f t="shared" si="76"/>
        <v>106.09378439257125</v>
      </c>
    </row>
    <row r="290" spans="1:6" ht="12.75" customHeight="1" x14ac:dyDescent="0.2">
      <c r="A290" s="55" t="s">
        <v>605</v>
      </c>
      <c r="B290" s="87" t="s">
        <v>616</v>
      </c>
      <c r="C290" s="52" t="s">
        <v>617</v>
      </c>
      <c r="D290" s="53">
        <f>IF(D6&gt;=D289,D6-D289,0)</f>
        <v>338232</v>
      </c>
      <c r="E290" s="53">
        <f>IF(E6&gt;=E289,E6-E289,0)</f>
        <v>321995.50999999791</v>
      </c>
      <c r="F290" s="54">
        <f t="shared" si="76"/>
        <v>95.199599683057173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24350</v>
      </c>
      <c r="E292" s="244">
        <v>6926.19</v>
      </c>
      <c r="F292" s="54">
        <f t="shared" si="76"/>
        <v>28.444312114989735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33380.1</v>
      </c>
      <c r="F294" s="54" t="str">
        <f t="shared" si="76"/>
        <v>-</v>
      </c>
    </row>
    <row r="295" spans="1:6" ht="12" x14ac:dyDescent="0.2">
      <c r="A295" s="55">
        <v>9661</v>
      </c>
      <c r="B295" s="87" t="s">
        <v>626</v>
      </c>
      <c r="C295" s="52" t="s">
        <v>627</v>
      </c>
      <c r="D295" s="244"/>
      <c r="E295" s="244">
        <v>2800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514</v>
      </c>
      <c r="E298" s="53">
        <f t="shared" si="80"/>
        <v>621.67999999999995</v>
      </c>
      <c r="F298" s="54">
        <f t="shared" ref="F298:F418" si="81">IF(D298&lt;&gt;0,IF(E298/D298&gt;=100,"&gt;&gt;100",E298/D298*100),"-")</f>
        <v>120.94941634241245</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514</v>
      </c>
      <c r="E311" s="53">
        <f t="shared" si="85"/>
        <v>621.67999999999995</v>
      </c>
      <c r="F311" s="54">
        <f t="shared" si="81"/>
        <v>120.94941634241245</v>
      </c>
    </row>
    <row r="312" spans="1:6" ht="12.75" customHeight="1" x14ac:dyDescent="0.2">
      <c r="A312" s="55">
        <v>721</v>
      </c>
      <c r="B312" s="87" t="s">
        <v>659</v>
      </c>
      <c r="C312" s="52" t="s">
        <v>660</v>
      </c>
      <c r="D312" s="53">
        <f t="shared" ref="D312:E312" si="86">SUM(D313:D316)</f>
        <v>514</v>
      </c>
      <c r="E312" s="53">
        <f t="shared" si="86"/>
        <v>621.67999999999995</v>
      </c>
      <c r="F312" s="54">
        <f t="shared" si="81"/>
        <v>120.94941634241245</v>
      </c>
    </row>
    <row r="313" spans="1:6" ht="12.75" customHeight="1" x14ac:dyDescent="0.2">
      <c r="A313" s="55">
        <v>7211</v>
      </c>
      <c r="B313" s="87" t="s">
        <v>661</v>
      </c>
      <c r="C313" s="52" t="s">
        <v>662</v>
      </c>
      <c r="D313" s="244">
        <v>514</v>
      </c>
      <c r="E313" s="244">
        <v>621.67999999999995</v>
      </c>
      <c r="F313" s="54">
        <f t="shared" si="81"/>
        <v>120.94941634241245</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356170</v>
      </c>
      <c r="E350" s="53">
        <f t="shared" si="95"/>
        <v>316124.52</v>
      </c>
      <c r="F350" s="54">
        <f t="shared" si="81"/>
        <v>88.756638683774597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356170</v>
      </c>
      <c r="E363" s="53">
        <f t="shared" si="99"/>
        <v>316124.52</v>
      </c>
      <c r="F363" s="54">
        <f t="shared" si="81"/>
        <v>88.756638683774597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114462</v>
      </c>
      <c r="E369" s="53">
        <f t="shared" si="101"/>
        <v>128614.37</v>
      </c>
      <c r="F369" s="54">
        <f t="shared" si="81"/>
        <v>112.36425189145743</v>
      </c>
    </row>
    <row r="370" spans="1:6" ht="12.75" customHeight="1" x14ac:dyDescent="0.2">
      <c r="A370" s="55">
        <v>4221</v>
      </c>
      <c r="B370" s="87" t="s">
        <v>671</v>
      </c>
      <c r="C370" s="52" t="s">
        <v>763</v>
      </c>
      <c r="D370" s="244">
        <v>83947</v>
      </c>
      <c r="E370" s="244">
        <v>102429.53</v>
      </c>
      <c r="F370" s="54">
        <f t="shared" si="81"/>
        <v>122.01690352246059</v>
      </c>
    </row>
    <row r="371" spans="1:6" ht="12.75" customHeight="1" x14ac:dyDescent="0.2">
      <c r="A371" s="55">
        <v>4222</v>
      </c>
      <c r="B371" s="87" t="s">
        <v>764</v>
      </c>
      <c r="C371" s="52" t="s">
        <v>765</v>
      </c>
      <c r="D371" s="244"/>
      <c r="E371" s="244">
        <v>5636</v>
      </c>
      <c r="F371" s="54" t="str">
        <f t="shared" si="81"/>
        <v>-</v>
      </c>
    </row>
    <row r="372" spans="1:6" ht="12.75" customHeight="1" x14ac:dyDescent="0.2">
      <c r="A372" s="55">
        <v>4223</v>
      </c>
      <c r="B372" s="87" t="s">
        <v>675</v>
      </c>
      <c r="C372" s="52" t="s">
        <v>766</v>
      </c>
      <c r="D372" s="244">
        <v>24350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4999</v>
      </c>
      <c r="F375" s="54" t="str">
        <f t="shared" si="81"/>
        <v>-</v>
      </c>
    </row>
    <row r="376" spans="1:6" ht="12.75" customHeight="1" x14ac:dyDescent="0.2">
      <c r="A376" s="55">
        <v>4227</v>
      </c>
      <c r="B376" s="234" t="s">
        <v>683</v>
      </c>
      <c r="C376" s="52" t="s">
        <v>770</v>
      </c>
      <c r="D376" s="244">
        <v>6165</v>
      </c>
      <c r="E376" s="244">
        <v>15549.84</v>
      </c>
      <c r="F376" s="54">
        <f t="shared" si="81"/>
        <v>252.22773722627738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241708</v>
      </c>
      <c r="E383" s="53">
        <f t="shared" si="103"/>
        <v>187510.15</v>
      </c>
      <c r="F383" s="54">
        <f t="shared" si="81"/>
        <v>77.577138530789213</v>
      </c>
    </row>
    <row r="384" spans="1:6" ht="12.75" customHeight="1" x14ac:dyDescent="0.2">
      <c r="A384" s="55">
        <v>4241</v>
      </c>
      <c r="B384" s="87" t="s">
        <v>780</v>
      </c>
      <c r="C384" s="52" t="s">
        <v>781</v>
      </c>
      <c r="D384" s="244">
        <v>241708</v>
      </c>
      <c r="E384" s="244">
        <v>187510.15</v>
      </c>
      <c r="F384" s="54">
        <f t="shared" si="81"/>
        <v>77.577138530789213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355656</v>
      </c>
      <c r="E408" s="53">
        <f t="shared" si="111"/>
        <v>315502.84000000003</v>
      </c>
      <c r="F408" s="54">
        <f t="shared" si="81"/>
        <v>88.710113143037091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13707367</v>
      </c>
      <c r="E412" s="53">
        <f>E6+E298</f>
        <v>14505893.129999999</v>
      </c>
      <c r="F412" s="54">
        <f t="shared" si="81"/>
        <v>105.82552528140523</v>
      </c>
    </row>
    <row r="413" spans="1:6" ht="12.75" customHeight="1" x14ac:dyDescent="0.2">
      <c r="A413" s="55" t="s">
        <v>605</v>
      </c>
      <c r="B413" s="87" t="s">
        <v>828</v>
      </c>
      <c r="C413" s="52" t="s">
        <v>829</v>
      </c>
      <c r="D413" s="53">
        <f t="shared" ref="D413:E413" si="112">D289+D350</f>
        <v>13724791</v>
      </c>
      <c r="E413" s="53">
        <f t="shared" si="112"/>
        <v>14499400.460000001</v>
      </c>
      <c r="F413" s="54">
        <f t="shared" si="81"/>
        <v>105.64387071540835</v>
      </c>
    </row>
    <row r="414" spans="1:6" ht="12.75" customHeight="1" x14ac:dyDescent="0.2">
      <c r="A414" s="55" t="s">
        <v>605</v>
      </c>
      <c r="B414" s="87" t="s">
        <v>830</v>
      </c>
      <c r="C414" s="52" t="s">
        <v>831</v>
      </c>
      <c r="D414" s="53">
        <f t="shared" ref="D414:E414" si="113">IF(D412&gt;=D413,D412-D413,0)</f>
        <v>0</v>
      </c>
      <c r="E414" s="53">
        <f t="shared" si="113"/>
        <v>6492.6699999980628</v>
      </c>
      <c r="F414" s="54" t="str">
        <f t="shared" si="81"/>
        <v>-</v>
      </c>
    </row>
    <row r="415" spans="1:6" ht="12.75" customHeight="1" x14ac:dyDescent="0.2">
      <c r="A415" s="55" t="s">
        <v>605</v>
      </c>
      <c r="B415" s="87" t="s">
        <v>832</v>
      </c>
      <c r="C415" s="52" t="s">
        <v>833</v>
      </c>
      <c r="D415" s="53">
        <f t="shared" ref="D415:E415" si="114">IF(D413&gt;=D412,D413-D412,0)</f>
        <v>17424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24350</v>
      </c>
      <c r="E416" s="53">
        <f t="shared" si="115"/>
        <v>6926.19</v>
      </c>
      <c r="F416" s="54">
        <f t="shared" si="81"/>
        <v>28.444312114989735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33380.1</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13707367</v>
      </c>
      <c r="E639" s="53">
        <f t="shared" si="180"/>
        <v>14505893.129999999</v>
      </c>
      <c r="F639" s="54">
        <f t="shared" si="119"/>
        <v>105.82552528140523</v>
      </c>
    </row>
    <row r="640" spans="1:6" ht="12.75" customHeight="1" x14ac:dyDescent="0.2">
      <c r="A640" s="55" t="s">
        <v>605</v>
      </c>
      <c r="B640" s="87" t="s">
        <v>1274</v>
      </c>
      <c r="C640" s="52" t="s">
        <v>1275</v>
      </c>
      <c r="D640" s="53">
        <f t="shared" ref="D640:E640" si="181">D413+D528</f>
        <v>13724791</v>
      </c>
      <c r="E640" s="53">
        <f t="shared" si="181"/>
        <v>14499400.460000001</v>
      </c>
      <c r="F640" s="54">
        <f t="shared" si="119"/>
        <v>105.64387071540835</v>
      </c>
    </row>
    <row r="641" spans="1:6" ht="12.75" customHeight="1" x14ac:dyDescent="0.2">
      <c r="A641" s="55" t="s">
        <v>605</v>
      </c>
      <c r="B641" s="87" t="s">
        <v>1276</v>
      </c>
      <c r="C641" s="52" t="s">
        <v>1277</v>
      </c>
      <c r="D641" s="53">
        <f t="shared" ref="D641:E641" si="182">IF(D639&gt;=D640,D639-D640,0)</f>
        <v>0</v>
      </c>
      <c r="E641" s="53">
        <f t="shared" si="182"/>
        <v>6492.6699999980628</v>
      </c>
      <c r="F641" s="54" t="str">
        <f t="shared" si="119"/>
        <v>-</v>
      </c>
    </row>
    <row r="642" spans="1:6" ht="12.75" customHeight="1" x14ac:dyDescent="0.2">
      <c r="A642" s="55" t="s">
        <v>605</v>
      </c>
      <c r="B642" s="87" t="s">
        <v>1278</v>
      </c>
      <c r="C642" s="52" t="s">
        <v>1279</v>
      </c>
      <c r="D642" s="53">
        <f t="shared" ref="D642:E642" si="183">IF(D640&gt;=D639,D640-D639,0)</f>
        <v>17424</v>
      </c>
      <c r="E642" s="53">
        <f t="shared" si="183"/>
        <v>0</v>
      </c>
      <c r="F642" s="54">
        <f t="shared" si="119"/>
        <v>0</v>
      </c>
    </row>
    <row r="643" spans="1:6" ht="22.8" x14ac:dyDescent="0.2">
      <c r="A643" s="62" t="s">
        <v>1280</v>
      </c>
      <c r="B643" s="87" t="s">
        <v>1281</v>
      </c>
      <c r="C643" s="63" t="s">
        <v>1280</v>
      </c>
      <c r="D643" s="53">
        <f t="shared" ref="D643:E643" si="184">IF(D416-D417+D637-D638&gt;=0,D416-D417+D637-D638,0)</f>
        <v>24350</v>
      </c>
      <c r="E643" s="53">
        <f t="shared" si="184"/>
        <v>6926.19</v>
      </c>
      <c r="F643" s="54">
        <f t="shared" si="119"/>
        <v>28.444312114989735</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6926</v>
      </c>
      <c r="E645" s="53">
        <f t="shared" si="186"/>
        <v>13418.859999998062</v>
      </c>
      <c r="F645" s="54">
        <f t="shared" si="119"/>
        <v>193.74617383768498</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842088</v>
      </c>
      <c r="E647" s="245">
        <v>955022.71</v>
      </c>
      <c r="F647" s="59">
        <f t="shared" si="119"/>
        <v>113.41127174357072</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212278</v>
      </c>
      <c r="E649" s="244">
        <v>216567.34</v>
      </c>
      <c r="F649" s="54">
        <f t="shared" ref="F649:F724" si="188">IF(D649&lt;&gt;0,IF(E649/D649&gt;=100,"&gt;&gt;100",E649/D649*100),"-")</f>
        <v>102.02062389884962</v>
      </c>
    </row>
    <row r="650" spans="1:6" ht="12.75" customHeight="1" x14ac:dyDescent="0.2">
      <c r="A650" s="55" t="s">
        <v>1293</v>
      </c>
      <c r="B650" s="87" t="s">
        <v>1294</v>
      </c>
      <c r="C650" s="52" t="s">
        <v>1293</v>
      </c>
      <c r="D650" s="244">
        <v>3620439</v>
      </c>
      <c r="E650" s="244">
        <v>3644864.23</v>
      </c>
      <c r="F650" s="54">
        <f t="shared" si="188"/>
        <v>100.6746482954139</v>
      </c>
    </row>
    <row r="651" spans="1:6" ht="12.75" customHeight="1" x14ac:dyDescent="0.2">
      <c r="A651" s="55" t="s">
        <v>1295</v>
      </c>
      <c r="B651" s="87" t="s">
        <v>1296</v>
      </c>
      <c r="C651" s="52" t="s">
        <v>1295</v>
      </c>
      <c r="D651" s="244">
        <v>3616150</v>
      </c>
      <c r="E651" s="244">
        <v>3579453.49</v>
      </c>
      <c r="F651" s="54">
        <f t="shared" si="188"/>
        <v>98.985204983200376</v>
      </c>
    </row>
    <row r="652" spans="1:6" ht="22.8" x14ac:dyDescent="0.2">
      <c r="A652" s="55">
        <v>11</v>
      </c>
      <c r="B652" s="87" t="s">
        <v>1297</v>
      </c>
      <c r="C652" s="52" t="s">
        <v>1298</v>
      </c>
      <c r="D652" s="53">
        <f t="shared" ref="D652:E652" si="189">+D649+D650-D651</f>
        <v>216567</v>
      </c>
      <c r="E652" s="53">
        <f t="shared" si="189"/>
        <v>281978.07999999961</v>
      </c>
      <c r="F652" s="54">
        <f t="shared" si="188"/>
        <v>130.20362289730181</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97</v>
      </c>
      <c r="E654" s="264">
        <v>98</v>
      </c>
      <c r="F654" s="54">
        <f t="shared" si="188"/>
        <v>101.03092783505154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82</v>
      </c>
      <c r="E656" s="264">
        <v>83</v>
      </c>
      <c r="F656" s="54">
        <f t="shared" si="188"/>
        <v>101.21951219512195</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10404314</v>
      </c>
      <c r="E675" s="244">
        <v>11039190.789999999</v>
      </c>
      <c r="F675" s="54">
        <f t="shared" si="188"/>
        <v>106.10205334056621</v>
      </c>
    </row>
    <row r="676" spans="1:6" ht="22.8" x14ac:dyDescent="0.2">
      <c r="A676" s="55">
        <v>63613</v>
      </c>
      <c r="B676" s="234" t="s">
        <v>1346</v>
      </c>
      <c r="C676" s="52" t="s">
        <v>1347</v>
      </c>
      <c r="D676" s="244"/>
      <c r="E676" s="244">
        <v>11433</v>
      </c>
      <c r="F676" s="54" t="str">
        <f t="shared" si="188"/>
        <v>-</v>
      </c>
    </row>
    <row r="677" spans="1:6" ht="22.8" x14ac:dyDescent="0.2">
      <c r="A677" s="55">
        <v>63622</v>
      </c>
      <c r="B677" s="234" t="s">
        <v>1348</v>
      </c>
      <c r="C677" s="52" t="s">
        <v>1349</v>
      </c>
      <c r="D677" s="244">
        <v>221769</v>
      </c>
      <c r="E677" s="244">
        <v>167656.04999999999</v>
      </c>
      <c r="F677" s="54">
        <f t="shared" si="188"/>
        <v>75.599407491579072</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268533</v>
      </c>
      <c r="E710" s="244">
        <v>333390</v>
      </c>
      <c r="F710" s="54">
        <f t="shared" si="188"/>
        <v>124.15233881869267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3058</v>
      </c>
      <c r="E712" s="244">
        <v>1872.5</v>
      </c>
      <c r="F712" s="54">
        <f t="shared" si="188"/>
        <v>61.232831916285157</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16536.95</v>
      </c>
      <c r="F716" s="54" t="str">
        <f t="shared" si="188"/>
        <v>-</v>
      </c>
    </row>
    <row r="717" spans="1:6" ht="12.75" customHeight="1" x14ac:dyDescent="0.2">
      <c r="A717" s="55">
        <v>31215</v>
      </c>
      <c r="B717" s="87" t="s">
        <v>1410</v>
      </c>
      <c r="C717" s="52" t="s">
        <v>1411</v>
      </c>
      <c r="D717" s="244">
        <v>32453</v>
      </c>
      <c r="E717" s="244">
        <v>25729.72</v>
      </c>
      <c r="F717" s="54">
        <f t="shared" si="188"/>
        <v>79.283024681847607</v>
      </c>
    </row>
    <row r="718" spans="1:6" ht="12.75" customHeight="1" x14ac:dyDescent="0.2">
      <c r="A718" s="55">
        <v>32121</v>
      </c>
      <c r="B718" s="87" t="s">
        <v>1412</v>
      </c>
      <c r="C718" s="52" t="s">
        <v>1413</v>
      </c>
      <c r="D718" s="244">
        <v>231519</v>
      </c>
      <c r="E718" s="244">
        <v>239391.33</v>
      </c>
      <c r="F718" s="54">
        <f t="shared" si="188"/>
        <v>103.40029544011506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17175</v>
      </c>
      <c r="E720" s="244">
        <v>1305</v>
      </c>
      <c r="F720" s="54">
        <f t="shared" si="188"/>
        <v>7.5982532751091707</v>
      </c>
    </row>
    <row r="721" spans="1:6" ht="12.75" customHeight="1" x14ac:dyDescent="0.2">
      <c r="A721" s="55" t="s">
        <v>1418</v>
      </c>
      <c r="B721" s="87" t="s">
        <v>1419</v>
      </c>
      <c r="C721" s="52" t="s">
        <v>1418</v>
      </c>
      <c r="D721" s="244"/>
      <c r="E721" s="244">
        <v>1145.01</v>
      </c>
      <c r="F721" s="54" t="str">
        <f t="shared" si="188"/>
        <v>-</v>
      </c>
    </row>
    <row r="722" spans="1:6" ht="12.75" customHeight="1" x14ac:dyDescent="0.2">
      <c r="A722" s="55" t="s">
        <v>1420</v>
      </c>
      <c r="B722" s="87" t="s">
        <v>1421</v>
      </c>
      <c r="C722" s="52" t="s">
        <v>1420</v>
      </c>
      <c r="D722" s="244">
        <v>22970</v>
      </c>
      <c r="E722" s="244">
        <v>54362.64</v>
      </c>
      <c r="F722" s="54">
        <f t="shared" si="188"/>
        <v>236.66800174140184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347558</v>
      </c>
      <c r="E823" s="244">
        <v>210592.16</v>
      </c>
      <c r="F823" s="54">
        <f t="shared" si="190"/>
        <v>60.591947243337806</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33615494</v>
      </c>
      <c r="E6" s="231">
        <f t="shared" si="0"/>
        <v>33357256.559999995</v>
      </c>
      <c r="F6" s="232">
        <f t="shared" ref="F6:F260" si="1">IF(D6&gt;0,IF(E6/D6&gt;=100,"&gt;&gt;100",E6/D6*100),"-")</f>
        <v>99.231790435684204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32091491</v>
      </c>
      <c r="E7" s="106">
        <f t="shared" si="2"/>
        <v>31678659.929999996</v>
      </c>
      <c r="F7" s="95">
        <f t="shared" si="1"/>
        <v>98.713580899061355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3635</v>
      </c>
      <c r="E10" s="249">
        <v>3635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3635</v>
      </c>
      <c r="E11" s="249">
        <v>3635</v>
      </c>
      <c r="F11" s="95">
        <f t="shared" si="1"/>
        <v>100</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32080991</v>
      </c>
      <c r="E12" s="106">
        <f t="shared" si="3"/>
        <v>31678659.929999996</v>
      </c>
      <c r="F12" s="95">
        <f t="shared" si="1"/>
        <v>98.745889520682184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31587037</v>
      </c>
      <c r="E13" s="106">
        <f t="shared" si="4"/>
        <v>31086138.889999997</v>
      </c>
      <c r="F13" s="95">
        <f t="shared" si="1"/>
        <v>98.414228881297078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40071849</v>
      </c>
      <c r="E15" s="249">
        <v>40071849.119999997</v>
      </c>
      <c r="F15" s="95">
        <f t="shared" si="1"/>
        <v>100.0000002994621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8484812</v>
      </c>
      <c r="E18" s="249">
        <v>8985710.2300000004</v>
      </c>
      <c r="F18" s="95">
        <f t="shared" si="1"/>
        <v>105.90346880991588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333017</v>
      </c>
      <c r="E19" s="106">
        <f t="shared" si="5"/>
        <v>342641.36000000034</v>
      </c>
      <c r="F19" s="95">
        <f t="shared" si="1"/>
        <v>102.89005065807461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1583837</v>
      </c>
      <c r="E20" s="249">
        <v>1700821.07</v>
      </c>
      <c r="F20" s="95">
        <f t="shared" si="1"/>
        <v>107.38611801593221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97065</v>
      </c>
      <c r="E21" s="249">
        <v>100209.48</v>
      </c>
      <c r="F21" s="95">
        <f t="shared" si="1"/>
        <v>103.2395611188379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518931</v>
      </c>
      <c r="E22" s="249">
        <v>517662.7</v>
      </c>
      <c r="F22" s="95">
        <f t="shared" si="1"/>
        <v>99.755593710917253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7843</v>
      </c>
      <c r="E24" s="249">
        <v>7843.24</v>
      </c>
      <c r="F24" s="95">
        <f t="shared" si="1"/>
        <v>100.00306005355093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441579</v>
      </c>
      <c r="E25" s="249">
        <v>443199.9</v>
      </c>
      <c r="F25" s="95">
        <f t="shared" si="1"/>
        <v>100.3670690861658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737057</v>
      </c>
      <c r="E26" s="249">
        <v>735728.85</v>
      </c>
      <c r="F26" s="95">
        <f t="shared" si="1"/>
        <v>99.819803624414391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3053295</v>
      </c>
      <c r="E28" s="249">
        <v>3162823.88</v>
      </c>
      <c r="F28" s="95">
        <f t="shared" si="1"/>
        <v>103.58723542926576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89260</v>
      </c>
      <c r="E29" s="106">
        <f t="shared" si="6"/>
        <v>44629.73000000001</v>
      </c>
      <c r="F29" s="95">
        <f t="shared" si="1"/>
        <v>49.999697512883721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223149</v>
      </c>
      <c r="E30" s="249">
        <v>223148.57</v>
      </c>
      <c r="F30" s="95">
        <f t="shared" si="1"/>
        <v>99.999807303640182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133889</v>
      </c>
      <c r="E34" s="249">
        <v>178518.84</v>
      </c>
      <c r="F34" s="95">
        <f t="shared" si="1"/>
        <v>133.3334627938068</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71677</v>
      </c>
      <c r="E35" s="106">
        <f t="shared" si="7"/>
        <v>205249.94999999995</v>
      </c>
      <c r="F35" s="95">
        <f t="shared" si="1"/>
        <v>286.35399081992824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878776</v>
      </c>
      <c r="E36" s="249">
        <v>931822.88</v>
      </c>
      <c r="F36" s="95">
        <f t="shared" si="1"/>
        <v>106.03645069960945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807099</v>
      </c>
      <c r="E40" s="249">
        <v>726572.93</v>
      </c>
      <c r="F40" s="95">
        <f t="shared" si="1"/>
        <v>90.022776635827825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8779</v>
      </c>
      <c r="E47" s="249">
        <v>8779.3799999999992</v>
      </c>
      <c r="F47" s="95">
        <f t="shared" si="1"/>
        <v>100.00432851121994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8779</v>
      </c>
      <c r="E50" s="249">
        <v>8779.3799999999992</v>
      </c>
      <c r="F50" s="95">
        <f t="shared" si="1"/>
        <v>100.00432851121994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195374</v>
      </c>
      <c r="E54" s="249">
        <v>214037.28</v>
      </c>
      <c r="F54" s="95">
        <f t="shared" si="1"/>
        <v>109.55259144000738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195374</v>
      </c>
      <c r="E55" s="249">
        <v>214037.28</v>
      </c>
      <c r="F55" s="95">
        <f t="shared" si="1"/>
        <v>109.55259144000738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10500</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10500</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1524003</v>
      </c>
      <c r="E68" s="106">
        <f t="shared" si="13"/>
        <v>1678596.63</v>
      </c>
      <c r="F68" s="95">
        <f t="shared" si="1"/>
        <v>110.14391900803344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216567</v>
      </c>
      <c r="E69" s="106">
        <f t="shared" si="14"/>
        <v>281978.08</v>
      </c>
      <c r="F69" s="95">
        <f t="shared" si="1"/>
        <v>130.20362289730201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216399</v>
      </c>
      <c r="E70" s="106">
        <f t="shared" si="15"/>
        <v>281978.08</v>
      </c>
      <c r="F70" s="95">
        <f t="shared" si="1"/>
        <v>130.30470565945316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216399</v>
      </c>
      <c r="E72" s="249">
        <v>281978.08</v>
      </c>
      <c r="F72" s="95">
        <f t="shared" si="1"/>
        <v>130.30470565945316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168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431190</v>
      </c>
      <c r="E78" s="106">
        <f>E79+SUM(E82:E84)-E85+E86</f>
        <v>408215.74</v>
      </c>
      <c r="F78" s="95">
        <f t="shared" si="1"/>
        <v>94.671894060622932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431190</v>
      </c>
      <c r="E86" s="249">
        <v>408215.74</v>
      </c>
      <c r="F86" s="95">
        <f t="shared" si="1"/>
        <v>94.671894060622932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34158</v>
      </c>
      <c r="E146" s="106">
        <f t="shared" si="26"/>
        <v>33380.1</v>
      </c>
      <c r="F146" s="95">
        <f t="shared" si="1"/>
        <v>97.722641840857193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34158</v>
      </c>
      <c r="E159" s="249">
        <v>30580</v>
      </c>
      <c r="F159" s="95">
        <f t="shared" si="1"/>
        <v>89.525147842379525</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v>2800.1</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842088</v>
      </c>
      <c r="E170" s="106">
        <f t="shared" si="29"/>
        <v>955022.71</v>
      </c>
      <c r="F170" s="95">
        <f t="shared" si="1"/>
        <v>113.41127174357072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842088</v>
      </c>
      <c r="E173" s="249">
        <v>955022.71</v>
      </c>
      <c r="F173" s="95">
        <f t="shared" si="1"/>
        <v>113.41127174357072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33615494</v>
      </c>
      <c r="E175" s="106">
        <f t="shared" si="30"/>
        <v>33357256.560000002</v>
      </c>
      <c r="F175" s="95">
        <f t="shared" si="1"/>
        <v>99.231790435684218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1482919</v>
      </c>
      <c r="E176" s="106">
        <f t="shared" si="31"/>
        <v>1631797.67</v>
      </c>
      <c r="F176" s="95">
        <f t="shared" si="1"/>
        <v>110.03956858061701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1424074</v>
      </c>
      <c r="E177" s="106">
        <f t="shared" si="32"/>
        <v>1631797.67</v>
      </c>
      <c r="F177" s="95">
        <f t="shared" si="1"/>
        <v>114.58657836601188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945961</v>
      </c>
      <c r="E178" s="249">
        <v>1090689.22</v>
      </c>
      <c r="F178" s="95">
        <f t="shared" si="1"/>
        <v>115.29959691784333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205918</v>
      </c>
      <c r="E179" s="249">
        <v>322997.73</v>
      </c>
      <c r="F179" s="95">
        <f t="shared" si="1"/>
        <v>156.8574529667149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625</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271570</v>
      </c>
      <c r="E188" s="249">
        <v>218110.72</v>
      </c>
      <c r="F188" s="95">
        <f t="shared" si="1"/>
        <v>80.314732849725672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48345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10500</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10500</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32132575</v>
      </c>
      <c r="E237" s="106">
        <f t="shared" si="41"/>
        <v>31725458.890000001</v>
      </c>
      <c r="F237" s="95">
        <f t="shared" si="1"/>
        <v>98.733011251043536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32091491</v>
      </c>
      <c r="E238" s="106">
        <f t="shared" si="42"/>
        <v>31678659.93</v>
      </c>
      <c r="F238" s="95">
        <f t="shared" si="1"/>
        <v>98.71358089906137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32091491</v>
      </c>
      <c r="E239" s="106">
        <f t="shared" si="43"/>
        <v>31678659.93</v>
      </c>
      <c r="F239" s="95">
        <f t="shared" si="1"/>
        <v>98.71358089906137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31299383</v>
      </c>
      <c r="E240" s="249">
        <v>30835105.75</v>
      </c>
      <c r="F240" s="95">
        <f t="shared" si="1"/>
        <v>98.516656861894049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792108</v>
      </c>
      <c r="E241" s="249">
        <v>843554.18</v>
      </c>
      <c r="F241" s="95">
        <f t="shared" si="1"/>
        <v>106.49484413741561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6926</v>
      </c>
      <c r="E245" s="106">
        <f t="shared" si="45"/>
        <v>13418.86</v>
      </c>
      <c r="F245" s="95">
        <f t="shared" si="1"/>
        <v>193.74617383771297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6926</v>
      </c>
      <c r="E246" s="106">
        <f t="shared" si="46"/>
        <v>13418.86</v>
      </c>
      <c r="F246" s="95">
        <f t="shared" si="1"/>
        <v>193.74617383771297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6926</v>
      </c>
      <c r="E247" s="249">
        <v>13418.86</v>
      </c>
      <c r="F247" s="95">
        <f t="shared" si="1"/>
        <v>193.74617383771297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34158</v>
      </c>
      <c r="E255" s="249">
        <v>33380.1</v>
      </c>
      <c r="F255" s="95">
        <f t="shared" si="1"/>
        <v>97.722641840857193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834575.38</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834575.38</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34158</v>
      </c>
      <c r="E265" s="249">
        <v>33380.1</v>
      </c>
      <c r="F265" s="95">
        <f t="shared" si="50"/>
        <v>97.722641840857193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242609</v>
      </c>
      <c r="E268" s="249">
        <v>192134.49</v>
      </c>
      <c r="F268" s="95">
        <f t="shared" si="50"/>
        <v>79.195120543755579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188581</v>
      </c>
      <c r="E271" s="249">
        <v>212081.25</v>
      </c>
      <c r="F271" s="95">
        <f t="shared" si="50"/>
        <v>112.4616212661933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1424074</v>
      </c>
      <c r="E288" s="249">
        <v>1631797.67</v>
      </c>
      <c r="F288" s="95">
        <f t="shared" si="50"/>
        <v>114.58657836601188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48345</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987</v>
      </c>
      <c r="E298" s="249">
        <v>4987.41</v>
      </c>
      <c r="F298" s="95">
        <f t="shared" si="50"/>
        <v>505.31003039513678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v>0.97</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270582</v>
      </c>
      <c r="E302" s="249">
        <v>213122.54</v>
      </c>
      <c r="F302" s="95">
        <f t="shared" si="50"/>
        <v>78.764492833965306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13724791</v>
      </c>
      <c r="E114" s="83">
        <f t="shared" si="22"/>
        <v>14499400.460000001</v>
      </c>
      <c r="F114" s="65">
        <f t="shared" si="1"/>
        <v>105.64387071540835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13446310</v>
      </c>
      <c r="E115" s="83">
        <f t="shared" si="23"/>
        <v>14208834.49</v>
      </c>
      <c r="F115" s="65">
        <f t="shared" si="1"/>
        <v>105.67088286674932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13446310</v>
      </c>
      <c r="E117" s="251">
        <v>14208834.49</v>
      </c>
      <c r="F117" s="65">
        <f t="shared" si="1"/>
        <v>105.67088286674932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278481</v>
      </c>
      <c r="E126" s="251">
        <v>290565.96999999997</v>
      </c>
      <c r="F126" s="65">
        <f t="shared" si="1"/>
        <v>104.33960306089102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13724791</v>
      </c>
      <c r="E141" s="108">
        <f t="shared" si="28"/>
        <v>14499400.460000001</v>
      </c>
      <c r="F141" s="84">
        <f t="shared" si="1"/>
        <v>105.64387071540835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17" sqref="E17"/>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1020.64</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1020.64</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1020.64</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v>1020.64</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99" sqref="D99"/>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1472419.37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14719378.560000001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84575.51</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14355770.030000001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12439549.32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1703735.98</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5953.75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190950.98</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15580</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279033.02</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14560000.259999998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141979.82</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14090642.349999998</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12294820.939999999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1586656.69</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6578.95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190950.98</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11634.79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327378.09000000003</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1631797.6700000018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1631797.67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211712.03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1420085.64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11935</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2023-01-27T11:40:52Z</cp:lastPrinted>
  <dcterms:created xsi:type="dcterms:W3CDTF">2022-04-01T05:14:30Z</dcterms:created>
  <dcterms:modified xsi:type="dcterms:W3CDTF">2023-01-31T08:50:20Z</dcterms:modified>
</cp:coreProperties>
</file>