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dran\Desktop\Financijsko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25" windowHeight="132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G290" i="9"/>
  <c r="F290" i="9"/>
  <c r="F289" i="9"/>
  <c r="H288" i="9"/>
  <c r="E288" i="9" s="1"/>
  <c r="G288" i="9"/>
  <c r="F288" i="9"/>
  <c r="F287" i="9"/>
  <c r="F286" i="9"/>
  <c r="H285" i="9"/>
  <c r="E285" i="9" s="1"/>
  <c r="G285" i="9"/>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s="1"/>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G225" i="9"/>
  <c r="F225" i="9"/>
  <c r="M224" i="9"/>
  <c r="L224" i="9"/>
  <c r="F224" i="9" s="1"/>
  <c r="E224" i="9"/>
  <c r="B224" i="9" s="1"/>
  <c r="M223" i="9"/>
  <c r="L223" i="9"/>
  <c r="E223" i="9"/>
  <c r="M222" i="9"/>
  <c r="L222" i="9"/>
  <c r="E222" i="9"/>
  <c r="M221" i="9"/>
  <c r="L221" i="9"/>
  <c r="E221" i="9"/>
  <c r="M220" i="9"/>
  <c r="L220" i="9"/>
  <c r="F220" i="9" s="1"/>
  <c r="E220" i="9"/>
  <c r="B220" i="9" s="1"/>
  <c r="M219" i="9"/>
  <c r="L219" i="9"/>
  <c r="E219" i="9"/>
  <c r="M218" i="9"/>
  <c r="L218" i="9"/>
  <c r="E218" i="9"/>
  <c r="M217" i="9"/>
  <c r="L217" i="9"/>
  <c r="E217" i="9"/>
  <c r="M216" i="9"/>
  <c r="L216" i="9"/>
  <c r="E216" i="9"/>
  <c r="M215" i="9"/>
  <c r="L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s="1"/>
  <c r="H156" i="9"/>
  <c r="G156" i="9"/>
  <c r="F156" i="9"/>
  <c r="H155" i="9"/>
  <c r="E155" i="9" s="1"/>
  <c r="B155" i="9" s="1"/>
  <c r="G155" i="9"/>
  <c r="F155" i="9"/>
  <c r="H154" i="9"/>
  <c r="E154" i="9" s="1"/>
  <c r="G154" i="9"/>
  <c r="F154" i="9"/>
  <c r="H153" i="9"/>
  <c r="G153" i="9"/>
  <c r="F153" i="9"/>
  <c r="E153" i="9"/>
  <c r="B153" i="9" s="1"/>
  <c r="H152" i="9"/>
  <c r="G152" i="9"/>
  <c r="F152" i="9"/>
  <c r="H151" i="9"/>
  <c r="E151" i="9" s="1"/>
  <c r="B151" i="9" s="1"/>
  <c r="G151" i="9"/>
  <c r="F151" i="9"/>
  <c r="H150" i="9"/>
  <c r="E150" i="9" s="1"/>
  <c r="G150" i="9"/>
  <c r="F150" i="9"/>
  <c r="H149" i="9"/>
  <c r="G149" i="9"/>
  <c r="F149" i="9"/>
  <c r="E149" i="9"/>
  <c r="B149" i="9" s="1"/>
  <c r="H148" i="9"/>
  <c r="G148" i="9"/>
  <c r="F148" i="9"/>
  <c r="H147" i="9"/>
  <c r="E147" i="9" s="1"/>
  <c r="B147" i="9" s="1"/>
  <c r="G147" i="9"/>
  <c r="F147" i="9"/>
  <c r="H146" i="9"/>
  <c r="E146" i="9" s="1"/>
  <c r="G146" i="9"/>
  <c r="F146" i="9"/>
  <c r="H145" i="9"/>
  <c r="G145" i="9"/>
  <c r="F145" i="9"/>
  <c r="E145" i="9"/>
  <c r="B145" i="9" s="1"/>
  <c r="H144" i="9"/>
  <c r="G144" i="9"/>
  <c r="F144" i="9"/>
  <c r="H143" i="9"/>
  <c r="E143" i="9" s="1"/>
  <c r="B143" i="9" s="1"/>
  <c r="G143" i="9"/>
  <c r="F143" i="9"/>
  <c r="F142" i="9"/>
  <c r="H141" i="9"/>
  <c r="G141" i="9"/>
  <c r="F141" i="9"/>
  <c r="E141" i="9"/>
  <c r="B141" i="9" s="1"/>
  <c r="H140" i="9"/>
  <c r="G140" i="9"/>
  <c r="F140" i="9"/>
  <c r="H139" i="9"/>
  <c r="E139" i="9" s="1"/>
  <c r="B139" i="9" s="1"/>
  <c r="G139" i="9"/>
  <c r="F139" i="9"/>
  <c r="H138" i="9"/>
  <c r="E138" i="9" s="1"/>
  <c r="G138" i="9"/>
  <c r="F138" i="9"/>
  <c r="H137" i="9"/>
  <c r="G137" i="9"/>
  <c r="F137" i="9"/>
  <c r="E137" i="9"/>
  <c r="B137" i="9" s="1"/>
  <c r="H136" i="9"/>
  <c r="G136" i="9"/>
  <c r="F136" i="9"/>
  <c r="H135" i="9"/>
  <c r="E135" i="9" s="1"/>
  <c r="B135" i="9" s="1"/>
  <c r="G135" i="9"/>
  <c r="F135" i="9"/>
  <c r="H134" i="9"/>
  <c r="E134" i="9" s="1"/>
  <c r="G134" i="9"/>
  <c r="F134" i="9"/>
  <c r="H133" i="9"/>
  <c r="G133" i="9"/>
  <c r="F133" i="9"/>
  <c r="E133" i="9"/>
  <c r="B133" i="9" s="1"/>
  <c r="H132" i="9"/>
  <c r="G132" i="9"/>
  <c r="F132" i="9"/>
  <c r="H131" i="9"/>
  <c r="E131" i="9" s="1"/>
  <c r="B131" i="9" s="1"/>
  <c r="G131" i="9"/>
  <c r="F131" i="9"/>
  <c r="H130" i="9"/>
  <c r="E130" i="9" s="1"/>
  <c r="G130" i="9"/>
  <c r="F130" i="9"/>
  <c r="H129" i="9"/>
  <c r="G129" i="9"/>
  <c r="F129" i="9"/>
  <c r="E129" i="9"/>
  <c r="B129" i="9" s="1"/>
  <c r="H128" i="9"/>
  <c r="G128" i="9"/>
  <c r="F128" i="9"/>
  <c r="H127" i="9"/>
  <c r="E127" i="9" s="1"/>
  <c r="B127" i="9" s="1"/>
  <c r="G127" i="9"/>
  <c r="F127" i="9"/>
  <c r="H126" i="9"/>
  <c r="E126" i="9" s="1"/>
  <c r="G126" i="9"/>
  <c r="F126" i="9"/>
  <c r="H125" i="9"/>
  <c r="G125" i="9"/>
  <c r="F125" i="9"/>
  <c r="E125" i="9"/>
  <c r="B125" i="9" s="1"/>
  <c r="H124" i="9"/>
  <c r="G124" i="9"/>
  <c r="F124" i="9"/>
  <c r="H123" i="9"/>
  <c r="E123" i="9" s="1"/>
  <c r="B123" i="9" s="1"/>
  <c r="G123" i="9"/>
  <c r="F123" i="9"/>
  <c r="H122" i="9"/>
  <c r="E122" i="9" s="1"/>
  <c r="G122" i="9"/>
  <c r="F122" i="9"/>
  <c r="H121" i="9"/>
  <c r="G121" i="9"/>
  <c r="F121" i="9"/>
  <c r="E121" i="9"/>
  <c r="B121" i="9" s="1"/>
  <c r="H120" i="9"/>
  <c r="G120" i="9"/>
  <c r="F120" i="9"/>
  <c r="H119" i="9"/>
  <c r="E119" i="9" s="1"/>
  <c r="B119" i="9" s="1"/>
  <c r="G119" i="9"/>
  <c r="F119" i="9"/>
  <c r="H118" i="9"/>
  <c r="E118" i="9" s="1"/>
  <c r="G118" i="9"/>
  <c r="F118" i="9"/>
  <c r="H117" i="9"/>
  <c r="G117" i="9"/>
  <c r="F117" i="9"/>
  <c r="E117" i="9"/>
  <c r="B117" i="9" s="1"/>
  <c r="H116" i="9"/>
  <c r="G116" i="9"/>
  <c r="F116" i="9"/>
  <c r="H115" i="9"/>
  <c r="E115" i="9" s="1"/>
  <c r="B115" i="9" s="1"/>
  <c r="G115" i="9"/>
  <c r="F115" i="9"/>
  <c r="H114" i="9"/>
  <c r="E114" i="9" s="1"/>
  <c r="G114" i="9"/>
  <c r="F114" i="9"/>
  <c r="H113" i="9"/>
  <c r="G113" i="9"/>
  <c r="F113" i="9"/>
  <c r="E113" i="9"/>
  <c r="B113" i="9" s="1"/>
  <c r="H112" i="9"/>
  <c r="G112" i="9"/>
  <c r="F112" i="9"/>
  <c r="H111" i="9"/>
  <c r="E111" i="9" s="1"/>
  <c r="B111" i="9" s="1"/>
  <c r="G111" i="9"/>
  <c r="F111" i="9"/>
  <c r="H110" i="9"/>
  <c r="E110" i="9" s="1"/>
  <c r="G110" i="9"/>
  <c r="F110" i="9"/>
  <c r="H109" i="9"/>
  <c r="G109" i="9"/>
  <c r="F109" i="9"/>
  <c r="E109" i="9"/>
  <c r="B109" i="9" s="1"/>
  <c r="H108" i="9"/>
  <c r="G108" i="9"/>
  <c r="F108" i="9"/>
  <c r="H107" i="9"/>
  <c r="E107" i="9" s="1"/>
  <c r="B107" i="9" s="1"/>
  <c r="G107" i="9"/>
  <c r="F107" i="9"/>
  <c r="H106" i="9"/>
  <c r="E106" i="9" s="1"/>
  <c r="G106" i="9"/>
  <c r="F106" i="9"/>
  <c r="H105" i="9"/>
  <c r="G105" i="9"/>
  <c r="F105" i="9"/>
  <c r="E105" i="9"/>
  <c r="B105" i="9" s="1"/>
  <c r="H104" i="9"/>
  <c r="G104" i="9"/>
  <c r="F104" i="9"/>
  <c r="H103" i="9"/>
  <c r="E103" i="9" s="1"/>
  <c r="B103" i="9" s="1"/>
  <c r="G103" i="9"/>
  <c r="F103" i="9"/>
  <c r="H102" i="9"/>
  <c r="E102" i="9" s="1"/>
  <c r="G102" i="9"/>
  <c r="F102" i="9"/>
  <c r="H101" i="9"/>
  <c r="G101" i="9"/>
  <c r="F101" i="9"/>
  <c r="E101" i="9"/>
  <c r="B101" i="9" s="1"/>
  <c r="H100" i="9"/>
  <c r="G100" i="9"/>
  <c r="F100" i="9"/>
  <c r="H99" i="9"/>
  <c r="E99" i="9" s="1"/>
  <c r="B99" i="9" s="1"/>
  <c r="G99" i="9"/>
  <c r="F99" i="9"/>
  <c r="H98" i="9"/>
  <c r="E98" i="9" s="1"/>
  <c r="G98" i="9"/>
  <c r="F98" i="9"/>
  <c r="H97" i="9"/>
  <c r="G97" i="9"/>
  <c r="F97" i="9"/>
  <c r="E97" i="9"/>
  <c r="B97" i="9" s="1"/>
  <c r="H96" i="9"/>
  <c r="G96" i="9"/>
  <c r="F96" i="9"/>
  <c r="H95" i="9"/>
  <c r="E95" i="9" s="1"/>
  <c r="B95" i="9" s="1"/>
  <c r="G95" i="9"/>
  <c r="F95" i="9"/>
  <c r="H94" i="9"/>
  <c r="E94" i="9" s="1"/>
  <c r="B94" i="9" s="1"/>
  <c r="G94" i="9"/>
  <c r="F94" i="9"/>
  <c r="H93" i="9"/>
  <c r="G93" i="9"/>
  <c r="F93" i="9"/>
  <c r="E93" i="9"/>
  <c r="B93" i="9" s="1"/>
  <c r="H92" i="9"/>
  <c r="G92" i="9"/>
  <c r="F92" i="9"/>
  <c r="H91" i="9"/>
  <c r="E91" i="9" s="1"/>
  <c r="B91" i="9" s="1"/>
  <c r="G91" i="9"/>
  <c r="F91" i="9"/>
  <c r="H90" i="9"/>
  <c r="E90" i="9" s="1"/>
  <c r="B90" i="9" s="1"/>
  <c r="G90" i="9"/>
  <c r="F90" i="9"/>
  <c r="H89" i="9"/>
  <c r="G89" i="9"/>
  <c r="F89" i="9"/>
  <c r="E89" i="9"/>
  <c r="B89" i="9" s="1"/>
  <c r="H88" i="9"/>
  <c r="G88" i="9"/>
  <c r="F88" i="9"/>
  <c r="H87" i="9"/>
  <c r="E87" i="9" s="1"/>
  <c r="B87" i="9" s="1"/>
  <c r="G87" i="9"/>
  <c r="F87" i="9"/>
  <c r="H86" i="9"/>
  <c r="E86" i="9" s="1"/>
  <c r="G86" i="9"/>
  <c r="F86" i="9"/>
  <c r="H85" i="9"/>
  <c r="G85" i="9"/>
  <c r="F85" i="9"/>
  <c r="E85" i="9"/>
  <c r="B85" i="9" s="1"/>
  <c r="H84" i="9"/>
  <c r="G84" i="9"/>
  <c r="F84" i="9"/>
  <c r="H83" i="9"/>
  <c r="E83" i="9" s="1"/>
  <c r="B83" i="9" s="1"/>
  <c r="G83" i="9"/>
  <c r="F83" i="9"/>
  <c r="H82" i="9"/>
  <c r="E82" i="9" s="1"/>
  <c r="G82" i="9"/>
  <c r="F82" i="9"/>
  <c r="H81" i="9"/>
  <c r="G81" i="9"/>
  <c r="F81" i="9"/>
  <c r="E81" i="9"/>
  <c r="B81" i="9" s="1"/>
  <c r="H80" i="9"/>
  <c r="G80" i="9"/>
  <c r="F80" i="9"/>
  <c r="H79" i="9"/>
  <c r="E79" i="9" s="1"/>
  <c r="B79" i="9" s="1"/>
  <c r="G79" i="9"/>
  <c r="F79" i="9"/>
  <c r="H78" i="9"/>
  <c r="E78" i="9" s="1"/>
  <c r="G78" i="9"/>
  <c r="F78" i="9"/>
  <c r="H77" i="9"/>
  <c r="G77" i="9"/>
  <c r="F77" i="9"/>
  <c r="E77" i="9"/>
  <c r="B77" i="9" s="1"/>
  <c r="H76" i="9"/>
  <c r="G76" i="9"/>
  <c r="F76" i="9"/>
  <c r="H75" i="9"/>
  <c r="E75" i="9" s="1"/>
  <c r="G75" i="9"/>
  <c r="F75" i="9"/>
  <c r="H74" i="9"/>
  <c r="E74" i="9" s="1"/>
  <c r="G74" i="9"/>
  <c r="F74" i="9"/>
  <c r="H73" i="9"/>
  <c r="G73" i="9"/>
  <c r="F73" i="9"/>
  <c r="E73" i="9"/>
  <c r="B73" i="9" s="1"/>
  <c r="H72" i="9"/>
  <c r="G72" i="9"/>
  <c r="F72" i="9"/>
  <c r="H71" i="9"/>
  <c r="E71" i="9" s="1"/>
  <c r="G71" i="9"/>
  <c r="F71" i="9"/>
  <c r="H70" i="9"/>
  <c r="E70" i="9" s="1"/>
  <c r="G70" i="9"/>
  <c r="F70" i="9"/>
  <c r="H69" i="9"/>
  <c r="G69" i="9"/>
  <c r="F69" i="9"/>
  <c r="E69" i="9"/>
  <c r="B69" i="9" s="1"/>
  <c r="H68" i="9"/>
  <c r="G68" i="9"/>
  <c r="F68" i="9"/>
  <c r="H67" i="9"/>
  <c r="E67" i="9" s="1"/>
  <c r="G67" i="9"/>
  <c r="F67" i="9"/>
  <c r="H66" i="9"/>
  <c r="E66" i="9" s="1"/>
  <c r="G66" i="9"/>
  <c r="F66" i="9"/>
  <c r="H65" i="9"/>
  <c r="G65" i="9"/>
  <c r="F65" i="9"/>
  <c r="E65" i="9"/>
  <c r="B65" i="9" s="1"/>
  <c r="H64" i="9"/>
  <c r="G64" i="9"/>
  <c r="F64" i="9"/>
  <c r="H63" i="9"/>
  <c r="G63" i="9"/>
  <c r="F63" i="9"/>
  <c r="E63" i="9"/>
  <c r="B63" i="9" s="1"/>
  <c r="H62" i="9"/>
  <c r="G62" i="9"/>
  <c r="F62" i="9"/>
  <c r="H61" i="9"/>
  <c r="E61" i="9" s="1"/>
  <c r="B61" i="9" s="1"/>
  <c r="G61" i="9"/>
  <c r="F61" i="9"/>
  <c r="H60" i="9"/>
  <c r="E60" i="9" s="1"/>
  <c r="G60" i="9"/>
  <c r="F60" i="9"/>
  <c r="H59" i="9"/>
  <c r="G59" i="9"/>
  <c r="F59" i="9"/>
  <c r="E59" i="9"/>
  <c r="B59" i="9" s="1"/>
  <c r="H58" i="9"/>
  <c r="G58" i="9"/>
  <c r="F58" i="9"/>
  <c r="H57" i="9"/>
  <c r="E57" i="9" s="1"/>
  <c r="B57" i="9" s="1"/>
  <c r="G57" i="9"/>
  <c r="F57" i="9"/>
  <c r="H56" i="9"/>
  <c r="E56" i="9" s="1"/>
  <c r="G56" i="9"/>
  <c r="F56" i="9"/>
  <c r="H55" i="9"/>
  <c r="G55" i="9"/>
  <c r="F55" i="9"/>
  <c r="E55" i="9"/>
  <c r="B55" i="9" s="1"/>
  <c r="H54" i="9"/>
  <c r="G54" i="9"/>
  <c r="F54" i="9"/>
  <c r="H53" i="9"/>
  <c r="E53" i="9" s="1"/>
  <c r="B53" i="9" s="1"/>
  <c r="G53" i="9"/>
  <c r="F53" i="9"/>
  <c r="H52" i="9"/>
  <c r="E52" i="9" s="1"/>
  <c r="G52" i="9"/>
  <c r="F52" i="9"/>
  <c r="H51" i="9"/>
  <c r="G51" i="9"/>
  <c r="F51" i="9"/>
  <c r="E51" i="9"/>
  <c r="B51" i="9" s="1"/>
  <c r="H50" i="9"/>
  <c r="G50" i="9"/>
  <c r="F50" i="9"/>
  <c r="H49" i="9"/>
  <c r="E49" i="9" s="1"/>
  <c r="B49" i="9" s="1"/>
  <c r="G49" i="9"/>
  <c r="F49" i="9"/>
  <c r="H48" i="9"/>
  <c r="E48" i="9" s="1"/>
  <c r="G48" i="9"/>
  <c r="F48" i="9"/>
  <c r="H47" i="9"/>
  <c r="G47" i="9"/>
  <c r="F47" i="9"/>
  <c r="E47" i="9"/>
  <c r="B47" i="9" s="1"/>
  <c r="H46" i="9"/>
  <c r="G46" i="9"/>
  <c r="F46" i="9"/>
  <c r="H45" i="9"/>
  <c r="E45" i="9" s="1"/>
  <c r="B45" i="9" s="1"/>
  <c r="G45" i="9"/>
  <c r="F45" i="9"/>
  <c r="H44" i="9"/>
  <c r="E44" i="9" s="1"/>
  <c r="G44" i="9"/>
  <c r="F44" i="9"/>
  <c r="H43" i="9"/>
  <c r="G43" i="9"/>
  <c r="F43" i="9"/>
  <c r="H42" i="9"/>
  <c r="G42" i="9"/>
  <c r="F42" i="9"/>
  <c r="H41" i="9"/>
  <c r="G41" i="9"/>
  <c r="F41" i="9"/>
  <c r="E41" i="9"/>
  <c r="B41" i="9" s="1"/>
  <c r="H40" i="9"/>
  <c r="G40" i="9"/>
  <c r="F40" i="9"/>
  <c r="H39" i="9"/>
  <c r="E39" i="9" s="1"/>
  <c r="G39" i="9"/>
  <c r="F39" i="9"/>
  <c r="H38" i="9"/>
  <c r="G38" i="9"/>
  <c r="F38" i="9"/>
  <c r="H37" i="9"/>
  <c r="G37" i="9"/>
  <c r="F37" i="9"/>
  <c r="H36" i="9"/>
  <c r="G36" i="9"/>
  <c r="F36" i="9"/>
  <c r="H35" i="9"/>
  <c r="E35" i="9" s="1"/>
  <c r="B35" i="9" s="1"/>
  <c r="G35" i="9"/>
  <c r="F35" i="9"/>
  <c r="H34" i="9"/>
  <c r="E34" i="9" s="1"/>
  <c r="G34" i="9"/>
  <c r="F34" i="9"/>
  <c r="H33" i="9"/>
  <c r="G33" i="9"/>
  <c r="F33" i="9"/>
  <c r="E33" i="9"/>
  <c r="B33" i="9" s="1"/>
  <c r="H32" i="9"/>
  <c r="G32" i="9"/>
  <c r="F32" i="9"/>
  <c r="E32" i="9"/>
  <c r="B32" i="9" s="1"/>
  <c r="H31" i="9"/>
  <c r="E31" i="9" s="1"/>
  <c r="B31" i="9" s="1"/>
  <c r="G31" i="9"/>
  <c r="F31" i="9"/>
  <c r="H30" i="9"/>
  <c r="E30" i="9" s="1"/>
  <c r="G30" i="9"/>
  <c r="F30" i="9"/>
  <c r="H29" i="9"/>
  <c r="G29" i="9"/>
  <c r="F29" i="9"/>
  <c r="H28" i="9"/>
  <c r="E28" i="9" s="1"/>
  <c r="G28" i="9"/>
  <c r="F28" i="9"/>
  <c r="H27" i="9"/>
  <c r="G27" i="9"/>
  <c r="F27" i="9"/>
  <c r="E27" i="9"/>
  <c r="B27" i="9" s="1"/>
  <c r="H26" i="9"/>
  <c r="G26" i="9"/>
  <c r="F26" i="9"/>
  <c r="H25" i="9"/>
  <c r="E25" i="9" s="1"/>
  <c r="B25" i="9" s="1"/>
  <c r="G25" i="9"/>
  <c r="F25" i="9"/>
  <c r="H24" i="9"/>
  <c r="E24" i="9" s="1"/>
  <c r="G24" i="9"/>
  <c r="F24" i="9"/>
  <c r="H23" i="9"/>
  <c r="G23" i="9"/>
  <c r="F23" i="9"/>
  <c r="E23" i="9"/>
  <c r="B23" i="9" s="1"/>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18" i="8"/>
  <c r="D8" i="8"/>
  <c r="D6" i="8"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E351" i="4" s="1"/>
  <c r="E350" i="4" s="1"/>
  <c r="D356" i="4"/>
  <c r="F356" i="4" s="1"/>
  <c r="F355" i="4"/>
  <c r="F354" i="4"/>
  <c r="F353" i="4"/>
  <c r="E352" i="4"/>
  <c r="D352" i="4"/>
  <c r="D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4" i="4" s="1"/>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D125" i="4"/>
  <c r="D124"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C1573" i="1"/>
  <c r="H1573" i="1" s="1"/>
  <c r="C1572" i="1"/>
  <c r="H1572" i="1" s="1"/>
  <c r="G1571" i="1"/>
  <c r="C1571" i="1"/>
  <c r="H1571" i="1" s="1"/>
  <c r="C1570" i="1"/>
  <c r="H1570" i="1" s="1"/>
  <c r="C1569" i="1"/>
  <c r="H1569" i="1" s="1"/>
  <c r="C1568" i="1"/>
  <c r="H1568" i="1" s="1"/>
  <c r="G1567" i="1"/>
  <c r="C1567" i="1"/>
  <c r="H1567" i="1" s="1"/>
  <c r="C1566" i="1"/>
  <c r="H1566" i="1" s="1"/>
  <c r="C1565" i="1"/>
  <c r="H1565" i="1" s="1"/>
  <c r="C1564" i="1"/>
  <c r="H1564" i="1" s="1"/>
  <c r="C1563" i="1"/>
  <c r="H1563" i="1" s="1"/>
  <c r="C1562" i="1"/>
  <c r="H1562" i="1" s="1"/>
  <c r="C1561" i="1"/>
  <c r="H1561" i="1" s="1"/>
  <c r="C1560" i="1"/>
  <c r="H1560" i="1" s="1"/>
  <c r="G1559" i="1"/>
  <c r="C1559" i="1"/>
  <c r="H1559" i="1" s="1"/>
  <c r="C1558" i="1"/>
  <c r="H1558" i="1" s="1"/>
  <c r="C1557" i="1"/>
  <c r="H1557" i="1" s="1"/>
  <c r="C1556" i="1"/>
  <c r="H1556" i="1" s="1"/>
  <c r="G1555" i="1"/>
  <c r="C1555" i="1"/>
  <c r="H1555" i="1" s="1"/>
  <c r="C1554" i="1"/>
  <c r="H1554" i="1" s="1"/>
  <c r="C1553" i="1"/>
  <c r="H1553" i="1" s="1"/>
  <c r="C1552" i="1"/>
  <c r="H1552" i="1" s="1"/>
  <c r="G1551" i="1"/>
  <c r="C1551" i="1"/>
  <c r="H1551" i="1" s="1"/>
  <c r="C1550" i="1"/>
  <c r="H1550" i="1" s="1"/>
  <c r="C1549" i="1"/>
  <c r="C1548" i="1"/>
  <c r="H1548" i="1" s="1"/>
  <c r="G1547" i="1"/>
  <c r="C1547" i="1"/>
  <c r="H1547" i="1" s="1"/>
  <c r="C1546" i="1"/>
  <c r="H1546" i="1" s="1"/>
  <c r="C1545" i="1"/>
  <c r="C1544" i="1"/>
  <c r="H1544" i="1" s="1"/>
  <c r="G1543" i="1"/>
  <c r="C1543" i="1"/>
  <c r="H1543" i="1" s="1"/>
  <c r="C1542" i="1"/>
  <c r="H1542" i="1" s="1"/>
  <c r="C1541" i="1"/>
  <c r="C1540" i="1"/>
  <c r="H1540" i="1" s="1"/>
  <c r="G1539" i="1"/>
  <c r="C1539" i="1"/>
  <c r="H1539" i="1" s="1"/>
  <c r="C1538" i="1"/>
  <c r="H1538" i="1" s="1"/>
  <c r="C1537" i="1"/>
  <c r="C1536" i="1"/>
  <c r="H1536" i="1" s="1"/>
  <c r="G1535" i="1"/>
  <c r="C1535" i="1"/>
  <c r="H1535" i="1" s="1"/>
  <c r="C1534" i="1"/>
  <c r="H1534" i="1" s="1"/>
  <c r="C1533" i="1"/>
  <c r="H1533" i="1" s="1"/>
  <c r="C1532" i="1"/>
  <c r="H1532" i="1" s="1"/>
  <c r="C1531" i="1"/>
  <c r="H1531" i="1" s="1"/>
  <c r="C1530" i="1"/>
  <c r="H1530" i="1" s="1"/>
  <c r="C1529" i="1"/>
  <c r="C1528" i="1"/>
  <c r="H1528" i="1" s="1"/>
  <c r="C1527" i="1"/>
  <c r="H1527" i="1" s="1"/>
  <c r="C1526" i="1"/>
  <c r="H1526" i="1" s="1"/>
  <c r="C1525" i="1"/>
  <c r="H1525" i="1" s="1"/>
  <c r="C1523" i="1"/>
  <c r="C1522" i="1"/>
  <c r="H1522" i="1" s="1"/>
  <c r="G1521" i="1"/>
  <c r="C1521" i="1"/>
  <c r="H1521" i="1" s="1"/>
  <c r="C1520" i="1"/>
  <c r="H1520" i="1" s="1"/>
  <c r="C1519" i="1"/>
  <c r="C1516" i="1"/>
  <c r="H1516" i="1" s="1"/>
  <c r="G1515" i="1"/>
  <c r="C1515" i="1"/>
  <c r="H1515" i="1" s="1"/>
  <c r="C1514" i="1"/>
  <c r="H1514" i="1" s="1"/>
  <c r="C1513" i="1"/>
  <c r="C1512" i="1"/>
  <c r="H1512" i="1" s="1"/>
  <c r="G1511" i="1"/>
  <c r="C1511" i="1"/>
  <c r="H1511" i="1" s="1"/>
  <c r="C1510" i="1"/>
  <c r="H1510" i="1" s="1"/>
  <c r="C1509" i="1"/>
  <c r="C1508" i="1"/>
  <c r="H1508" i="1" s="1"/>
  <c r="G1507" i="1"/>
  <c r="C1507" i="1"/>
  <c r="H1507" i="1" s="1"/>
  <c r="C1506" i="1"/>
  <c r="H1506" i="1" s="1"/>
  <c r="C1505" i="1"/>
  <c r="C1504" i="1"/>
  <c r="H1504" i="1" s="1"/>
  <c r="G1503" i="1"/>
  <c r="C1503" i="1"/>
  <c r="H1503" i="1" s="1"/>
  <c r="C1502" i="1"/>
  <c r="H1502" i="1" s="1"/>
  <c r="C1501" i="1"/>
  <c r="H1501" i="1" s="1"/>
  <c r="C1500" i="1"/>
  <c r="H1500" i="1" s="1"/>
  <c r="C1498" i="1"/>
  <c r="H1498" i="1" s="1"/>
  <c r="G1497" i="1"/>
  <c r="C1497" i="1"/>
  <c r="H1497" i="1" s="1"/>
  <c r="C1496" i="1"/>
  <c r="H1496" i="1" s="1"/>
  <c r="C1495" i="1"/>
  <c r="C1494" i="1"/>
  <c r="H1494" i="1" s="1"/>
  <c r="G1493" i="1"/>
  <c r="C1493" i="1"/>
  <c r="H1493" i="1" s="1"/>
  <c r="C1492" i="1"/>
  <c r="H1492" i="1" s="1"/>
  <c r="C1491" i="1"/>
  <c r="H1491" i="1" s="1"/>
  <c r="C1490" i="1"/>
  <c r="H1490" i="1" s="1"/>
  <c r="C1489" i="1"/>
  <c r="C1488" i="1"/>
  <c r="H1488" i="1" s="1"/>
  <c r="G1487" i="1"/>
  <c r="C1487" i="1"/>
  <c r="H1487" i="1" s="1"/>
  <c r="C1486" i="1"/>
  <c r="H1486" i="1" s="1"/>
  <c r="C1485" i="1"/>
  <c r="H1485" i="1" s="1"/>
  <c r="C1484" i="1"/>
  <c r="H1484" i="1" s="1"/>
  <c r="C1483" i="1"/>
  <c r="H1483" i="1" s="1"/>
  <c r="C1482" i="1"/>
  <c r="H1482" i="1" s="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D1438" i="1"/>
  <c r="H1438" i="1" s="1"/>
  <c r="C1438" i="1"/>
  <c r="D1437" i="1"/>
  <c r="H1437" i="1" s="1"/>
  <c r="C1437" i="1"/>
  <c r="D1436" i="1"/>
  <c r="H1436" i="1" s="1"/>
  <c r="C1436" i="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D1322" i="1"/>
  <c r="C1322" i="1"/>
  <c r="D1321" i="1"/>
  <c r="H1321" i="1" s="1"/>
  <c r="C1321" i="1"/>
  <c r="D1320" i="1"/>
  <c r="C1320" i="1"/>
  <c r="G1320" i="1" s="1"/>
  <c r="D1319" i="1"/>
  <c r="C1319" i="1"/>
  <c r="D1318" i="1"/>
  <c r="C1318" i="1"/>
  <c r="D1317" i="1"/>
  <c r="H1317" i="1" s="1"/>
  <c r="C1317" i="1"/>
  <c r="D1316" i="1"/>
  <c r="C1316" i="1"/>
  <c r="G1316" i="1" s="1"/>
  <c r="D1315" i="1"/>
  <c r="C1315" i="1"/>
  <c r="D1314" i="1"/>
  <c r="C1314" i="1"/>
  <c r="D1313" i="1"/>
  <c r="H1313" i="1" s="1"/>
  <c r="C1313" i="1"/>
  <c r="D1312" i="1"/>
  <c r="C1312" i="1"/>
  <c r="G1312" i="1" s="1"/>
  <c r="D1311" i="1"/>
  <c r="C1311" i="1"/>
  <c r="D1310" i="1"/>
  <c r="C1310" i="1"/>
  <c r="D1309" i="1"/>
  <c r="H1309" i="1" s="1"/>
  <c r="C1309" i="1"/>
  <c r="D1308" i="1"/>
  <c r="C1308" i="1"/>
  <c r="G1308" i="1" s="1"/>
  <c r="D1307" i="1"/>
  <c r="C1307" i="1"/>
  <c r="D1306" i="1"/>
  <c r="C1306" i="1"/>
  <c r="D1305" i="1"/>
  <c r="H1305" i="1" s="1"/>
  <c r="C1305" i="1"/>
  <c r="D1304" i="1"/>
  <c r="C1304" i="1"/>
  <c r="G1304" i="1" s="1"/>
  <c r="D1303" i="1"/>
  <c r="C1303" i="1"/>
  <c r="D1302" i="1"/>
  <c r="C1302" i="1"/>
  <c r="G1302" i="1" s="1"/>
  <c r="D1301" i="1"/>
  <c r="C1301" i="1"/>
  <c r="G1301" i="1" s="1"/>
  <c r="D1300" i="1"/>
  <c r="C1300" i="1"/>
  <c r="G1300" i="1" s="1"/>
  <c r="D1299" i="1"/>
  <c r="C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H1222" i="1" s="1"/>
  <c r="C1222" i="1"/>
  <c r="D1221" i="1"/>
  <c r="H1221" i="1" s="1"/>
  <c r="C1221" i="1"/>
  <c r="D1220" i="1"/>
  <c r="H1220" i="1" s="1"/>
  <c r="C1220" i="1"/>
  <c r="D1219" i="1"/>
  <c r="H1219" i="1" s="1"/>
  <c r="C1219" i="1"/>
  <c r="D1218" i="1"/>
  <c r="H1218" i="1" s="1"/>
  <c r="C1218" i="1"/>
  <c r="D1217" i="1"/>
  <c r="H1217" i="1" s="1"/>
  <c r="C1217" i="1"/>
  <c r="D1216" i="1"/>
  <c r="H1216" i="1" s="1"/>
  <c r="C1216" i="1"/>
  <c r="D1215" i="1"/>
  <c r="H1215" i="1" s="1"/>
  <c r="C1215" i="1"/>
  <c r="D1214" i="1"/>
  <c r="H1214" i="1" s="1"/>
  <c r="C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D1123" i="1"/>
  <c r="C1123" i="1"/>
  <c r="G1123" i="1" s="1"/>
  <c r="D1122" i="1"/>
  <c r="C1122" i="1"/>
  <c r="G1122" i="1" s="1"/>
  <c r="D1121" i="1"/>
  <c r="C1121" i="1"/>
  <c r="G1121" i="1" s="1"/>
  <c r="D1120" i="1"/>
  <c r="C1120" i="1"/>
  <c r="D1119" i="1"/>
  <c r="C1119" i="1"/>
  <c r="D1118" i="1"/>
  <c r="H1118" i="1" s="1"/>
  <c r="C1118" i="1"/>
  <c r="D1117" i="1"/>
  <c r="C1117" i="1"/>
  <c r="G1117" i="1" s="1"/>
  <c r="D1116" i="1"/>
  <c r="C1116" i="1"/>
  <c r="D1115" i="1"/>
  <c r="C1115" i="1"/>
  <c r="D1114" i="1"/>
  <c r="H1114" i="1" s="1"/>
  <c r="C1114" i="1"/>
  <c r="D1113" i="1"/>
  <c r="C1113" i="1"/>
  <c r="G1113" i="1" s="1"/>
  <c r="D1112" i="1"/>
  <c r="C1112" i="1"/>
  <c r="D1111" i="1"/>
  <c r="C1111" i="1"/>
  <c r="D1110" i="1"/>
  <c r="H1110" i="1" s="1"/>
  <c r="C1110" i="1"/>
  <c r="D1109" i="1"/>
  <c r="C1109" i="1"/>
  <c r="G1109" i="1" s="1"/>
  <c r="D1108" i="1"/>
  <c r="C1108" i="1"/>
  <c r="D1107" i="1"/>
  <c r="C1107" i="1"/>
  <c r="D1106" i="1"/>
  <c r="H1106" i="1" s="1"/>
  <c r="C1106" i="1"/>
  <c r="D1105" i="1"/>
  <c r="C1105" i="1"/>
  <c r="G1105" i="1" s="1"/>
  <c r="D1104" i="1"/>
  <c r="C1104" i="1"/>
  <c r="D1103" i="1"/>
  <c r="C1103" i="1"/>
  <c r="D1102" i="1"/>
  <c r="H1102" i="1" s="1"/>
  <c r="C1102" i="1"/>
  <c r="D1101" i="1"/>
  <c r="C1101" i="1"/>
  <c r="G1101" i="1" s="1"/>
  <c r="D1100" i="1"/>
  <c r="C1100" i="1"/>
  <c r="D1099" i="1"/>
  <c r="C1099" i="1"/>
  <c r="D1098" i="1"/>
  <c r="H1098" i="1" s="1"/>
  <c r="C1098" i="1"/>
  <c r="D1097" i="1"/>
  <c r="C1097" i="1"/>
  <c r="G1097" i="1" s="1"/>
  <c r="D1096" i="1"/>
  <c r="C1096" i="1"/>
  <c r="D1095" i="1"/>
  <c r="C1095" i="1"/>
  <c r="D1094" i="1"/>
  <c r="H1094" i="1" s="1"/>
  <c r="C1094" i="1"/>
  <c r="D1093" i="1"/>
  <c r="C1093" i="1"/>
  <c r="G1093" i="1" s="1"/>
  <c r="D1092" i="1"/>
  <c r="C1092" i="1"/>
  <c r="D1091" i="1"/>
  <c r="C1091" i="1"/>
  <c r="D1090" i="1"/>
  <c r="H1090" i="1" s="1"/>
  <c r="C1090" i="1"/>
  <c r="D1089" i="1"/>
  <c r="C1089" i="1"/>
  <c r="G1089" i="1" s="1"/>
  <c r="D1088" i="1"/>
  <c r="C1088" i="1"/>
  <c r="D1087" i="1"/>
  <c r="C1087" i="1"/>
  <c r="D1086" i="1"/>
  <c r="H1086" i="1" s="1"/>
  <c r="C1086" i="1"/>
  <c r="D1085" i="1"/>
  <c r="C1085" i="1"/>
  <c r="G1085" i="1" s="1"/>
  <c r="D1084" i="1"/>
  <c r="C1084" i="1"/>
  <c r="D1083" i="1"/>
  <c r="C1083" i="1"/>
  <c r="D1082" i="1"/>
  <c r="H1082" i="1" s="1"/>
  <c r="C1082" i="1"/>
  <c r="D1081" i="1"/>
  <c r="C1081" i="1"/>
  <c r="G1081" i="1" s="1"/>
  <c r="D1080" i="1"/>
  <c r="C1080" i="1"/>
  <c r="D1079" i="1"/>
  <c r="C1079" i="1"/>
  <c r="D1078" i="1"/>
  <c r="H1078" i="1" s="1"/>
  <c r="C1078" i="1"/>
  <c r="D1077" i="1"/>
  <c r="C1077" i="1"/>
  <c r="G1077" i="1" s="1"/>
  <c r="D1076" i="1"/>
  <c r="C1076" i="1"/>
  <c r="D1075" i="1"/>
  <c r="C1075" i="1"/>
  <c r="D1074" i="1"/>
  <c r="H1074" i="1" s="1"/>
  <c r="C1074" i="1"/>
  <c r="D1073" i="1"/>
  <c r="C1073" i="1"/>
  <c r="G1073" i="1" s="1"/>
  <c r="D1072" i="1"/>
  <c r="C1072" i="1"/>
  <c r="D1071" i="1"/>
  <c r="C1071" i="1"/>
  <c r="D1070" i="1"/>
  <c r="H1070" i="1" s="1"/>
  <c r="C1070" i="1"/>
  <c r="D1069" i="1"/>
  <c r="C1069" i="1"/>
  <c r="G1069" i="1" s="1"/>
  <c r="D1068" i="1"/>
  <c r="C1068" i="1"/>
  <c r="D1067" i="1"/>
  <c r="C1067" i="1"/>
  <c r="D1066" i="1"/>
  <c r="H1066" i="1" s="1"/>
  <c r="C1066" i="1"/>
  <c r="C1065" i="1"/>
  <c r="D1064" i="1"/>
  <c r="C1064" i="1"/>
  <c r="D1063" i="1"/>
  <c r="C1063" i="1"/>
  <c r="D1062" i="1"/>
  <c r="H1062" i="1" s="1"/>
  <c r="C1062" i="1"/>
  <c r="D1061" i="1"/>
  <c r="C1061" i="1"/>
  <c r="G1061" i="1" s="1"/>
  <c r="D1060" i="1"/>
  <c r="C1060" i="1"/>
  <c r="D1059" i="1"/>
  <c r="C1059" i="1"/>
  <c r="D1058" i="1"/>
  <c r="H1058" i="1" s="1"/>
  <c r="C1058" i="1"/>
  <c r="D1057" i="1"/>
  <c r="C1057" i="1"/>
  <c r="G1057" i="1" s="1"/>
  <c r="D1056" i="1"/>
  <c r="C1056" i="1"/>
  <c r="D1055" i="1"/>
  <c r="C1055" i="1"/>
  <c r="D1054" i="1"/>
  <c r="H1054" i="1" s="1"/>
  <c r="C1054" i="1"/>
  <c r="D1053" i="1"/>
  <c r="C1053" i="1"/>
  <c r="G1053" i="1" s="1"/>
  <c r="D1052" i="1"/>
  <c r="C1052" i="1"/>
  <c r="D1051" i="1"/>
  <c r="C1051" i="1"/>
  <c r="D1050" i="1"/>
  <c r="H1050" i="1" s="1"/>
  <c r="C1050" i="1"/>
  <c r="D1049" i="1"/>
  <c r="C1049" i="1"/>
  <c r="G1049" i="1" s="1"/>
  <c r="D1048" i="1"/>
  <c r="C1048" i="1"/>
  <c r="D1047" i="1"/>
  <c r="C1047" i="1"/>
  <c r="D1045" i="1"/>
  <c r="H1045" i="1" s="1"/>
  <c r="C1045" i="1"/>
  <c r="D1044" i="1"/>
  <c r="C1044" i="1"/>
  <c r="G1044" i="1" s="1"/>
  <c r="D1043" i="1"/>
  <c r="C1043" i="1"/>
  <c r="D1042" i="1"/>
  <c r="C1042" i="1"/>
  <c r="D1041" i="1"/>
  <c r="H1041" i="1" s="1"/>
  <c r="C1041" i="1"/>
  <c r="D1040" i="1"/>
  <c r="C1040" i="1"/>
  <c r="G1040" i="1" s="1"/>
  <c r="D1039" i="1"/>
  <c r="C1039" i="1"/>
  <c r="D1038" i="1"/>
  <c r="C1038" i="1"/>
  <c r="D1037" i="1"/>
  <c r="H1037" i="1" s="1"/>
  <c r="C1037" i="1"/>
  <c r="D1036" i="1"/>
  <c r="C1036" i="1"/>
  <c r="G1036" i="1" s="1"/>
  <c r="D1035" i="1"/>
  <c r="C1035" i="1"/>
  <c r="D1034" i="1"/>
  <c r="C1034" i="1"/>
  <c r="D1033" i="1"/>
  <c r="H1033" i="1" s="1"/>
  <c r="C1033" i="1"/>
  <c r="D1032" i="1"/>
  <c r="C1032" i="1"/>
  <c r="G1032" i="1" s="1"/>
  <c r="D1031" i="1"/>
  <c r="C1031" i="1"/>
  <c r="D1030" i="1"/>
  <c r="C1030" i="1"/>
  <c r="D1029" i="1"/>
  <c r="H1029" i="1" s="1"/>
  <c r="C1029" i="1"/>
  <c r="D1028" i="1"/>
  <c r="C1028" i="1"/>
  <c r="G1028" i="1" s="1"/>
  <c r="D1027" i="1"/>
  <c r="C1027" i="1"/>
  <c r="D1026" i="1"/>
  <c r="C1026" i="1"/>
  <c r="D1025" i="1"/>
  <c r="H1025" i="1" s="1"/>
  <c r="C1025" i="1"/>
  <c r="D1024" i="1"/>
  <c r="C1024" i="1"/>
  <c r="G1024" i="1" s="1"/>
  <c r="D1023" i="1"/>
  <c r="C1023" i="1"/>
  <c r="D1022" i="1"/>
  <c r="C1022" i="1"/>
  <c r="D1021" i="1"/>
  <c r="H1021" i="1" s="1"/>
  <c r="C1021" i="1"/>
  <c r="D1020" i="1"/>
  <c r="C1020" i="1"/>
  <c r="G1020" i="1" s="1"/>
  <c r="D1019" i="1"/>
  <c r="C1019" i="1"/>
  <c r="D1018" i="1"/>
  <c r="C1018" i="1"/>
  <c r="D1017" i="1"/>
  <c r="H1017" i="1" s="1"/>
  <c r="C1017" i="1"/>
  <c r="D1016" i="1"/>
  <c r="C1016" i="1"/>
  <c r="G1016" i="1" s="1"/>
  <c r="D1015" i="1"/>
  <c r="C1015" i="1"/>
  <c r="D1014" i="1"/>
  <c r="C1014" i="1"/>
  <c r="D1013" i="1"/>
  <c r="H1013" i="1" s="1"/>
  <c r="C1013" i="1"/>
  <c r="D1012" i="1"/>
  <c r="C1012" i="1"/>
  <c r="G1012" i="1" s="1"/>
  <c r="D1011" i="1"/>
  <c r="C1011" i="1"/>
  <c r="D1010" i="1"/>
  <c r="C1010" i="1"/>
  <c r="D1009" i="1"/>
  <c r="H1009" i="1" s="1"/>
  <c r="C1009" i="1"/>
  <c r="D1008" i="1"/>
  <c r="C1008" i="1"/>
  <c r="G1008" i="1" s="1"/>
  <c r="D1007" i="1"/>
  <c r="C1007" i="1"/>
  <c r="D1006" i="1"/>
  <c r="C1006" i="1"/>
  <c r="D1005" i="1"/>
  <c r="H1005" i="1" s="1"/>
  <c r="C1005" i="1"/>
  <c r="D1004" i="1"/>
  <c r="C1004" i="1"/>
  <c r="G1004" i="1" s="1"/>
  <c r="D1003" i="1"/>
  <c r="C1003" i="1"/>
  <c r="D1002" i="1"/>
  <c r="C1002" i="1"/>
  <c r="D1001" i="1"/>
  <c r="H1001" i="1" s="1"/>
  <c r="C1001" i="1"/>
  <c r="D1000" i="1"/>
  <c r="C1000" i="1"/>
  <c r="G1000" i="1" s="1"/>
  <c r="D999" i="1"/>
  <c r="C999" i="1"/>
  <c r="D998" i="1"/>
  <c r="C998" i="1"/>
  <c r="D997" i="1"/>
  <c r="H997" i="1" s="1"/>
  <c r="C997" i="1"/>
  <c r="D996" i="1"/>
  <c r="C996" i="1"/>
  <c r="G996" i="1" s="1"/>
  <c r="D995" i="1"/>
  <c r="C995" i="1"/>
  <c r="D994" i="1"/>
  <c r="C994" i="1"/>
  <c r="D993" i="1"/>
  <c r="H993" i="1" s="1"/>
  <c r="C993" i="1"/>
  <c r="D992" i="1"/>
  <c r="C992" i="1"/>
  <c r="G992" i="1" s="1"/>
  <c r="D991" i="1"/>
  <c r="C991" i="1"/>
  <c r="D990" i="1"/>
  <c r="C990" i="1"/>
  <c r="D989" i="1"/>
  <c r="C989" i="1"/>
  <c r="D988" i="1"/>
  <c r="H988" i="1" s="1"/>
  <c r="C988" i="1"/>
  <c r="D987" i="1"/>
  <c r="H987" i="1" s="1"/>
  <c r="C987" i="1"/>
  <c r="D986" i="1"/>
  <c r="H986" i="1" s="1"/>
  <c r="C986" i="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D712" i="1"/>
  <c r="C712" i="1"/>
  <c r="G712" i="1" s="1"/>
  <c r="D711" i="1"/>
  <c r="C711" i="1"/>
  <c r="D710" i="1"/>
  <c r="C710" i="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D645" i="1"/>
  <c r="C645" i="1"/>
  <c r="D644" i="1"/>
  <c r="C644" i="1"/>
  <c r="D643" i="1"/>
  <c r="C643" i="1"/>
  <c r="D642" i="1"/>
  <c r="C642" i="1"/>
  <c r="D641" i="1"/>
  <c r="C641" i="1"/>
  <c r="D637" i="1"/>
  <c r="C637" i="1"/>
  <c r="D632" i="1"/>
  <c r="C632" i="1"/>
  <c r="D631" i="1"/>
  <c r="C631" i="1"/>
  <c r="D628" i="1"/>
  <c r="C628" i="1"/>
  <c r="D627" i="1"/>
  <c r="C627" i="1"/>
  <c r="D626" i="1"/>
  <c r="H626" i="1" s="1"/>
  <c r="C626" i="1"/>
  <c r="D625" i="1"/>
  <c r="C625" i="1"/>
  <c r="G625" i="1" s="1"/>
  <c r="D624" i="1"/>
  <c r="C624" i="1"/>
  <c r="D623" i="1"/>
  <c r="C623" i="1"/>
  <c r="D622" i="1"/>
  <c r="H622" i="1" s="1"/>
  <c r="C622" i="1"/>
  <c r="D621" i="1"/>
  <c r="C621" i="1"/>
  <c r="G621" i="1" s="1"/>
  <c r="D620" i="1"/>
  <c r="C620" i="1"/>
  <c r="D619" i="1"/>
  <c r="C619" i="1"/>
  <c r="D618" i="1"/>
  <c r="H618" i="1" s="1"/>
  <c r="C618" i="1"/>
  <c r="D617" i="1"/>
  <c r="C617" i="1"/>
  <c r="G617" i="1" s="1"/>
  <c r="D616" i="1"/>
  <c r="C616" i="1"/>
  <c r="D615" i="1"/>
  <c r="C615" i="1"/>
  <c r="D614" i="1"/>
  <c r="H614" i="1" s="1"/>
  <c r="C614" i="1"/>
  <c r="D613" i="1"/>
  <c r="C613" i="1"/>
  <c r="G613" i="1" s="1"/>
  <c r="D612" i="1"/>
  <c r="C612" i="1"/>
  <c r="D611" i="1"/>
  <c r="C611" i="1"/>
  <c r="D610" i="1"/>
  <c r="H610" i="1" s="1"/>
  <c r="C610" i="1"/>
  <c r="D609" i="1"/>
  <c r="C609" i="1"/>
  <c r="G609" i="1" s="1"/>
  <c r="D608" i="1"/>
  <c r="C608" i="1"/>
  <c r="D607" i="1"/>
  <c r="C607" i="1"/>
  <c r="D606" i="1"/>
  <c r="H606" i="1" s="1"/>
  <c r="C606" i="1"/>
  <c r="D605" i="1"/>
  <c r="C605" i="1"/>
  <c r="G605" i="1" s="1"/>
  <c r="D604" i="1"/>
  <c r="C604" i="1"/>
  <c r="D603" i="1"/>
  <c r="C603" i="1"/>
  <c r="D602" i="1"/>
  <c r="H602" i="1" s="1"/>
  <c r="C602" i="1"/>
  <c r="D601" i="1"/>
  <c r="C601" i="1"/>
  <c r="G601" i="1" s="1"/>
  <c r="D600" i="1"/>
  <c r="C600" i="1"/>
  <c r="D599" i="1"/>
  <c r="C599" i="1"/>
  <c r="D598" i="1"/>
  <c r="H598" i="1" s="1"/>
  <c r="C598" i="1"/>
  <c r="D597" i="1"/>
  <c r="C597" i="1"/>
  <c r="G597" i="1" s="1"/>
  <c r="D596" i="1"/>
  <c r="C596" i="1"/>
  <c r="D595" i="1"/>
  <c r="C595" i="1"/>
  <c r="D594" i="1"/>
  <c r="H594" i="1" s="1"/>
  <c r="C594" i="1"/>
  <c r="D593" i="1"/>
  <c r="C593" i="1"/>
  <c r="G593" i="1" s="1"/>
  <c r="D592" i="1"/>
  <c r="C592" i="1"/>
  <c r="D591" i="1"/>
  <c r="C591" i="1"/>
  <c r="D590" i="1"/>
  <c r="H590" i="1" s="1"/>
  <c r="C590" i="1"/>
  <c r="D589" i="1"/>
  <c r="C589" i="1"/>
  <c r="G589" i="1" s="1"/>
  <c r="D588" i="1"/>
  <c r="C588" i="1"/>
  <c r="D587" i="1"/>
  <c r="C587" i="1"/>
  <c r="D586" i="1"/>
  <c r="H586" i="1" s="1"/>
  <c r="C586" i="1"/>
  <c r="D585" i="1"/>
  <c r="C585" i="1"/>
  <c r="G585" i="1" s="1"/>
  <c r="D584" i="1"/>
  <c r="C584" i="1"/>
  <c r="D583" i="1"/>
  <c r="C583" i="1"/>
  <c r="D582" i="1"/>
  <c r="H582" i="1" s="1"/>
  <c r="C582" i="1"/>
  <c r="D581" i="1"/>
  <c r="C581" i="1"/>
  <c r="G581" i="1" s="1"/>
  <c r="D580" i="1"/>
  <c r="C580" i="1"/>
  <c r="D579" i="1"/>
  <c r="C579" i="1"/>
  <c r="D578" i="1"/>
  <c r="H578" i="1" s="1"/>
  <c r="C578" i="1"/>
  <c r="D577" i="1"/>
  <c r="C577" i="1"/>
  <c r="G577" i="1" s="1"/>
  <c r="D576" i="1"/>
  <c r="C576" i="1"/>
  <c r="D575" i="1"/>
  <c r="C575" i="1"/>
  <c r="D574" i="1"/>
  <c r="H574" i="1" s="1"/>
  <c r="C574" i="1"/>
  <c r="D573" i="1"/>
  <c r="C573" i="1"/>
  <c r="G573" i="1" s="1"/>
  <c r="D572" i="1"/>
  <c r="C572" i="1"/>
  <c r="D571" i="1"/>
  <c r="C571" i="1"/>
  <c r="D570" i="1"/>
  <c r="H570" i="1" s="1"/>
  <c r="C570" i="1"/>
  <c r="D569" i="1"/>
  <c r="C569" i="1"/>
  <c r="G569" i="1" s="1"/>
  <c r="D568" i="1"/>
  <c r="C568" i="1"/>
  <c r="D567" i="1"/>
  <c r="C567" i="1"/>
  <c r="D566" i="1"/>
  <c r="H566" i="1" s="1"/>
  <c r="C566" i="1"/>
  <c r="D565" i="1"/>
  <c r="C565" i="1"/>
  <c r="G565" i="1" s="1"/>
  <c r="D564" i="1"/>
  <c r="C564" i="1"/>
  <c r="D563" i="1"/>
  <c r="C563" i="1"/>
  <c r="D562" i="1"/>
  <c r="H562" i="1" s="1"/>
  <c r="C562" i="1"/>
  <c r="D561" i="1"/>
  <c r="C561" i="1"/>
  <c r="G561" i="1" s="1"/>
  <c r="D560" i="1"/>
  <c r="C560" i="1"/>
  <c r="D559" i="1"/>
  <c r="C559" i="1"/>
  <c r="D558" i="1"/>
  <c r="H558" i="1" s="1"/>
  <c r="C558" i="1"/>
  <c r="D557" i="1"/>
  <c r="C557" i="1"/>
  <c r="G557" i="1" s="1"/>
  <c r="D556" i="1"/>
  <c r="C556" i="1"/>
  <c r="D555" i="1"/>
  <c r="C555" i="1"/>
  <c r="D554" i="1"/>
  <c r="H554" i="1" s="1"/>
  <c r="C554" i="1"/>
  <c r="D553" i="1"/>
  <c r="C553" i="1"/>
  <c r="G553" i="1" s="1"/>
  <c r="D552" i="1"/>
  <c r="C552" i="1"/>
  <c r="D551" i="1"/>
  <c r="C551" i="1"/>
  <c r="D550" i="1"/>
  <c r="H550" i="1" s="1"/>
  <c r="C550" i="1"/>
  <c r="D549" i="1"/>
  <c r="C549" i="1"/>
  <c r="G549" i="1" s="1"/>
  <c r="D548" i="1"/>
  <c r="C548" i="1"/>
  <c r="D547" i="1"/>
  <c r="C547" i="1"/>
  <c r="D546" i="1"/>
  <c r="H546" i="1" s="1"/>
  <c r="C546" i="1"/>
  <c r="D545" i="1"/>
  <c r="C545" i="1"/>
  <c r="G545" i="1" s="1"/>
  <c r="D544" i="1"/>
  <c r="C544" i="1"/>
  <c r="D543" i="1"/>
  <c r="C543" i="1"/>
  <c r="D542" i="1"/>
  <c r="H542" i="1" s="1"/>
  <c r="C542" i="1"/>
  <c r="D541" i="1"/>
  <c r="C541" i="1"/>
  <c r="G541" i="1" s="1"/>
  <c r="D540" i="1"/>
  <c r="C540" i="1"/>
  <c r="D539" i="1"/>
  <c r="C539" i="1"/>
  <c r="D538" i="1"/>
  <c r="H538" i="1" s="1"/>
  <c r="C538" i="1"/>
  <c r="D537" i="1"/>
  <c r="C537" i="1"/>
  <c r="G537" i="1" s="1"/>
  <c r="D536" i="1"/>
  <c r="C536" i="1"/>
  <c r="D535" i="1"/>
  <c r="C535" i="1"/>
  <c r="D534" i="1"/>
  <c r="H534" i="1" s="1"/>
  <c r="C534" i="1"/>
  <c r="D533" i="1"/>
  <c r="C533" i="1"/>
  <c r="G533" i="1" s="1"/>
  <c r="D532" i="1"/>
  <c r="C532" i="1"/>
  <c r="D531" i="1"/>
  <c r="C531" i="1"/>
  <c r="D530" i="1"/>
  <c r="H530" i="1" s="1"/>
  <c r="C530" i="1"/>
  <c r="D529" i="1"/>
  <c r="C529" i="1"/>
  <c r="G529" i="1" s="1"/>
  <c r="D528" i="1"/>
  <c r="C528" i="1"/>
  <c r="D527" i="1"/>
  <c r="C527" i="1"/>
  <c r="D526" i="1"/>
  <c r="H526" i="1" s="1"/>
  <c r="C526" i="1"/>
  <c r="D525" i="1"/>
  <c r="C525" i="1"/>
  <c r="G525" i="1" s="1"/>
  <c r="D524" i="1"/>
  <c r="C524" i="1"/>
  <c r="D521" i="1"/>
  <c r="C521" i="1"/>
  <c r="G521" i="1" s="1"/>
  <c r="D520" i="1"/>
  <c r="C520" i="1"/>
  <c r="D519" i="1"/>
  <c r="C519" i="1"/>
  <c r="D518" i="1"/>
  <c r="H518" i="1" s="1"/>
  <c r="C518" i="1"/>
  <c r="D517" i="1"/>
  <c r="C517" i="1"/>
  <c r="G517" i="1" s="1"/>
  <c r="D516" i="1"/>
  <c r="C516" i="1"/>
  <c r="D515" i="1"/>
  <c r="C515" i="1"/>
  <c r="D514" i="1"/>
  <c r="H514" i="1" s="1"/>
  <c r="C514" i="1"/>
  <c r="D513" i="1"/>
  <c r="C513" i="1"/>
  <c r="G513" i="1" s="1"/>
  <c r="D512" i="1"/>
  <c r="C512" i="1"/>
  <c r="D511" i="1"/>
  <c r="C511" i="1"/>
  <c r="D510" i="1"/>
  <c r="H510" i="1" s="1"/>
  <c r="C510" i="1"/>
  <c r="D509" i="1"/>
  <c r="C509" i="1"/>
  <c r="G509" i="1" s="1"/>
  <c r="D508" i="1"/>
  <c r="C508" i="1"/>
  <c r="D507" i="1"/>
  <c r="C507" i="1"/>
  <c r="D506" i="1"/>
  <c r="H506" i="1" s="1"/>
  <c r="C506" i="1"/>
  <c r="D505" i="1"/>
  <c r="C505" i="1"/>
  <c r="G505" i="1" s="1"/>
  <c r="D504" i="1"/>
  <c r="C504" i="1"/>
  <c r="D503" i="1"/>
  <c r="C503" i="1"/>
  <c r="D502" i="1"/>
  <c r="H502" i="1" s="1"/>
  <c r="C502" i="1"/>
  <c r="D501" i="1"/>
  <c r="C501" i="1"/>
  <c r="G501" i="1" s="1"/>
  <c r="D500" i="1"/>
  <c r="C500" i="1"/>
  <c r="D499" i="1"/>
  <c r="C499" i="1"/>
  <c r="D498" i="1"/>
  <c r="H498" i="1" s="1"/>
  <c r="C498" i="1"/>
  <c r="D497" i="1"/>
  <c r="C497" i="1"/>
  <c r="G497" i="1" s="1"/>
  <c r="D496" i="1"/>
  <c r="C496" i="1"/>
  <c r="D495" i="1"/>
  <c r="C495" i="1"/>
  <c r="D494" i="1"/>
  <c r="H494" i="1" s="1"/>
  <c r="C494" i="1"/>
  <c r="D493" i="1"/>
  <c r="C493" i="1"/>
  <c r="G493" i="1" s="1"/>
  <c r="D492" i="1"/>
  <c r="C492" i="1"/>
  <c r="D491" i="1"/>
  <c r="C491" i="1"/>
  <c r="D490" i="1"/>
  <c r="H490" i="1" s="1"/>
  <c r="C490" i="1"/>
  <c r="D489" i="1"/>
  <c r="C489" i="1"/>
  <c r="G489" i="1" s="1"/>
  <c r="D488" i="1"/>
  <c r="C488" i="1"/>
  <c r="D487" i="1"/>
  <c r="C487" i="1"/>
  <c r="D486" i="1"/>
  <c r="H486" i="1" s="1"/>
  <c r="C486" i="1"/>
  <c r="D485" i="1"/>
  <c r="C485" i="1"/>
  <c r="G485" i="1" s="1"/>
  <c r="D484" i="1"/>
  <c r="C484" i="1"/>
  <c r="D483" i="1"/>
  <c r="C483" i="1"/>
  <c r="D482" i="1"/>
  <c r="H482" i="1" s="1"/>
  <c r="C482" i="1"/>
  <c r="D481" i="1"/>
  <c r="C481" i="1"/>
  <c r="G481" i="1" s="1"/>
  <c r="D480" i="1"/>
  <c r="C480" i="1"/>
  <c r="D479" i="1"/>
  <c r="C479" i="1"/>
  <c r="D478" i="1"/>
  <c r="H478" i="1" s="1"/>
  <c r="C478" i="1"/>
  <c r="D477" i="1"/>
  <c r="C477" i="1"/>
  <c r="G477" i="1" s="1"/>
  <c r="D476" i="1"/>
  <c r="C476" i="1"/>
  <c r="D475" i="1"/>
  <c r="C475" i="1"/>
  <c r="D474" i="1"/>
  <c r="H474" i="1" s="1"/>
  <c r="C474" i="1"/>
  <c r="D473" i="1"/>
  <c r="C473" i="1"/>
  <c r="G473" i="1" s="1"/>
  <c r="D472" i="1"/>
  <c r="C472" i="1"/>
  <c r="D471" i="1"/>
  <c r="C471" i="1"/>
  <c r="D470" i="1"/>
  <c r="H470" i="1" s="1"/>
  <c r="C470" i="1"/>
  <c r="D469" i="1"/>
  <c r="C469" i="1"/>
  <c r="G469" i="1" s="1"/>
  <c r="D468" i="1"/>
  <c r="C468" i="1"/>
  <c r="D467" i="1"/>
  <c r="C467" i="1"/>
  <c r="D466" i="1"/>
  <c r="H466" i="1" s="1"/>
  <c r="C466" i="1"/>
  <c r="D465" i="1"/>
  <c r="C465" i="1"/>
  <c r="G465" i="1" s="1"/>
  <c r="D464" i="1"/>
  <c r="C464" i="1"/>
  <c r="D463" i="1"/>
  <c r="C463" i="1"/>
  <c r="D462" i="1"/>
  <c r="H462" i="1" s="1"/>
  <c r="C462" i="1"/>
  <c r="D461" i="1"/>
  <c r="C461" i="1"/>
  <c r="G461" i="1" s="1"/>
  <c r="D460" i="1"/>
  <c r="C460" i="1"/>
  <c r="D459" i="1"/>
  <c r="C459" i="1"/>
  <c r="D458" i="1"/>
  <c r="H458" i="1" s="1"/>
  <c r="C458" i="1"/>
  <c r="D457" i="1"/>
  <c r="C457" i="1"/>
  <c r="G457" i="1" s="1"/>
  <c r="D456" i="1"/>
  <c r="C456" i="1"/>
  <c r="D455" i="1"/>
  <c r="C455" i="1"/>
  <c r="D454" i="1"/>
  <c r="H454" i="1" s="1"/>
  <c r="C454" i="1"/>
  <c r="D453" i="1"/>
  <c r="C453" i="1"/>
  <c r="G453" i="1" s="1"/>
  <c r="D452" i="1"/>
  <c r="C452" i="1"/>
  <c r="D451" i="1"/>
  <c r="C451" i="1"/>
  <c r="G451" i="1" s="1"/>
  <c r="D450" i="1"/>
  <c r="C450" i="1"/>
  <c r="H450" i="1" s="1"/>
  <c r="D449" i="1"/>
  <c r="C449" i="1"/>
  <c r="G449" i="1" s="1"/>
  <c r="D448" i="1"/>
  <c r="C448" i="1"/>
  <c r="H448" i="1" s="1"/>
  <c r="D447" i="1"/>
  <c r="C447" i="1"/>
  <c r="H447" i="1" s="1"/>
  <c r="D446" i="1"/>
  <c r="C446" i="1"/>
  <c r="H446" i="1" s="1"/>
  <c r="D445" i="1"/>
  <c r="C445" i="1"/>
  <c r="G445" i="1" s="1"/>
  <c r="D444" i="1"/>
  <c r="C444" i="1"/>
  <c r="D443" i="1"/>
  <c r="C443" i="1"/>
  <c r="D442" i="1"/>
  <c r="C442" i="1"/>
  <c r="D441" i="1"/>
  <c r="C441" i="1"/>
  <c r="D440" i="1"/>
  <c r="C440" i="1"/>
  <c r="H440" i="1" s="1"/>
  <c r="D439" i="1"/>
  <c r="C439" i="1"/>
  <c r="H439" i="1" s="1"/>
  <c r="D438" i="1"/>
  <c r="C438" i="1"/>
  <c r="G438" i="1" s="1"/>
  <c r="D437" i="1"/>
  <c r="C437" i="1"/>
  <c r="H437" i="1" s="1"/>
  <c r="D436" i="1"/>
  <c r="C436" i="1"/>
  <c r="H436" i="1" s="1"/>
  <c r="D435" i="1"/>
  <c r="C435" i="1"/>
  <c r="H435" i="1" s="1"/>
  <c r="D434" i="1"/>
  <c r="C434" i="1"/>
  <c r="H434" i="1" s="1"/>
  <c r="D433" i="1"/>
  <c r="C433" i="1"/>
  <c r="G433" i="1" s="1"/>
  <c r="D432" i="1"/>
  <c r="C432" i="1"/>
  <c r="D431" i="1"/>
  <c r="C431" i="1"/>
  <c r="D430" i="1"/>
  <c r="C430" i="1"/>
  <c r="H430" i="1" s="1"/>
  <c r="D429" i="1"/>
  <c r="C429" i="1"/>
  <c r="H429" i="1" s="1"/>
  <c r="D428" i="1"/>
  <c r="C428" i="1"/>
  <c r="G428" i="1" s="1"/>
  <c r="D427" i="1"/>
  <c r="C427" i="1"/>
  <c r="G427" i="1" s="1"/>
  <c r="D426" i="1"/>
  <c r="C426" i="1"/>
  <c r="H426" i="1" s="1"/>
  <c r="D425" i="1"/>
  <c r="C425" i="1"/>
  <c r="H425" i="1" s="1"/>
  <c r="D424" i="1"/>
  <c r="C424" i="1"/>
  <c r="G424" i="1" s="1"/>
  <c r="D423" i="1"/>
  <c r="C423" i="1"/>
  <c r="G423" i="1" s="1"/>
  <c r="D422" i="1"/>
  <c r="C422" i="1"/>
  <c r="G422" i="1" s="1"/>
  <c r="D421" i="1"/>
  <c r="C421" i="1"/>
  <c r="H421" i="1" s="1"/>
  <c r="D420" i="1"/>
  <c r="C420" i="1"/>
  <c r="H420" i="1" s="1"/>
  <c r="D419" i="1"/>
  <c r="C419" i="1"/>
  <c r="H419" i="1" s="1"/>
  <c r="D418" i="1"/>
  <c r="C418" i="1"/>
  <c r="H418" i="1" s="1"/>
  <c r="D417" i="1"/>
  <c r="C417" i="1"/>
  <c r="H417" i="1" s="1"/>
  <c r="D416" i="1"/>
  <c r="C416" i="1"/>
  <c r="G416" i="1" s="1"/>
  <c r="D413" i="1"/>
  <c r="C413" i="1"/>
  <c r="H413" i="1" s="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47" i="1" l="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9" i="1"/>
  <c r="H110" i="1"/>
  <c r="H111" i="1"/>
  <c r="H112" i="1"/>
  <c r="H114" i="1"/>
  <c r="H115" i="1"/>
  <c r="H116" i="1"/>
  <c r="H117" i="1"/>
  <c r="H118" i="1"/>
  <c r="H119" i="1"/>
  <c r="H120" i="1"/>
  <c r="H121" i="1"/>
  <c r="H122" i="1"/>
  <c r="H123" i="1"/>
  <c r="H124" i="1"/>
  <c r="H125" i="1"/>
  <c r="H126" i="1"/>
  <c r="H127" i="1"/>
  <c r="H128" i="1"/>
  <c r="H166" i="1"/>
  <c r="H167" i="1"/>
  <c r="H168" i="1"/>
  <c r="H169" i="1"/>
  <c r="H170" i="1"/>
  <c r="H171" i="1"/>
  <c r="H172" i="1"/>
  <c r="H174" i="1"/>
  <c r="H175" i="1"/>
  <c r="H176" i="1"/>
  <c r="H177" i="1"/>
  <c r="H178" i="1"/>
  <c r="H179" i="1"/>
  <c r="H180" i="1"/>
  <c r="H182" i="1"/>
  <c r="H183" i="1"/>
  <c r="H185" i="1"/>
  <c r="H186" i="1"/>
  <c r="H187" i="1"/>
  <c r="H188"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90" i="1"/>
  <c r="H291" i="1"/>
  <c r="H292"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431" i="1"/>
  <c r="H432" i="1"/>
  <c r="G432" i="1"/>
  <c r="H441" i="1"/>
  <c r="H442" i="1"/>
  <c r="H443" i="1"/>
  <c r="H444" i="1"/>
  <c r="G444" i="1"/>
  <c r="H452" i="1"/>
  <c r="G455" i="1"/>
  <c r="H455" i="1"/>
  <c r="H456" i="1"/>
  <c r="G459" i="1"/>
  <c r="H459" i="1"/>
  <c r="H460" i="1"/>
  <c r="G463" i="1"/>
  <c r="H463" i="1"/>
  <c r="H464" i="1"/>
  <c r="G467" i="1"/>
  <c r="H467" i="1"/>
  <c r="H468" i="1"/>
  <c r="G471" i="1"/>
  <c r="H471" i="1"/>
  <c r="H472" i="1"/>
  <c r="G475" i="1"/>
  <c r="H475" i="1"/>
  <c r="H476" i="1"/>
  <c r="G479" i="1"/>
  <c r="H479" i="1"/>
  <c r="H480" i="1"/>
  <c r="G483" i="1"/>
  <c r="H483" i="1"/>
  <c r="H484" i="1"/>
  <c r="G487" i="1"/>
  <c r="H487" i="1"/>
  <c r="H488" i="1"/>
  <c r="G491" i="1"/>
  <c r="H491" i="1"/>
  <c r="H492" i="1"/>
  <c r="G495" i="1"/>
  <c r="H495" i="1"/>
  <c r="H496" i="1"/>
  <c r="G499" i="1"/>
  <c r="H499" i="1"/>
  <c r="H500" i="1"/>
  <c r="G503" i="1"/>
  <c r="H503" i="1"/>
  <c r="H504" i="1"/>
  <c r="G507" i="1"/>
  <c r="H507" i="1"/>
  <c r="H508" i="1"/>
  <c r="G511" i="1"/>
  <c r="H511" i="1"/>
  <c r="H512" i="1"/>
  <c r="G515" i="1"/>
  <c r="H515" i="1"/>
  <c r="H516" i="1"/>
  <c r="G519" i="1"/>
  <c r="H519" i="1"/>
  <c r="H520" i="1"/>
  <c r="H524" i="1"/>
  <c r="G527" i="1"/>
  <c r="H527" i="1"/>
  <c r="H528" i="1"/>
  <c r="G531" i="1"/>
  <c r="H531" i="1"/>
  <c r="H532" i="1"/>
  <c r="G535" i="1"/>
  <c r="H535" i="1"/>
  <c r="H536" i="1"/>
  <c r="G539" i="1"/>
  <c r="H539" i="1"/>
  <c r="H540" i="1"/>
  <c r="G543" i="1"/>
  <c r="H543" i="1"/>
  <c r="H544" i="1"/>
  <c r="G547" i="1"/>
  <c r="H547" i="1"/>
  <c r="H548" i="1"/>
  <c r="G551" i="1"/>
  <c r="H551" i="1"/>
  <c r="H552" i="1"/>
  <c r="G555" i="1"/>
  <c r="H555" i="1"/>
  <c r="H556" i="1"/>
  <c r="G559" i="1"/>
  <c r="H559" i="1"/>
  <c r="H560" i="1"/>
  <c r="G563" i="1"/>
  <c r="H563" i="1"/>
  <c r="H564" i="1"/>
  <c r="G567" i="1"/>
  <c r="H567" i="1"/>
  <c r="H568" i="1"/>
  <c r="G571" i="1"/>
  <c r="H571" i="1"/>
  <c r="H572" i="1"/>
  <c r="G575" i="1"/>
  <c r="H575" i="1"/>
  <c r="H576" i="1"/>
  <c r="G579" i="1"/>
  <c r="H579" i="1"/>
  <c r="H580" i="1"/>
  <c r="G583" i="1"/>
  <c r="H583" i="1"/>
  <c r="H584" i="1"/>
  <c r="G587" i="1"/>
  <c r="H587" i="1"/>
  <c r="H588" i="1"/>
  <c r="G591" i="1"/>
  <c r="H591" i="1"/>
  <c r="H592" i="1"/>
  <c r="G595" i="1"/>
  <c r="H595" i="1"/>
  <c r="H596" i="1"/>
  <c r="G599" i="1"/>
  <c r="H599" i="1"/>
  <c r="H600" i="1"/>
  <c r="G603" i="1"/>
  <c r="H603" i="1"/>
  <c r="H604" i="1"/>
  <c r="G607" i="1"/>
  <c r="H607" i="1"/>
  <c r="H608" i="1"/>
  <c r="G611" i="1"/>
  <c r="H611" i="1"/>
  <c r="H612" i="1"/>
  <c r="G615" i="1"/>
  <c r="H615" i="1"/>
  <c r="H616" i="1"/>
  <c r="G619" i="1"/>
  <c r="H619" i="1"/>
  <c r="H620" i="1"/>
  <c r="G623" i="1"/>
  <c r="H623" i="1"/>
  <c r="H624" i="1"/>
  <c r="G627" i="1"/>
  <c r="H627" i="1"/>
  <c r="H628" i="1"/>
  <c r="G631" i="1"/>
  <c r="H631" i="1"/>
  <c r="H632" i="1"/>
  <c r="H642" i="1"/>
  <c r="H646" i="1"/>
  <c r="H648" i="1"/>
  <c r="H650" i="1"/>
  <c r="H651" i="1"/>
  <c r="H652" i="1"/>
  <c r="H653" i="1"/>
  <c r="H654" i="1"/>
  <c r="H655" i="1"/>
  <c r="H656" i="1"/>
  <c r="H657" i="1"/>
  <c r="H658" i="1"/>
  <c r="H659" i="1"/>
  <c r="H660" i="1"/>
  <c r="H661" i="1"/>
  <c r="H662" i="1"/>
  <c r="H663" i="1"/>
  <c r="H664" i="1"/>
  <c r="H665" i="1"/>
  <c r="H666" i="1"/>
  <c r="H667"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4" i="1"/>
  <c r="H706" i="1"/>
  <c r="H707" i="1"/>
  <c r="H708" i="1"/>
  <c r="H709"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992" i="1"/>
  <c r="H1000" i="1"/>
  <c r="H1008" i="1"/>
  <c r="H1016" i="1"/>
  <c r="H1024" i="1"/>
  <c r="H1032" i="1"/>
  <c r="H1040" i="1"/>
  <c r="H1049" i="1"/>
  <c r="H1057" i="1"/>
  <c r="H1073" i="1"/>
  <c r="H1081" i="1"/>
  <c r="H1089" i="1"/>
  <c r="H1097" i="1"/>
  <c r="G430" i="1"/>
  <c r="G440" i="1"/>
  <c r="H453" i="1"/>
  <c r="H457" i="1"/>
  <c r="H461" i="1"/>
  <c r="H465" i="1"/>
  <c r="H469" i="1"/>
  <c r="H473" i="1"/>
  <c r="H477" i="1"/>
  <c r="H481" i="1"/>
  <c r="H485" i="1"/>
  <c r="H489" i="1"/>
  <c r="H493" i="1"/>
  <c r="H497" i="1"/>
  <c r="H501" i="1"/>
  <c r="H505" i="1"/>
  <c r="H509" i="1"/>
  <c r="H513" i="1"/>
  <c r="H517" i="1"/>
  <c r="H521" i="1"/>
  <c r="H525" i="1"/>
  <c r="H529" i="1"/>
  <c r="H533" i="1"/>
  <c r="H537" i="1"/>
  <c r="H541" i="1"/>
  <c r="H545" i="1"/>
  <c r="H549" i="1"/>
  <c r="H553" i="1"/>
  <c r="H557" i="1"/>
  <c r="H561" i="1"/>
  <c r="H565" i="1"/>
  <c r="H569" i="1"/>
  <c r="H573" i="1"/>
  <c r="H577" i="1"/>
  <c r="H581" i="1"/>
  <c r="H585" i="1"/>
  <c r="H589" i="1"/>
  <c r="H593" i="1"/>
  <c r="H597" i="1"/>
  <c r="H601" i="1"/>
  <c r="H605" i="1"/>
  <c r="H609" i="1"/>
  <c r="H613" i="1"/>
  <c r="H617" i="1"/>
  <c r="H621" i="1"/>
  <c r="H625" i="1"/>
  <c r="H996" i="1"/>
  <c r="H1004" i="1"/>
  <c r="H1012" i="1"/>
  <c r="H1020" i="1"/>
  <c r="H1028" i="1"/>
  <c r="H1036" i="1"/>
  <c r="H1044" i="1"/>
  <c r="H1053" i="1"/>
  <c r="H1061" i="1"/>
  <c r="H1069" i="1"/>
  <c r="H1077" i="1"/>
  <c r="H1085" i="1"/>
  <c r="H1093" i="1"/>
  <c r="H1101"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G986" i="1"/>
  <c r="G987" i="1"/>
  <c r="G988" i="1"/>
  <c r="G990" i="1"/>
  <c r="H990" i="1"/>
  <c r="H991" i="1"/>
  <c r="G994" i="1"/>
  <c r="H994" i="1"/>
  <c r="H995" i="1"/>
  <c r="G998" i="1"/>
  <c r="H998" i="1"/>
  <c r="H999" i="1"/>
  <c r="G1002" i="1"/>
  <c r="H1002" i="1"/>
  <c r="H1003" i="1"/>
  <c r="G1006" i="1"/>
  <c r="H1006" i="1"/>
  <c r="H1007" i="1"/>
  <c r="G1010" i="1"/>
  <c r="H1010" i="1"/>
  <c r="H1011" i="1"/>
  <c r="G1014" i="1"/>
  <c r="H1014" i="1"/>
  <c r="H1015" i="1"/>
  <c r="G1018" i="1"/>
  <c r="H1018" i="1"/>
  <c r="H1019" i="1"/>
  <c r="G1022" i="1"/>
  <c r="H1022" i="1"/>
  <c r="H1023" i="1"/>
  <c r="G1026" i="1"/>
  <c r="H1026" i="1"/>
  <c r="H1027" i="1"/>
  <c r="G1030" i="1"/>
  <c r="H1030" i="1"/>
  <c r="H1031" i="1"/>
  <c r="G1034" i="1"/>
  <c r="H1034" i="1"/>
  <c r="H1035" i="1"/>
  <c r="G1038" i="1"/>
  <c r="H1038" i="1"/>
  <c r="H1039" i="1"/>
  <c r="G1042" i="1"/>
  <c r="H1042" i="1"/>
  <c r="H1043" i="1"/>
  <c r="G1047" i="1"/>
  <c r="H1047" i="1"/>
  <c r="H1048" i="1"/>
  <c r="G1051" i="1"/>
  <c r="H1051" i="1"/>
  <c r="H1052" i="1"/>
  <c r="G1055" i="1"/>
  <c r="H1055" i="1"/>
  <c r="H1056" i="1"/>
  <c r="G1059" i="1"/>
  <c r="H1059" i="1"/>
  <c r="H1060" i="1"/>
  <c r="G1063" i="1"/>
  <c r="H1063" i="1"/>
  <c r="H1064" i="1"/>
  <c r="G1067" i="1"/>
  <c r="H1067" i="1"/>
  <c r="H1068" i="1"/>
  <c r="G1071" i="1"/>
  <c r="H1071" i="1"/>
  <c r="H1072" i="1"/>
  <c r="G1075" i="1"/>
  <c r="H1075" i="1"/>
  <c r="H1076" i="1"/>
  <c r="G1079" i="1"/>
  <c r="H1079" i="1"/>
  <c r="H1080" i="1"/>
  <c r="G1083" i="1"/>
  <c r="H1083" i="1"/>
  <c r="H1084" i="1"/>
  <c r="G1087" i="1"/>
  <c r="H1087" i="1"/>
  <c r="H1088" i="1"/>
  <c r="G1091" i="1"/>
  <c r="H1091" i="1"/>
  <c r="H1092" i="1"/>
  <c r="G1095" i="1"/>
  <c r="H1095" i="1"/>
  <c r="H1096" i="1"/>
  <c r="G1099" i="1"/>
  <c r="H1099" i="1"/>
  <c r="H1100" i="1"/>
  <c r="G1103" i="1"/>
  <c r="H1103" i="1"/>
  <c r="H1104" i="1"/>
  <c r="G1107" i="1"/>
  <c r="H1107" i="1"/>
  <c r="H1108" i="1"/>
  <c r="G1111" i="1"/>
  <c r="H1111" i="1"/>
  <c r="H1112" i="1"/>
  <c r="G1115" i="1"/>
  <c r="H1115" i="1"/>
  <c r="H1116" i="1"/>
  <c r="G1119" i="1"/>
  <c r="H1119" i="1"/>
  <c r="H1120" i="1"/>
  <c r="H1121" i="1"/>
  <c r="H1122" i="1"/>
  <c r="H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H1304" i="1"/>
  <c r="H1312" i="1"/>
  <c r="H1320" i="1"/>
  <c r="H1105" i="1"/>
  <c r="H1109" i="1"/>
  <c r="H1113" i="1"/>
  <c r="H1117" i="1"/>
  <c r="H1308" i="1"/>
  <c r="H1316" i="1"/>
  <c r="H1481" i="1"/>
  <c r="G1481" i="1"/>
  <c r="H1495" i="1"/>
  <c r="G1495" i="1"/>
  <c r="H1509" i="1"/>
  <c r="G1509" i="1"/>
  <c r="H1519" i="1"/>
  <c r="G1519" i="1"/>
  <c r="H1529" i="1"/>
  <c r="G1529" i="1"/>
  <c r="H1541" i="1"/>
  <c r="G1541" i="1"/>
  <c r="H1549" i="1"/>
  <c r="G1549"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G1306" i="1"/>
  <c r="H1306" i="1"/>
  <c r="H1307" i="1"/>
  <c r="G1310" i="1"/>
  <c r="H1310" i="1"/>
  <c r="H1311" i="1"/>
  <c r="G1314" i="1"/>
  <c r="H1314" i="1"/>
  <c r="H1315" i="1"/>
  <c r="G1318" i="1"/>
  <c r="H1318" i="1"/>
  <c r="H1319" i="1"/>
  <c r="G1322"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489" i="1"/>
  <c r="G1489" i="1"/>
  <c r="H1505" i="1"/>
  <c r="G1505" i="1"/>
  <c r="H1513" i="1"/>
  <c r="G1513" i="1"/>
  <c r="H1523" i="1"/>
  <c r="G1523" i="1"/>
  <c r="H1537" i="1"/>
  <c r="G1537" i="1"/>
  <c r="H1545" i="1"/>
  <c r="G1545"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G1436" i="1"/>
  <c r="G1437" i="1"/>
  <c r="G1438" i="1"/>
  <c r="G1439" i="1"/>
  <c r="G1440" i="1"/>
  <c r="G1441" i="1"/>
  <c r="G1442" i="1"/>
  <c r="G1443" i="1"/>
  <c r="G1444" i="1"/>
  <c r="J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553" i="1"/>
  <c r="G1557" i="1"/>
  <c r="G1565" i="1"/>
  <c r="G1569" i="1"/>
  <c r="G1573" i="1"/>
  <c r="G1577" i="1"/>
  <c r="D7" i="4"/>
  <c r="C3" i="1" s="1"/>
  <c r="H3" i="1" s="1"/>
  <c r="E7" i="4"/>
  <c r="D3" i="1" s="1"/>
  <c r="D82" i="4"/>
  <c r="F124" i="4"/>
  <c r="D139" i="4"/>
  <c r="D196" i="4"/>
  <c r="D252" i="4"/>
  <c r="D263" i="4"/>
  <c r="E263" i="4"/>
  <c r="D259" i="1" s="1"/>
  <c r="D299" i="4"/>
  <c r="C294" i="1" s="1"/>
  <c r="H294" i="1" s="1"/>
  <c r="D344" i="4"/>
  <c r="D421" i="4"/>
  <c r="E421" i="4"/>
  <c r="D529" i="4"/>
  <c r="E529" i="4"/>
  <c r="B24" i="9"/>
  <c r="B28" i="9"/>
  <c r="B30" i="9"/>
  <c r="B34" i="9"/>
  <c r="B39" i="9"/>
  <c r="B44" i="9"/>
  <c r="B48" i="9"/>
  <c r="B52" i="9"/>
  <c r="B56" i="9"/>
  <c r="B60" i="9"/>
  <c r="B67" i="9"/>
  <c r="B70" i="9"/>
  <c r="B75" i="9"/>
  <c r="B78" i="9"/>
  <c r="F106" i="4"/>
  <c r="D24" i="8"/>
  <c r="C1499" i="1" s="1"/>
  <c r="E36" i="9"/>
  <c r="B36" i="9" s="1"/>
  <c r="E38" i="9"/>
  <c r="B38" i="9" s="1"/>
  <c r="E43" i="9"/>
  <c r="B43" i="9" s="1"/>
  <c r="E50" i="9"/>
  <c r="B50" i="9" s="1"/>
  <c r="E54" i="9"/>
  <c r="B54" i="9" s="1"/>
  <c r="E58" i="9"/>
  <c r="B58" i="9" s="1"/>
  <c r="E62" i="9"/>
  <c r="B62" i="9" s="1"/>
  <c r="B66" i="9"/>
  <c r="B71" i="9"/>
  <c r="B74" i="9"/>
  <c r="E64" i="9"/>
  <c r="B64"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E144" i="9"/>
  <c r="B144" i="9" s="1"/>
  <c r="E148" i="9"/>
  <c r="B148" i="9" s="1"/>
  <c r="E152" i="9"/>
  <c r="B152" i="9" s="1"/>
  <c r="E156" i="9"/>
  <c r="B156" i="9" s="1"/>
  <c r="E159" i="9"/>
  <c r="B159" i="9" s="1"/>
  <c r="F213" i="9"/>
  <c r="F215" i="9"/>
  <c r="F221" i="9"/>
  <c r="F223" i="9"/>
  <c r="B228" i="9"/>
  <c r="B230" i="9"/>
  <c r="B232" i="9"/>
  <c r="B234" i="9"/>
  <c r="B236" i="9"/>
  <c r="B238" i="9"/>
  <c r="B240" i="9"/>
  <c r="B242" i="9"/>
  <c r="B244" i="9"/>
  <c r="B246" i="9"/>
  <c r="B248" i="9"/>
  <c r="B250" i="9"/>
  <c r="B252" i="9"/>
  <c r="B254" i="9"/>
  <c r="B256" i="9"/>
  <c r="B258" i="9"/>
  <c r="B260" i="9"/>
  <c r="B262" i="9"/>
  <c r="B264" i="9"/>
  <c r="B266" i="9"/>
  <c r="B268" i="9"/>
  <c r="B270" i="9"/>
  <c r="E279" i="9"/>
  <c r="B279" i="9" s="1"/>
  <c r="E284" i="9"/>
  <c r="B284" i="9" s="1"/>
  <c r="B288" i="9"/>
  <c r="B290" i="9"/>
  <c r="B82" i="9"/>
  <c r="B86" i="9"/>
  <c r="B98" i="9"/>
  <c r="B102" i="9"/>
  <c r="B106" i="9"/>
  <c r="B110" i="9"/>
  <c r="B114" i="9"/>
  <c r="B118" i="9"/>
  <c r="B122" i="9"/>
  <c r="B126" i="9"/>
  <c r="B130" i="9"/>
  <c r="B134" i="9"/>
  <c r="B138" i="9"/>
  <c r="B146" i="9"/>
  <c r="B150" i="9"/>
  <c r="B154" i="9"/>
  <c r="B213" i="9"/>
  <c r="B215" i="9"/>
  <c r="B221" i="9"/>
  <c r="B223" i="9"/>
  <c r="B225" i="9"/>
  <c r="B285" i="9"/>
  <c r="E26" i="9"/>
  <c r="B26" i="9" s="1"/>
  <c r="H288" i="1"/>
  <c r="H649" i="1"/>
  <c r="E22" i="9"/>
  <c r="B22" i="9" s="1"/>
  <c r="H647" i="1"/>
  <c r="G1563" i="1"/>
  <c r="G1561" i="1"/>
  <c r="G1533" i="1"/>
  <c r="G1531" i="1"/>
  <c r="D49" i="8"/>
  <c r="C1524" i="1" s="1"/>
  <c r="G1527" i="1"/>
  <c r="G1525" i="1"/>
  <c r="H1499" i="1"/>
  <c r="G1499" i="1"/>
  <c r="G1501" i="1"/>
  <c r="G1491" i="1"/>
  <c r="G1485" i="1"/>
  <c r="G1483" i="1"/>
  <c r="H289" i="1"/>
  <c r="H817" i="1"/>
  <c r="G713" i="1"/>
  <c r="G711" i="1"/>
  <c r="H711" i="1"/>
  <c r="G710" i="1"/>
  <c r="F217" i="9"/>
  <c r="H710" i="1"/>
  <c r="E37" i="9"/>
  <c r="B37" i="9" s="1"/>
  <c r="H705" i="1"/>
  <c r="G703" i="1"/>
  <c r="H703" i="1"/>
  <c r="G668" i="1"/>
  <c r="H668" i="1"/>
  <c r="E29" i="9"/>
  <c r="B29" i="9" s="1"/>
  <c r="H644" i="1"/>
  <c r="G643" i="1"/>
  <c r="G645" i="1"/>
  <c r="F652" i="4"/>
  <c r="H643" i="1"/>
  <c r="H645" i="1"/>
  <c r="G641" i="1"/>
  <c r="H641" i="1"/>
  <c r="F418" i="4"/>
  <c r="G411" i="1"/>
  <c r="H412" i="1"/>
  <c r="G637" i="1"/>
  <c r="E644" i="4"/>
  <c r="D638" i="1" s="1"/>
  <c r="F643" i="4"/>
  <c r="H637" i="1"/>
  <c r="E273" i="9"/>
  <c r="B273" i="9" s="1"/>
  <c r="D644" i="4"/>
  <c r="E68" i="9"/>
  <c r="B68" i="9" s="1"/>
  <c r="H184" i="1"/>
  <c r="H189" i="1"/>
  <c r="F222" i="9"/>
  <c r="B222" i="9" s="1"/>
  <c r="F188" i="4"/>
  <c r="E46" i="9"/>
  <c r="B46" i="9" s="1"/>
  <c r="H173" i="1"/>
  <c r="H181" i="1"/>
  <c r="F219" i="9"/>
  <c r="B219" i="9" s="1"/>
  <c r="F218" i="9"/>
  <c r="B218" i="9" s="1"/>
  <c r="E42" i="9"/>
  <c r="B42" i="9" s="1"/>
  <c r="E163" i="4"/>
  <c r="D159" i="1" s="1"/>
  <c r="F177" i="4"/>
  <c r="H165" i="1"/>
  <c r="F169" i="4"/>
  <c r="E40" i="9"/>
  <c r="B40" i="9" s="1"/>
  <c r="D163" i="4"/>
  <c r="F159" i="4"/>
  <c r="D152" i="4"/>
  <c r="C148" i="1" s="1"/>
  <c r="H148" i="1" s="1"/>
  <c r="B217" i="9"/>
  <c r="E6" i="4"/>
  <c r="D2" i="1" s="1"/>
  <c r="F134" i="4"/>
  <c r="D133" i="4"/>
  <c r="H102" i="1"/>
  <c r="H108" i="1"/>
  <c r="H113" i="1"/>
  <c r="F216" i="9"/>
  <c r="B216" i="9" s="1"/>
  <c r="F68" i="4"/>
  <c r="E283" i="9"/>
  <c r="B283" i="9" s="1"/>
  <c r="G3" i="1"/>
  <c r="G5" i="1"/>
  <c r="G9" i="1"/>
  <c r="G13" i="1"/>
  <c r="G17" i="1"/>
  <c r="G21" i="1"/>
  <c r="G25" i="1"/>
  <c r="G29"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7" i="1"/>
  <c r="G11" i="1"/>
  <c r="G15" i="1"/>
  <c r="G19" i="1"/>
  <c r="G23" i="1"/>
  <c r="G27" i="1"/>
  <c r="G31"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2" i="1"/>
  <c r="G413" i="1"/>
  <c r="G417" i="1"/>
  <c r="G418" i="1"/>
  <c r="G419" i="1"/>
  <c r="G420" i="1"/>
  <c r="G421" i="1"/>
  <c r="G425" i="1"/>
  <c r="G426" i="1"/>
  <c r="G429" i="1"/>
  <c r="G431" i="1"/>
  <c r="G434" i="1"/>
  <c r="G435" i="1"/>
  <c r="G436" i="1"/>
  <c r="G437" i="1"/>
  <c r="G439" i="1"/>
  <c r="G441" i="1"/>
  <c r="G442" i="1"/>
  <c r="G443" i="1"/>
  <c r="G446" i="1"/>
  <c r="G447" i="1"/>
  <c r="G448" i="1"/>
  <c r="G450" i="1"/>
  <c r="H451" i="1"/>
  <c r="H411" i="1"/>
  <c r="H416" i="1"/>
  <c r="H422" i="1"/>
  <c r="H423" i="1"/>
  <c r="H424" i="1"/>
  <c r="H427" i="1"/>
  <c r="H428" i="1"/>
  <c r="H433" i="1"/>
  <c r="H438" i="1"/>
  <c r="H445" i="1"/>
  <c r="H449"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989" i="1"/>
  <c r="H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299" i="1"/>
  <c r="G1303" i="1"/>
  <c r="H1303" i="1"/>
  <c r="G1305" i="1"/>
  <c r="G1307" i="1"/>
  <c r="G1309" i="1"/>
  <c r="G1311" i="1"/>
  <c r="G1313" i="1"/>
  <c r="G1315" i="1"/>
  <c r="G1317" i="1"/>
  <c r="G1319" i="1"/>
  <c r="G1321" i="1"/>
  <c r="G1323" i="1"/>
  <c r="I16" i="3"/>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7" i="4"/>
  <c r="G20" i="9"/>
  <c r="H20" i="9"/>
  <c r="F152" i="4"/>
  <c r="F299" i="4"/>
  <c r="D298" i="4"/>
  <c r="F12" i="5"/>
  <c r="D7" i="5"/>
  <c r="H1439" i="1"/>
  <c r="I1439" i="1" s="1"/>
  <c r="H1440" i="1"/>
  <c r="I1440" i="1" s="1"/>
  <c r="H1441" i="1"/>
  <c r="I1441" i="1" s="1"/>
  <c r="H1442" i="1"/>
  <c r="I1442" i="1" s="1"/>
  <c r="H1443" i="1"/>
  <c r="I1443" i="1" s="1"/>
  <c r="H1444" i="1"/>
  <c r="I1444" i="1" s="1"/>
  <c r="H1480" i="1"/>
  <c r="F45" i="4"/>
  <c r="D50" i="4"/>
  <c r="D6" i="4" s="1"/>
  <c r="F51" i="4"/>
  <c r="E151" i="4"/>
  <c r="E298" i="4"/>
  <c r="F351" i="4"/>
  <c r="D350" i="4"/>
  <c r="G289" i="9"/>
  <c r="E289" i="9" s="1"/>
  <c r="B289" i="9" s="1"/>
  <c r="F177" i="5"/>
  <c r="D176" i="5"/>
  <c r="D42" i="8"/>
  <c r="F83" i="4"/>
  <c r="F107" i="4"/>
  <c r="F125" i="4"/>
  <c r="F153" i="4"/>
  <c r="F197" i="4"/>
  <c r="F225" i="4"/>
  <c r="F253" i="4"/>
  <c r="F300" i="4"/>
  <c r="F312" i="4"/>
  <c r="F352" i="4"/>
  <c r="F364" i="4"/>
  <c r="F416" i="4"/>
  <c r="F421" i="4"/>
  <c r="F473" i="4"/>
  <c r="F485" i="4"/>
  <c r="F529" i="4"/>
  <c r="F581" i="4"/>
  <c r="F603" i="4"/>
  <c r="F13" i="5"/>
  <c r="F69" i="5"/>
  <c r="F79" i="5"/>
  <c r="F119" i="5"/>
  <c r="F135" i="5"/>
  <c r="F149" i="5"/>
  <c r="F180" i="5"/>
  <c r="E291" i="9"/>
  <c r="B291" i="9" s="1"/>
  <c r="F190" i="5"/>
  <c r="E292" i="9"/>
  <c r="B292" i="9" s="1"/>
  <c r="F206" i="5"/>
  <c r="F238" i="5"/>
  <c r="F246" i="5"/>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F417" i="4"/>
  <c r="E87" i="5"/>
  <c r="D1065" i="1" s="1"/>
  <c r="H1065" i="1" s="1"/>
  <c r="E286" i="9"/>
  <c r="B286" i="9" s="1"/>
  <c r="F88" i="5"/>
  <c r="D146" i="5"/>
  <c r="E176" i="5"/>
  <c r="G297" i="9"/>
  <c r="E297" i="9" s="1"/>
  <c r="B226" i="9"/>
  <c r="D151" i="4" l="1"/>
  <c r="D528" i="4"/>
  <c r="C523" i="1"/>
  <c r="D420" i="4"/>
  <c r="C415" i="1"/>
  <c r="F263" i="4"/>
  <c r="C259" i="1"/>
  <c r="F196" i="4"/>
  <c r="C192" i="1"/>
  <c r="E528" i="4"/>
  <c r="D523" i="1"/>
  <c r="E420" i="4"/>
  <c r="D415" i="1"/>
  <c r="F344" i="4"/>
  <c r="C339" i="1"/>
  <c r="F252" i="4"/>
  <c r="C248" i="1"/>
  <c r="F139" i="4"/>
  <c r="C135" i="1"/>
  <c r="F82" i="4"/>
  <c r="C78" i="1"/>
  <c r="D43" i="8"/>
  <c r="C1518" i="1" s="1"/>
  <c r="B191" i="9"/>
  <c r="H1524" i="1"/>
  <c r="G1524" i="1"/>
  <c r="I35" i="3"/>
  <c r="F644" i="4"/>
  <c r="C638" i="1"/>
  <c r="F163" i="4"/>
  <c r="C159" i="1"/>
  <c r="G148" i="1"/>
  <c r="F133" i="4"/>
  <c r="C129" i="1"/>
  <c r="D412" i="4"/>
  <c r="F6" i="4"/>
  <c r="H16" i="3"/>
  <c r="C2" i="1"/>
  <c r="F141" i="6"/>
  <c r="H28" i="3"/>
  <c r="C1435" i="1"/>
  <c r="G299" i="9"/>
  <c r="E299" i="9" s="1"/>
  <c r="G295" i="9"/>
  <c r="E295" i="9" s="1"/>
  <c r="B295" i="9" s="1"/>
  <c r="I34" i="3"/>
  <c r="C1517" i="1"/>
  <c r="D175" i="5"/>
  <c r="F176" i="5"/>
  <c r="H22" i="3"/>
  <c r="C1153" i="1"/>
  <c r="D408" i="4"/>
  <c r="F350" i="4"/>
  <c r="C345" i="1"/>
  <c r="E407" i="4"/>
  <c r="D402" i="1" s="1"/>
  <c r="D293" i="1"/>
  <c r="E68" i="5"/>
  <c r="F7" i="5"/>
  <c r="H20" i="3"/>
  <c r="C985" i="1"/>
  <c r="D407" i="4"/>
  <c r="F298" i="4"/>
  <c r="C293" i="1"/>
  <c r="D289" i="4"/>
  <c r="F151" i="4"/>
  <c r="H17" i="3"/>
  <c r="C147" i="1"/>
  <c r="E175" i="5"/>
  <c r="D1152" i="1" s="1"/>
  <c r="I22" i="3"/>
  <c r="D1153" i="1"/>
  <c r="B297" i="9"/>
  <c r="E296" i="9"/>
  <c r="I10" i="3" s="1"/>
  <c r="F146" i="5"/>
  <c r="C1124" i="1"/>
  <c r="E165" i="9"/>
  <c r="B165" i="9" s="1"/>
  <c r="F212" i="9"/>
  <c r="G294" i="9"/>
  <c r="E294" i="9" s="1"/>
  <c r="E289" i="4"/>
  <c r="I17" i="3"/>
  <c r="D147" i="1"/>
  <c r="F50" i="4"/>
  <c r="C46" i="1"/>
  <c r="D68" i="5"/>
  <c r="D6" i="5" s="1"/>
  <c r="E408" i="4"/>
  <c r="D403" i="1" s="1"/>
  <c r="E20" i="9"/>
  <c r="E412" i="4"/>
  <c r="G1065" i="1"/>
  <c r="E635" i="4" l="1"/>
  <c r="D629" i="1" s="1"/>
  <c r="D414" i="1"/>
  <c r="D522" i="1"/>
  <c r="E636" i="4"/>
  <c r="D630" i="1" s="1"/>
  <c r="C414" i="1"/>
  <c r="D635" i="4"/>
  <c r="F420" i="4"/>
  <c r="C522" i="1"/>
  <c r="G522" i="1" s="1"/>
  <c r="F528" i="4"/>
  <c r="D636" i="4"/>
  <c r="H78" i="1"/>
  <c r="G78" i="1"/>
  <c r="H135" i="1"/>
  <c r="G135" i="1"/>
  <c r="H248" i="1"/>
  <c r="G248" i="1"/>
  <c r="H339" i="1"/>
  <c r="G339" i="1"/>
  <c r="H192" i="1"/>
  <c r="G192" i="1"/>
  <c r="H259" i="1"/>
  <c r="G259" i="1"/>
  <c r="G415" i="1"/>
  <c r="H415" i="1"/>
  <c r="G523" i="1"/>
  <c r="H523" i="1"/>
  <c r="K1432" i="9"/>
  <c r="H1518" i="1"/>
  <c r="G1518" i="1"/>
  <c r="G638" i="1"/>
  <c r="H638" i="1"/>
  <c r="H159" i="1"/>
  <c r="G159" i="1"/>
  <c r="H129" i="1"/>
  <c r="G129" i="1"/>
  <c r="G276" i="9"/>
  <c r="F6" i="5"/>
  <c r="C984" i="1"/>
  <c r="B294" i="9"/>
  <c r="E293" i="9"/>
  <c r="E639" i="4"/>
  <c r="D407" i="1"/>
  <c r="H46" i="1"/>
  <c r="G46" i="1"/>
  <c r="E291" i="4"/>
  <c r="D287" i="1" s="1"/>
  <c r="E413" i="4"/>
  <c r="E414" i="4" s="1"/>
  <c r="D409" i="1" s="1"/>
  <c r="D285" i="1"/>
  <c r="E290" i="4"/>
  <c r="D286" i="1" s="1"/>
  <c r="B212" i="9"/>
  <c r="H147" i="1"/>
  <c r="G147" i="1"/>
  <c r="H293" i="1"/>
  <c r="G293" i="1"/>
  <c r="F407" i="4"/>
  <c r="C402" i="1"/>
  <c r="H345" i="1"/>
  <c r="G345" i="1"/>
  <c r="F408" i="4"/>
  <c r="C403" i="1"/>
  <c r="F175" i="5"/>
  <c r="C1152" i="1"/>
  <c r="H1435" i="1"/>
  <c r="G1435" i="1"/>
  <c r="H9" i="3"/>
  <c r="D639" i="4"/>
  <c r="F412" i="4"/>
  <c r="C407" i="1"/>
  <c r="B20" i="9"/>
  <c r="E19" i="9"/>
  <c r="F68" i="5"/>
  <c r="H21" i="3"/>
  <c r="C1046" i="1"/>
  <c r="G1124" i="1"/>
  <c r="H1124" i="1"/>
  <c r="D413" i="4"/>
  <c r="D291" i="4"/>
  <c r="F289" i="4"/>
  <c r="C285" i="1"/>
  <c r="G985" i="1"/>
  <c r="H985" i="1"/>
  <c r="I21" i="3"/>
  <c r="D1046" i="1"/>
  <c r="E6" i="5"/>
  <c r="G1153" i="1"/>
  <c r="H1153" i="1"/>
  <c r="G1517" i="1"/>
  <c r="H1517" i="1"/>
  <c r="H11" i="3"/>
  <c r="B299" i="9"/>
  <c r="E298" i="9"/>
  <c r="H2" i="1"/>
  <c r="G2" i="1"/>
  <c r="D290" i="4"/>
  <c r="C630" i="1" l="1"/>
  <c r="F636" i="4"/>
  <c r="F635" i="4"/>
  <c r="C629" i="1"/>
  <c r="H414" i="1"/>
  <c r="G414" i="1"/>
  <c r="H522" i="1"/>
  <c r="H276" i="9"/>
  <c r="D984" i="1"/>
  <c r="D640" i="4"/>
  <c r="D641" i="4" s="1"/>
  <c r="D415" i="4"/>
  <c r="F413" i="4"/>
  <c r="C408" i="1"/>
  <c r="H407" i="1"/>
  <c r="G407" i="1"/>
  <c r="D414" i="4"/>
  <c r="K3" i="9"/>
  <c r="I9" i="3"/>
  <c r="H8" i="3"/>
  <c r="G984" i="1"/>
  <c r="H984" i="1"/>
  <c r="E276" i="9"/>
  <c r="F290" i="4"/>
  <c r="C286" i="1"/>
  <c r="N3" i="9"/>
  <c r="I11" i="3"/>
  <c r="H285" i="1"/>
  <c r="G285" i="1"/>
  <c r="F291" i="4"/>
  <c r="C287" i="1"/>
  <c r="G1046" i="1"/>
  <c r="H1046" i="1"/>
  <c r="F639" i="4"/>
  <c r="C633" i="1"/>
  <c r="G1152" i="1"/>
  <c r="H1152" i="1"/>
  <c r="H403" i="1"/>
  <c r="G403" i="1"/>
  <c r="H402" i="1"/>
  <c r="G402" i="1"/>
  <c r="E640" i="4"/>
  <c r="E641" i="4" s="1"/>
  <c r="E415" i="4"/>
  <c r="D410" i="1" s="1"/>
  <c r="D408" i="1"/>
  <c r="D633" i="1"/>
  <c r="G282" i="9"/>
  <c r="E282" i="9" s="1"/>
  <c r="B282" i="9" s="1"/>
  <c r="H629" i="1" l="1"/>
  <c r="G629" i="1"/>
  <c r="G630" i="1"/>
  <c r="H630" i="1"/>
  <c r="M3" i="9"/>
  <c r="G408" i="1"/>
  <c r="H408" i="1"/>
  <c r="F415" i="4"/>
  <c r="C410" i="1"/>
  <c r="D635" i="1"/>
  <c r="G633" i="1"/>
  <c r="H633" i="1"/>
  <c r="F641" i="4"/>
  <c r="C635" i="1"/>
  <c r="E642" i="4"/>
  <c r="D634" i="1"/>
  <c r="H287" i="1"/>
  <c r="G287" i="1"/>
  <c r="H286" i="1"/>
  <c r="G286" i="1"/>
  <c r="B276" i="9"/>
  <c r="E275" i="9"/>
  <c r="I8" i="3" s="1"/>
  <c r="F414" i="4"/>
  <c r="C409" i="1"/>
  <c r="D642" i="4"/>
  <c r="F640" i="4"/>
  <c r="C634" i="1"/>
  <c r="E646" i="4" l="1"/>
  <c r="D636" i="1"/>
  <c r="H410" i="1"/>
  <c r="G410" i="1"/>
  <c r="H409" i="1"/>
  <c r="G409" i="1"/>
  <c r="G634" i="1"/>
  <c r="H634" i="1"/>
  <c r="D646" i="4"/>
  <c r="F642" i="4"/>
  <c r="C636" i="1"/>
  <c r="G635" i="1"/>
  <c r="H635" i="1"/>
  <c r="D645" i="4"/>
  <c r="E645" i="4"/>
  <c r="F645" i="4" l="1"/>
  <c r="H18" i="3"/>
  <c r="C639" i="1"/>
  <c r="I18" i="3"/>
  <c r="D639" i="1"/>
  <c r="G636" i="1"/>
  <c r="H636" i="1"/>
  <c r="H7" i="3"/>
  <c r="F646" i="4"/>
  <c r="H19" i="3"/>
  <c r="C640" i="1"/>
  <c r="I19" i="3"/>
  <c r="D640" i="1"/>
  <c r="J3" i="9" l="1"/>
  <c r="I7" i="3"/>
  <c r="G640" i="1"/>
  <c r="H640" i="1"/>
  <c r="G639" i="1"/>
  <c r="H639" i="1"/>
  <c r="M272" i="9" l="1"/>
  <c r="L272" i="9"/>
  <c r="H18" i="9"/>
  <c r="G18" i="9"/>
  <c r="K13" i="9"/>
  <c r="J12" i="9"/>
  <c r="I11" i="9"/>
  <c r="K9" i="9"/>
  <c r="J8" i="9"/>
  <c r="I7" i="9"/>
  <c r="K12" i="9"/>
  <c r="J11" i="9"/>
  <c r="K8" i="9"/>
  <c r="J7" i="9"/>
  <c r="J5" i="9"/>
  <c r="H17" i="9"/>
  <c r="H16" i="9"/>
  <c r="G15" i="9"/>
  <c r="G17" i="9"/>
  <c r="G16" i="9"/>
  <c r="H15" i="9"/>
  <c r="K5" i="9"/>
  <c r="I17" i="9"/>
  <c r="M15" i="9"/>
  <c r="I13" i="9"/>
  <c r="K11" i="9"/>
  <c r="J10" i="9"/>
  <c r="I9" i="9"/>
  <c r="K7" i="9"/>
  <c r="J6" i="9"/>
  <c r="J13" i="9"/>
  <c r="I12" i="9"/>
  <c r="K10" i="9"/>
  <c r="J9" i="9"/>
  <c r="I8" i="9"/>
  <c r="E8" i="9" s="1"/>
  <c r="B8" i="9" s="1"/>
  <c r="K6" i="9"/>
  <c r="I6" i="9"/>
  <c r="J17" i="9"/>
  <c r="M16" i="9"/>
  <c r="L15" i="9"/>
  <c r="F15" i="9" s="1"/>
  <c r="L16" i="9"/>
  <c r="F16" i="9" s="1"/>
  <c r="I5" i="9"/>
  <c r="E6" i="9" l="1"/>
  <c r="B6" i="9" s="1"/>
  <c r="E5" i="9"/>
  <c r="B5" i="9" s="1"/>
  <c r="E12" i="9"/>
  <c r="B12" i="9" s="1"/>
  <c r="E16" i="9"/>
  <c r="B16" i="9" s="1"/>
  <c r="F14" i="9"/>
  <c r="E9" i="9"/>
  <c r="B9" i="9" s="1"/>
  <c r="E15" i="9"/>
  <c r="E7" i="9"/>
  <c r="B7" i="9" s="1"/>
  <c r="E18" i="9"/>
  <c r="B18" i="9" s="1"/>
  <c r="F272" i="9"/>
  <c r="E10" i="9"/>
  <c r="B10" i="9" s="1"/>
  <c r="E13" i="9"/>
  <c r="B13" i="9" s="1"/>
  <c r="E17" i="9"/>
  <c r="B17" i="9" s="1"/>
  <c r="E11" i="9"/>
  <c r="B11" i="9" s="1"/>
  <c r="B15" i="9" l="1"/>
  <c r="E14" i="9"/>
  <c r="E4" i="9"/>
  <c r="B272" i="9"/>
  <c r="F19" i="9"/>
  <c r="F3" i="9" s="1"/>
  <c r="E3" i="9" l="1"/>
</calcChain>
</file>

<file path=xl/sharedStrings.xml><?xml version="1.0" encoding="utf-8"?>
<sst xmlns="http://schemas.openxmlformats.org/spreadsheetml/2006/main" count="4312" uniqueCount="3392">
  <si>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</si>
  <si>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</si>
  <si>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</si>
  <si>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</si>
  <si>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</si>
  <si>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</si>
  <si>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</si>
  <si>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</si>
  <si>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</si>
  <si>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</si>
  <si>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</si>
  <si>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</si>
  <si>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</si>
  <si>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</si>
  <si>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</si>
  <si>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</si>
  <si>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</si>
  <si>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</si>
  <si>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</si>
  <si>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</si>
  <si>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</si>
  <si>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</si>
  <si>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</si>
  <si>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</si>
  <si>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</si>
  <si>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</si>
  <si>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</si>
  <si>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</si>
  <si>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</si>
  <si>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</si>
  <si>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</si>
  <si>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METERIZE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</si>
  <si>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</si>
  <si>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</si>
  <si>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</si>
  <si>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</si>
  <si>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</si>
  <si>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</si>
  <si>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</si>
  <si>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</si>
  <si>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</si>
  <si>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</si>
  <si>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</si>
  <si>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</si>
  <si>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</si>
  <si>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</si>
  <si>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</si>
  <si>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</si>
  <si>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</si>
  <si>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</si>
  <si>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</si>
  <si>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</si>
  <si>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</si>
  <si>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</si>
  <si>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</si>
  <si>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</si>
  <si>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</si>
  <si>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</si>
  <si>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</si>
  <si>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</si>
  <si>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</si>
  <si>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</si>
  <si>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</si>
  <si>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</si>
  <si>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</si>
  <si>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</si>
  <si>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</si>
  <si>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</si>
  <si>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</si>
  <si>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</si>
  <si>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</si>
  <si>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</si>
  <si>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</si>
  <si>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</si>
  <si>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</si>
  <si>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</si>
  <si>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</si>
  <si>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</si>
  <si>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</si>
  <si>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</si>
  <si>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</si>
  <si>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</si>
  <si>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</si>
  <si>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</si>
  <si>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</si>
  <si>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</si>
  <si>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</si>
  <si>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</si>
  <si>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</si>
  <si>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</si>
  <si>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</si>
  <si>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</si>
  <si>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</si>
  <si>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</si>
  <si>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</si>
  <si>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</si>
  <si>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</si>
  <si>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</si>
  <si>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</si>
  <si>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</si>
  <si>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</si>
  <si>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</si>
  <si>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</si>
  <si>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</si>
  <si>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</si>
  <si>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</si>
  <si>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</si>
  <si>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</si>
  <si>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</si>
  <si>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</si>
  <si>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</si>
  <si>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</si>
  <si>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</si>
  <si>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</si>
  <si>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</si>
  <si>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</si>
  <si>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</si>
  <si>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</si>
  <si>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</si>
  <si>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</si>
  <si>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</si>
  <si>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</si>
  <si>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</si>
  <si>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</si>
  <si>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</si>
  <si>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</si>
  <si>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</si>
  <si>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</si>
  <si>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</si>
  <si>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</si>
  <si>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</si>
  <si>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</si>
  <si>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</si>
  <si>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</si>
  <si>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</si>
  <si>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</si>
  <si>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</si>
  <si>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</si>
  <si>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</si>
  <si>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</si>
  <si>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</si>
  <si>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</si>
  <si>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</si>
  <si>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</si>
  <si>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</si>
  <si>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</si>
  <si>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</si>
  <si>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</si>
  <si>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</si>
  <si>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</si>
  <si>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</si>
  <si>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</si>
  <si>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</si>
  <si>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</si>
  <si>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</si>
  <si>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</si>
  <si>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</si>
  <si>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</si>
  <si>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</si>
  <si>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</si>
  <si>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</si>
  <si>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</si>
  <si>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</si>
  <si>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</si>
  <si>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</si>
  <si>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</si>
  <si>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</si>
  <si>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</si>
  <si>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</si>
  <si>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</si>
  <si>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</si>
  <si>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</si>
  <si>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</si>
  <si>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</si>
  <si>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</si>
  <si>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</si>
  <si>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</si>
  <si>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</si>
  <si>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</si>
  <si>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</si>
  <si>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</si>
  <si>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</si>
  <si>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</si>
  <si>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</si>
  <si>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</si>
  <si>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</si>
  <si>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</si>
  <si>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</si>
  <si>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</si>
  <si>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</si>
  <si>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</si>
  <si>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</si>
  <si>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</si>
  <si>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</si>
  <si>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</si>
  <si>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</si>
  <si>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</si>
  <si>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</si>
  <si>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</si>
  <si>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</si>
  <si>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</si>
  <si>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</si>
  <si>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</si>
  <si>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</si>
  <si>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</si>
  <si>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</si>
  <si>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</si>
  <si>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</si>
  <si>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</si>
  <si>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</si>
  <si>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</si>
  <si>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</si>
  <si>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</si>
  <si>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</si>
  <si>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</si>
  <si>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</si>
  <si>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</si>
  <si>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</si>
  <si>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</si>
  <si>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</si>
  <si>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</si>
  <si>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</si>
  <si>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</si>
  <si>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</si>
  <si>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</si>
  <si>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</si>
  <si>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</si>
  <si>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</si>
  <si>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</si>
  <si>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</si>
  <si>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</si>
  <si>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</si>
  <si>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</si>
  <si>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</si>
  <si>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</si>
  <si>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</si>
  <si>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</si>
  <si>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</si>
  <si>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</si>
  <si>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</si>
  <si>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</si>
  <si>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</si>
  <si>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</si>
  <si>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</si>
  <si>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</si>
  <si>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</si>
  <si>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</si>
  <si>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</si>
  <si>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</si>
  <si>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</si>
  <si>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</si>
  <si>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</si>
  <si>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</si>
  <si>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</si>
  <si>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</si>
  <si>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</si>
  <si>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</si>
  <si>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</si>
  <si>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</si>
  <si>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</si>
  <si>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</si>
  <si>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</si>
  <si>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</si>
  <si>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</si>
  <si>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</si>
  <si>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</si>
  <si>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</si>
  <si>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</si>
  <si>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</si>
  <si>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</si>
  <si>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</si>
  <si>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</si>
  <si>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</si>
  <si>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</si>
  <si>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</si>
  <si>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</si>
  <si>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</si>
  <si>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</si>
  <si>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</si>
  <si>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</si>
  <si>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</si>
  <si>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</si>
  <si>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</si>
  <si>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</si>
  <si>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</si>
  <si>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</si>
  <si>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</si>
  <si>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</si>
  <si>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</si>
  <si>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</si>
  <si>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</si>
  <si>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</si>
  <si>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</si>
  <si>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</si>
  <si>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</si>
  <si>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</si>
  <si>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</si>
  <si>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</si>
  <si>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</si>
  <si>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</si>
  <si>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</si>
  <si>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</si>
  <si>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</si>
  <si>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</si>
  <si>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</si>
  <si>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</si>
  <si>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</si>
  <si>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</si>
  <si>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</si>
  <si>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</si>
  <si>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</si>
  <si>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</si>
  <si>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</si>
  <si>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</si>
  <si>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</si>
  <si>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</si>
  <si>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</si>
  <si>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</si>
  <si>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</si>
  <si>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</si>
  <si>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</si>
  <si>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</si>
  <si>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</si>
  <si>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</si>
  <si>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</si>
  <si>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</si>
  <si>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</si>
  <si>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</si>
  <si>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</si>
  <si>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</si>
  <si>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</si>
  <si>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</si>
  <si>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</si>
  <si>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</si>
  <si>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</si>
  <si>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</si>
  <si>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</si>
  <si>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</si>
  <si>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</si>
  <si>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</si>
  <si>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</si>
  <si>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</si>
  <si>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</si>
  <si>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</si>
  <si>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</si>
  <si>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</si>
  <si>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</si>
  <si>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</si>
  <si>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</si>
  <si>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</si>
  <si>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</si>
  <si>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</si>
  <si>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</si>
  <si>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</si>
  <si>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</si>
  <si>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</si>
  <si>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</si>
  <si>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</si>
  <si>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</si>
  <si>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</si>
  <si>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</si>
  <si>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</si>
  <si>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</si>
  <si>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</si>
  <si>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</si>
  <si>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</si>
  <si>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</si>
  <si>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</si>
  <si>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</si>
  <si>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</si>
  <si>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</si>
  <si>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</si>
  <si>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</si>
  <si>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</si>
  <si>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</si>
  <si>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</si>
  <si>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</si>
  <si>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</si>
  <si>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</si>
  <si>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</si>
  <si>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</si>
  <si>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</si>
  <si>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</si>
  <si>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</si>
  <si>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</si>
  <si>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</si>
  <si>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</si>
  <si>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</si>
  <si>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</si>
  <si>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</si>
  <si>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</si>
  <si>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</si>
  <si>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</si>
  <si>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</si>
  <si>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</si>
  <si>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</si>
  <si>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</si>
  <si>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</si>
  <si>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</si>
  <si>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</si>
  <si>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</si>
  <si>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</si>
  <si>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</si>
  <si>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</si>
  <si>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</si>
  <si>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</si>
  <si>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</si>
  <si>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</si>
  <si>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</si>
  <si>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</si>
  <si>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</si>
  <si>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</si>
  <si>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</si>
  <si>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</si>
  <si>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</si>
  <si>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</si>
  <si>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</si>
  <si>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</si>
  <si>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</si>
  <si>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</si>
  <si>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</si>
  <si>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</si>
  <si>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</si>
  <si>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</si>
  <si>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</si>
  <si>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</si>
  <si>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</si>
  <si>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</si>
  <si>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</si>
  <si>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</si>
  <si>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</si>
  <si>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</si>
  <si>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</si>
  <si>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</si>
  <si>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</si>
  <si>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</si>
  <si>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</si>
  <si>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</si>
  <si>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</si>
  <si>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</si>
  <si>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</si>
  <si>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</si>
  <si>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</si>
  <si>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</si>
  <si>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</si>
  <si>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</si>
  <si>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</si>
  <si>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</si>
  <si>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</si>
  <si>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</si>
  <si>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</si>
  <si>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</si>
  <si>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</si>
  <si>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</si>
  <si>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</si>
  <si>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</si>
  <si>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</si>
  <si>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</si>
  <si>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</si>
  <si>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</si>
  <si>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</si>
  <si>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</si>
  <si>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</si>
  <si>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</si>
  <si>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</si>
  <si>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</si>
  <si>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</si>
  <si>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</si>
  <si>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</si>
  <si>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</si>
  <si>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</si>
  <si>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</si>
  <si>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</si>
  <si>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</si>
  <si>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</si>
  <si>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</si>
  <si>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</si>
  <si>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</si>
  <si>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</si>
  <si>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</si>
  <si>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</si>
  <si>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</si>
  <si>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</si>
  <si>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</si>
  <si>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</si>
  <si>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</si>
  <si>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</si>
  <si>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</si>
  <si>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</si>
  <si>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</si>
  <si>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</si>
  <si>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</si>
  <si>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</si>
  <si>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</si>
  <si>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</si>
  <si>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</si>
  <si>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</si>
  <si>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</si>
  <si>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</si>
  <si>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</si>
  <si>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</si>
  <si>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</si>
  <si>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</si>
  <si>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</si>
  <si>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</si>
  <si>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</si>
  <si>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</si>
  <si>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</si>
  <si>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</si>
  <si>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</si>
  <si>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</si>
  <si>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</si>
  <si>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</si>
  <si>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</si>
  <si>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</si>
  <si>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</si>
  <si>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</si>
  <si>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</si>
  <si>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</si>
  <si>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</si>
  <si>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</si>
  <si>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</si>
  <si>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</si>
  <si>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</si>
  <si>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</si>
  <si>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</si>
  <si>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</si>
  <si>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</si>
  <si>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</si>
  <si>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</si>
  <si>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</si>
  <si>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</si>
  <si>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</si>
  <si>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</si>
  <si>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</si>
  <si>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</si>
  <si>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</si>
  <si>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</si>
  <si>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</si>
  <si>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</si>
  <si>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</si>
  <si>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</si>
  <si>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</si>
  <si>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</si>
  <si>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</si>
  <si>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</si>
  <si>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</si>
  <si>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</si>
  <si>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</si>
  <si>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</si>
  <si>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</si>
  <si>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</si>
  <si>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</si>
  <si>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</si>
  <si>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</si>
  <si>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</si>
  <si>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</si>
  <si>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</si>
  <si>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</si>
  <si>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</si>
  <si>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</si>
  <si>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</si>
  <si>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</si>
  <si>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</si>
  <si>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</si>
  <si>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</si>
  <si>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</si>
  <si>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</si>
  <si>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</si>
  <si>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</si>
  <si>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</si>
  <si>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</si>
  <si>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</si>
  <si>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</si>
  <si>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</si>
  <si>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</si>
  <si>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</si>
  <si>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</si>
  <si>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</si>
  <si>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</si>
  <si>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</si>
  <si>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</si>
  <si>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</si>
  <si>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</si>
  <si>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</si>
  <si>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</si>
  <si>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</si>
  <si>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</si>
  <si>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</si>
  <si>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</si>
  <si>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</si>
  <si>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</si>
  <si>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</si>
  <si>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</si>
  <si>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</si>
  <si>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</si>
  <si>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</si>
  <si>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</si>
  <si>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</si>
  <si>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</si>
  <si>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</si>
  <si>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</si>
  <si>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</si>
  <si>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</si>
  <si>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</si>
  <si>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</si>
  <si>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</si>
  <si>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</si>
  <si>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</si>
  <si>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</si>
  <si>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</si>
  <si>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</si>
  <si>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</si>
  <si>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</si>
  <si>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</si>
  <si>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</si>
  <si>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</si>
  <si>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</si>
  <si>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</si>
  <si>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</si>
  <si>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</si>
  <si>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</si>
  <si>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</si>
  <si>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</si>
  <si>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</si>
  <si>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</si>
  <si>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</si>
  <si>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</si>
  <si>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</si>
  <si>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</si>
  <si>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</si>
  <si>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</si>
  <si>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</si>
  <si>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</si>
  <si>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</si>
  <si>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</si>
  <si>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</si>
  <si>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</si>
  <si>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</si>
  <si>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</si>
  <si>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</si>
  <si>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</si>
  <si>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</si>
  <si>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</si>
  <si>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</si>
  <si>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</si>
  <si>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</si>
  <si>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</si>
  <si>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</si>
  <si>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</si>
  <si>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</si>
  <si>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</si>
  <si>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</si>
  <si>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</si>
  <si>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</si>
  <si>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</si>
  <si>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</si>
  <si>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</si>
  <si>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</si>
  <si>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</si>
  <si>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</si>
  <si>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</si>
  <si>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</si>
  <si>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</si>
  <si>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</si>
  <si>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</si>
  <si>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</si>
  <si>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</si>
  <si>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</si>
  <si>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</si>
  <si>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</si>
  <si>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</si>
  <si>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</si>
  <si>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</si>
  <si>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</si>
  <si>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</si>
  <si>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</si>
  <si>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</si>
  <si>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</si>
  <si>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</si>
  <si>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</si>
  <si>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</si>
  <si>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</si>
  <si>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</si>
  <si>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</si>
  <si>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</si>
  <si>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</si>
  <si>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</si>
  <si>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</si>
  <si>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</si>
  <si>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</si>
  <si>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</si>
  <si>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</si>
  <si>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</si>
  <si>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</si>
  <si>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</si>
  <si>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</si>
  <si>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</si>
  <si>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</si>
  <si>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</si>
  <si>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</si>
  <si>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</si>
  <si>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</si>
  <si>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</si>
  <si>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</si>
  <si>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</si>
  <si>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</si>
  <si>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</si>
  <si>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</si>
  <si>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</si>
  <si>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</si>
  <si>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</si>
  <si>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</si>
  <si>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</si>
  <si>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</si>
  <si>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</si>
  <si>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</si>
  <si>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</si>
  <si>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</si>
  <si>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</si>
  <si>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</si>
  <si>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</si>
  <si>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</si>
  <si>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</si>
  <si>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</si>
  <si>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</si>
  <si>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</si>
  <si>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</si>
  <si>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</si>
  <si>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</si>
  <si>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</si>
  <si>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</si>
  <si>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</si>
  <si>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</si>
  <si>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</si>
  <si>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</si>
  <si>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</si>
  <si>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</si>
  <si>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</si>
  <si>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</si>
  <si>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</si>
  <si>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</si>
  <si>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</si>
  <si>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</si>
  <si>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</si>
  <si>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</si>
  <si>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</si>
  <si>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</si>
  <si>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</si>
  <si>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</si>
  <si>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</si>
  <si>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</si>
  <si>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</si>
  <si>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</si>
  <si>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</si>
  <si>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</si>
  <si>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</si>
  <si>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</si>
  <si>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</si>
  <si>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</si>
  <si>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</si>
  <si>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</si>
  <si>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</si>
  <si>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</si>
  <si>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</si>
  <si>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</si>
  <si>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</si>
  <si>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</si>
  <si>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</si>
  <si>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</si>
  <si>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</si>
  <si>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</si>
  <si>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</si>
  <si>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</si>
  <si>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</si>
  <si>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</si>
  <si>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</si>
  <si>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</si>
  <si>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</si>
  <si>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</si>
  <si>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</si>
  <si>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</si>
  <si>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</si>
  <si>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</si>
  <si>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</si>
  <si>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</si>
  <si>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</si>
  <si>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</si>
  <si>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</si>
  <si>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</si>
  <si>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</si>
  <si>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</si>
  <si>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</si>
  <si>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</si>
  <si>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</si>
  <si>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</si>
  <si>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</si>
  <si>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</si>
  <si>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</si>
  <si>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</si>
  <si>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</si>
  <si>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</si>
  <si>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</si>
  <si>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</si>
  <si>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</si>
  <si>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</si>
  <si>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</si>
  <si>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</si>
  <si>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</si>
  <si>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</si>
  <si>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</si>
  <si>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</si>
  <si>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</si>
  <si>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</si>
  <si>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</si>
  <si>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</si>
  <si>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</si>
  <si>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</si>
  <si>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</si>
  <si>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</si>
  <si>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</si>
  <si>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</si>
  <si>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</si>
  <si>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</si>
  <si>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</si>
  <si>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</si>
  <si>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</si>
  <si>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</si>
  <si>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</si>
  <si>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</si>
  <si>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</si>
  <si>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</si>
  <si>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</si>
  <si>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</si>
  <si>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</si>
  <si>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</si>
  <si>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</si>
  <si>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</si>
  <si>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</si>
  <si>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</si>
  <si>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</si>
  <si>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</si>
  <si>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</si>
  <si>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</si>
  <si>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</si>
  <si>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</si>
  <si>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</si>
  <si>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</si>
  <si>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</si>
  <si>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</si>
  <si>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</si>
  <si>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</si>
  <si>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</si>
  <si>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</si>
  <si>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</si>
  <si>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</si>
  <si>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</si>
  <si>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</si>
  <si>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</si>
  <si>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</si>
  <si>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</si>
  <si>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</si>
  <si>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</si>
  <si>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</si>
  <si>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</si>
  <si>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</si>
  <si>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</si>
  <si>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</si>
  <si>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</si>
  <si>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</si>
  <si>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</si>
  <si>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</si>
  <si>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</si>
  <si>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</si>
  <si>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</si>
  <si>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</si>
  <si>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</si>
  <si>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</si>
  <si>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</si>
  <si>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</si>
  <si>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</si>
  <si>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</si>
  <si>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</si>
  <si>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</si>
  <si>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</si>
  <si>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</si>
  <si>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</si>
  <si>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</si>
  <si>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</si>
  <si>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</si>
  <si>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</si>
  <si>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</si>
  <si>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</si>
  <si>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</si>
  <si>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</si>
  <si>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</si>
  <si>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</si>
  <si>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</si>
  <si>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</si>
  <si>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</si>
  <si>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</si>
  <si>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</si>
  <si>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</si>
  <si>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</si>
  <si>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</si>
  <si>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</si>
  <si>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</si>
  <si>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</si>
  <si>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</si>
  <si>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</si>
  <si>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</si>
  <si>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</si>
  <si>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</si>
  <si>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</si>
  <si>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</si>
  <si>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</si>
  <si>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</si>
  <si>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</si>
  <si>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</si>
  <si>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</si>
  <si>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</si>
  <si>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</si>
  <si>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</si>
  <si>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</si>
  <si>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</si>
  <si>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</si>
  <si>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</si>
  <si>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</si>
  <si>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</si>
  <si>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</si>
  <si>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</si>
  <si>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</si>
  <si>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</si>
  <si>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</si>
  <si>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</si>
  <si>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</si>
  <si>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</si>
  <si>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</si>
  <si>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</si>
  <si>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</si>
  <si>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</si>
  <si>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</si>
  <si>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</si>
  <si>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</si>
  <si>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</si>
  <si>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</si>
  <si>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</si>
  <si>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</si>
  <si>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</si>
  <si>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</si>
  <si>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</si>
  <si>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</si>
  <si>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</si>
  <si>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</si>
  <si>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</si>
  <si>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</si>
  <si>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</si>
  <si>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</si>
  <si>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</si>
  <si>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</si>
  <si>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</si>
  <si>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</si>
  <si>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</si>
  <si>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</si>
  <si>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</si>
  <si>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</si>
  <si>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</si>
  <si>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</si>
  <si>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</si>
  <si>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</si>
  <si>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</si>
  <si>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</si>
  <si>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</si>
  <si>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</si>
  <si>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</si>
  <si>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</si>
  <si>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</si>
  <si>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</si>
  <si>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</si>
  <si>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</si>
  <si>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</si>
  <si>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</si>
  <si>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</si>
  <si>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</si>
  <si>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</si>
  <si>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</si>
  <si>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</si>
  <si>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</si>
  <si>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</si>
  <si>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</si>
  <si>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</si>
  <si>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</si>
  <si>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</si>
  <si>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</si>
  <si>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</si>
  <si>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</si>
  <si>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</si>
  <si>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</si>
  <si>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</si>
  <si>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</si>
  <si>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</si>
  <si>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</si>
  <si>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</si>
  <si>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</si>
  <si>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</si>
  <si>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</si>
  <si>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</si>
  <si>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</si>
  <si>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</si>
  <si>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</si>
  <si>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</si>
  <si>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</si>
  <si>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</si>
  <si>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</si>
  <si>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</si>
  <si>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</si>
  <si>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</si>
  <si>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</si>
  <si>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</si>
  <si>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</si>
  <si>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</si>
  <si>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</si>
  <si>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</si>
  <si>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</si>
  <si>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</si>
  <si>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</si>
  <si>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</si>
  <si>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</si>
  <si>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</si>
  <si>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</si>
  <si>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</si>
  <si>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</si>
  <si>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</si>
  <si>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</si>
  <si>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</si>
  <si>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</si>
  <si>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</si>
  <si>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</si>
  <si>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</si>
  <si>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</si>
  <si>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</si>
  <si>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</si>
  <si>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</si>
  <si>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</si>
  <si>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</si>
  <si>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</si>
  <si>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</si>
  <si>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</si>
  <si>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</si>
  <si>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</si>
  <si>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</si>
  <si>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</si>
  <si>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</si>
  <si>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</si>
  <si>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</si>
  <si>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</si>
  <si>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</si>
  <si>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</si>
  <si>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</si>
  <si>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</si>
  <si>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</si>
  <si>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</si>
  <si>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</si>
  <si>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</si>
  <si>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</si>
  <si>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</si>
  <si>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</si>
  <si>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</si>
  <si>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</si>
  <si>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</si>
  <si>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</si>
  <si>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</si>
  <si>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</si>
  <si>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</si>
  <si>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</si>
  <si>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</si>
  <si>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</si>
  <si>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</si>
  <si>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</si>
  <si>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</si>
  <si>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</si>
  <si>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</si>
  <si>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</si>
  <si>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</si>
  <si>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</si>
  <si>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</si>
  <si>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</si>
  <si>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</si>
  <si>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</si>
  <si>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</si>
  <si>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</si>
  <si>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</si>
  <si>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</si>
  <si>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</si>
  <si>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</si>
  <si>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</si>
  <si>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</si>
  <si>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</si>
  <si>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</si>
  <si>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</si>
  <si>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</si>
  <si>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</si>
  <si>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</si>
  <si>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</si>
  <si>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</si>
  <si>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</si>
  <si>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</si>
  <si>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</si>
  <si>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</si>
  <si>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</si>
  <si>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</si>
  <si>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</si>
  <si>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</si>
  <si>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</si>
  <si>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</si>
  <si>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</si>
  <si>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</si>
  <si>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</si>
  <si>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</si>
  <si>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</si>
  <si>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</si>
  <si>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</si>
  <si>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</si>
  <si>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</si>
  <si>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</si>
  <si>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</si>
  <si>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</si>
  <si>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</si>
  <si>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</si>
  <si>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</si>
  <si>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</si>
  <si>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</si>
  <si>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</si>
  <si>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</si>
  <si>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</si>
  <si>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</si>
  <si>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</si>
  <si>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</si>
  <si>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</si>
  <si>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</si>
  <si>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</si>
  <si>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</si>
  <si>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</si>
  <si>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</si>
  <si>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</si>
  <si>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</si>
  <si>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</si>
  <si>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</si>
  <si>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</si>
  <si>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</si>
  <si>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</si>
  <si>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</si>
  <si>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</si>
  <si>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</si>
  <si>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</si>
  <si>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</si>
  <si>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</si>
  <si>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</si>
  <si>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</si>
  <si>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</si>
  <si>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</si>
  <si>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</si>
  <si>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</si>
  <si>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</si>
  <si>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</si>
  <si>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</si>
  <si>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</si>
  <si>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</si>
  <si>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</si>
  <si>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</si>
  <si>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</si>
  <si>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</si>
  <si>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</si>
  <si>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</si>
  <si>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</si>
  <si>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</si>
  <si>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</si>
  <si>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</si>
  <si>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</si>
  <si>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</si>
  <si>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</si>
  <si>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</si>
  <si>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</si>
  <si>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</si>
  <si>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</si>
  <si>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</si>
  <si>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</si>
  <si>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</si>
  <si>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</si>
  <si>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</si>
  <si>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</si>
  <si>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</si>
  <si>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</si>
  <si>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</si>
  <si>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</si>
  <si>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</si>
  <si>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</si>
  <si>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</si>
  <si>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</si>
  <si>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</si>
  <si>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</si>
  <si>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</si>
  <si>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</si>
  <si>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</si>
  <si>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</si>
  <si>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</si>
  <si>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</si>
  <si>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</si>
  <si>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</si>
  <si>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</si>
  <si>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</si>
  <si>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</si>
  <si>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</si>
  <si>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</si>
  <si>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</si>
  <si>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</si>
  <si>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</si>
  <si>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</si>
  <si>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</si>
  <si>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</si>
  <si>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</si>
  <si>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</si>
  <si>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</si>
  <si>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</si>
  <si>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</si>
  <si>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</si>
  <si>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</si>
  <si>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</si>
  <si>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</si>
  <si>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</si>
  <si>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</si>
  <si>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</si>
  <si>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</si>
  <si>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</si>
  <si>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</si>
  <si>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</si>
  <si>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</si>
  <si>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</si>
  <si>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</si>
  <si>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</si>
  <si>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</si>
  <si>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</si>
  <si>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</si>
  <si>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</si>
  <si>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</si>
  <si>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</si>
  <si>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</si>
  <si>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</si>
  <si>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</si>
  <si>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</si>
  <si>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</si>
  <si>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</si>
  <si>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</si>
  <si>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</si>
  <si>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</si>
  <si>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</si>
  <si>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</si>
  <si>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</si>
  <si>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</si>
  <si>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</si>
  <si>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</si>
  <si>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</si>
  <si>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</si>
  <si>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</si>
  <si>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</si>
  <si>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</si>
  <si>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</si>
  <si>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</si>
  <si>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</si>
  <si>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</si>
  <si>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</si>
  <si>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</si>
  <si>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</si>
  <si>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</si>
  <si>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</si>
  <si>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</si>
  <si>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</si>
  <si>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</si>
  <si>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</si>
  <si>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</si>
  <si>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</si>
  <si>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</si>
  <si>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</si>
  <si>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</si>
  <si>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</si>
  <si>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</si>
  <si>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</si>
  <si>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</si>
  <si>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</si>
  <si>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</si>
  <si>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</si>
  <si>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</si>
  <si>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</si>
  <si>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</si>
  <si>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</si>
  <si>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</si>
  <si>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</si>
  <si>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</si>
  <si>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</si>
  <si>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</si>
  <si>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</si>
  <si>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</si>
  <si>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</si>
  <si>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</si>
  <si>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</si>
  <si>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</si>
  <si>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</si>
  <si>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</si>
  <si>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</si>
  <si>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</si>
  <si>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</si>
  <si>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</si>
  <si>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</si>
  <si>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</si>
  <si>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</si>
  <si>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</si>
  <si>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</si>
  <si>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</si>
  <si>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</si>
  <si>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</si>
  <si>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</si>
  <si>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</si>
  <si>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</si>
  <si>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</si>
  <si>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</si>
  <si>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</si>
  <si>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</si>
  <si>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</si>
  <si>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</si>
  <si>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</si>
  <si>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</si>
  <si>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</si>
  <si>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</si>
  <si>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</si>
  <si>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</si>
  <si>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</si>
  <si>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</si>
  <si>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</si>
  <si>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</si>
  <si>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</si>
  <si>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</si>
  <si>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</si>
  <si>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</si>
  <si>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</si>
  <si>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</si>
  <si>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</si>
  <si>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</si>
  <si>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</si>
  <si>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</si>
  <si>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</si>
  <si>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</si>
  <si>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</si>
  <si>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</si>
  <si>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</si>
  <si>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</si>
  <si>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</si>
  <si>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</si>
  <si>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</si>
  <si>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</si>
  <si>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</si>
  <si>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</si>
  <si>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</si>
  <si>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</si>
  <si>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</si>
  <si>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</si>
  <si>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</si>
  <si>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</si>
  <si>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</si>
  <si>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</si>
  <si>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</si>
  <si>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</si>
  <si>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</si>
  <si>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</si>
  <si>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</si>
  <si>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</si>
  <si>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</si>
  <si>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</si>
  <si>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</si>
  <si>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</si>
  <si>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</si>
  <si>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</si>
  <si>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</si>
  <si>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</si>
  <si>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</si>
  <si>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</si>
  <si>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</si>
  <si>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</si>
  <si>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</si>
  <si>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</si>
  <si>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</si>
  <si>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</si>
  <si>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</si>
  <si>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</si>
  <si>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</si>
  <si>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</si>
  <si>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</si>
  <si>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</si>
  <si>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</si>
  <si>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</si>
  <si>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</si>
  <si>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</si>
  <si>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</si>
  <si>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</si>
  <si>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</si>
  <si>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</si>
  <si>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</si>
  <si>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</si>
  <si>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</si>
  <si>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</si>
  <si>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</si>
  <si>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</si>
  <si>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</si>
  <si>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</si>
  <si>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</si>
  <si>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</si>
  <si>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</si>
  <si>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</si>
  <si>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</si>
  <si>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</si>
  <si>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</si>
  <si>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</si>
  <si>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</si>
  <si>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</si>
  <si>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</si>
  <si>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</si>
  <si>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</si>
  <si>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</si>
  <si>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</si>
  <si>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</si>
  <si>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</si>
  <si>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</si>
  <si>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</si>
  <si>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</si>
  <si>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</si>
  <si>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</si>
  <si>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</si>
  <si>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</si>
  <si>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</si>
  <si>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</si>
  <si>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</si>
  <si>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</si>
  <si>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</si>
  <si>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</si>
  <si>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</si>
  <si>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</si>
  <si>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</si>
  <si>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</si>
  <si>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</si>
  <si>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</si>
  <si>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</si>
  <si>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</si>
  <si>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</si>
  <si>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</si>
  <si>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</si>
  <si>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</si>
  <si>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</si>
  <si>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</si>
  <si>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</si>
  <si>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</si>
  <si>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</si>
  <si>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</si>
  <si>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</si>
  <si>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</si>
  <si>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</si>
  <si>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</si>
  <si>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</si>
  <si>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</si>
  <si>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</si>
  <si>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</si>
  <si>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</si>
  <si>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</si>
  <si>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</si>
  <si>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</si>
  <si>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</si>
  <si>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</si>
  <si>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</si>
  <si>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</si>
  <si>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</si>
  <si>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</si>
  <si>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</si>
  <si>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</si>
  <si>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</si>
  <si>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</si>
  <si>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</si>
  <si>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</si>
  <si>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</si>
  <si>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</si>
  <si>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</si>
  <si>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</si>
  <si>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</si>
  <si>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</si>
  <si>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</si>
  <si>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</si>
  <si>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</si>
  <si>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</si>
  <si>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</si>
  <si>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</si>
  <si>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</si>
  <si>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</si>
  <si>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</si>
  <si>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</si>
  <si>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</si>
  <si>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</si>
  <si>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</si>
  <si>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</si>
  <si>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</si>
  <si>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</si>
  <si>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</si>
  <si>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</si>
  <si>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</si>
  <si>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</si>
  <si>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</si>
  <si>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</si>
  <si>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</si>
  <si>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</si>
  <si>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</si>
  <si>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</si>
  <si>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</si>
  <si>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</si>
  <si>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</si>
  <si>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</si>
  <si>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</si>
  <si>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</si>
  <si>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</si>
  <si>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</si>
  <si>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</si>
  <si>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</si>
  <si>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</si>
  <si>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</si>
  <si>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</si>
  <si>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</si>
  <si>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</si>
  <si>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</si>
  <si>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</si>
  <si>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</si>
  <si>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</si>
  <si>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</si>
  <si>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</si>
  <si>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</si>
  <si>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</si>
  <si>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</si>
  <si>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</si>
  <si>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</si>
  <si>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</si>
  <si>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</si>
  <si>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</si>
  <si>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</si>
  <si>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</si>
  <si>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</si>
  <si>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</si>
  <si>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</si>
  <si>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</si>
  <si>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</si>
  <si>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</si>
  <si>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</si>
  <si>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</si>
  <si>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</si>
  <si>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</si>
  <si>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</si>
  <si>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</si>
  <si>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</si>
  <si>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</si>
  <si>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</si>
  <si>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</si>
  <si>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</si>
  <si>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</si>
  <si>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</si>
  <si>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</si>
  <si>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</si>
  <si>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</si>
  <si>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</si>
  <si>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</si>
  <si>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</si>
  <si>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</si>
  <si>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</si>
  <si>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</si>
  <si>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</si>
  <si>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</si>
  <si>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</si>
  <si>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</si>
  <si>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</si>
  <si>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</si>
  <si>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</si>
  <si>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</si>
  <si>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</si>
  <si>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</si>
  <si>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</si>
  <si>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</si>
  <si>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</si>
  <si>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</si>
  <si>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</si>
  <si>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</si>
  <si>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</si>
  <si>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</si>
  <si>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</si>
  <si>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</si>
  <si>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</si>
  <si>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</si>
  <si>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</si>
  <si>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</si>
  <si>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</si>
  <si>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</si>
  <si>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</si>
  <si>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</si>
  <si>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</si>
  <si>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</si>
  <si>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</si>
  <si>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</si>
  <si>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</si>
  <si>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</si>
  <si>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</si>
  <si>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</si>
  <si>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</si>
  <si>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</si>
  <si>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</si>
  <si>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</si>
  <si>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</si>
  <si>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</si>
  <si>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</si>
  <si>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</si>
  <si>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</si>
  <si>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</si>
  <si>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</si>
  <si>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</si>
  <si>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</si>
  <si>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</si>
  <si>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</si>
  <si>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</si>
  <si>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</si>
  <si>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</si>
  <si>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</si>
  <si>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</si>
  <si>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</si>
  <si>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</si>
  <si>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</si>
  <si>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</si>
  <si>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</si>
  <si>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</si>
  <si>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</si>
  <si>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</si>
  <si>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</si>
  <si>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</si>
  <si>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</si>
  <si>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</si>
  <si>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</si>
  <si>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</si>
  <si>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</si>
  <si>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</si>
  <si>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</si>
  <si>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</si>
  <si>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</si>
  <si>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</si>
  <si>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</si>
  <si>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</si>
  <si>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</si>
  <si>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</si>
  <si>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</si>
  <si>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</si>
  <si>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</si>
  <si>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</si>
  <si>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</si>
  <si>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</si>
  <si>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</si>
  <si>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</si>
  <si>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</si>
  <si>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</si>
  <si>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</si>
  <si>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</si>
  <si>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</si>
  <si>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</si>
  <si>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</si>
  <si>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</si>
  <si>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</si>
  <si>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</si>
  <si>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</si>
  <si>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</si>
  <si>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</si>
  <si>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</si>
  <si>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</si>
  <si>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</si>
  <si>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</si>
  <si>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</si>
  <si>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</si>
  <si>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</si>
  <si>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</si>
  <si>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</si>
  <si>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</si>
  <si>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</si>
  <si>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</si>
  <si>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</si>
  <si>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</si>
  <si>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</si>
  <si>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</si>
  <si>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</si>
  <si>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</si>
  <si>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</si>
  <si>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</si>
  <si>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</si>
  <si>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</si>
  <si>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</si>
  <si>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</si>
  <si>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</si>
  <si>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</si>
  <si>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</si>
  <si>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</si>
  <si>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</si>
  <si>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</si>
  <si>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</si>
  <si>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</si>
  <si>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</si>
  <si>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</si>
  <si>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</si>
  <si>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</si>
  <si>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</si>
  <si>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</si>
  <si>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</si>
  <si>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</si>
  <si>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</si>
  <si>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</si>
  <si>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</si>
  <si>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</si>
  <si>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</si>
  <si>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</si>
  <si>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</si>
  <si>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</si>
  <si>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</si>
  <si>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</si>
  <si>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</si>
  <si>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</si>
  <si>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</si>
  <si>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</si>
  <si>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</si>
  <si>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</si>
  <si>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</si>
  <si>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</si>
  <si>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</si>
  <si>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</si>
  <si>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</si>
  <si>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</si>
  <si>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</si>
  <si>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</si>
  <si>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</si>
  <si>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</si>
  <si>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</si>
  <si>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</si>
  <si>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</si>
  <si>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</si>
  <si>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</si>
  <si>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</si>
  <si>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</si>
  <si>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</si>
  <si>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</si>
  <si>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</si>
  <si>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</si>
  <si>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</si>
  <si>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</si>
  <si>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</si>
  <si>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</si>
  <si>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</si>
  <si>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</si>
  <si>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</si>
  <si>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</si>
  <si>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</si>
  <si>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</si>
  <si>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</si>
  <si>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</si>
  <si>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</si>
  <si>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</si>
  <si>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</si>
  <si>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</si>
  <si>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</si>
  <si>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</si>
  <si>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</si>
  <si>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</si>
  <si>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</si>
  <si>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</si>
  <si>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</si>
  <si>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</si>
  <si>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</si>
  <si>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</si>
  <si>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</si>
  <si>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</si>
  <si>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</si>
  <si>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</si>
  <si>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</si>
  <si>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</si>
  <si>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</si>
  <si>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</si>
  <si>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</si>
  <si>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</si>
  <si>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</si>
  <si>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</si>
  <si>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</si>
  <si>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</si>
  <si>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</si>
  <si>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</si>
  <si>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</si>
  <si>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</si>
  <si>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</si>
  <si>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</si>
  <si>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</si>
  <si>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</si>
  <si>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</si>
  <si>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</si>
  <si>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</si>
  <si>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</si>
  <si>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</si>
  <si>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</si>
  <si>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</si>
  <si>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</si>
  <si>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</si>
  <si>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</si>
  <si>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</si>
  <si>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</si>
  <si>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</si>
  <si>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</si>
  <si>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</si>
  <si>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</si>
  <si>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</si>
  <si>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</si>
  <si>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</si>
  <si>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</si>
  <si>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</si>
  <si>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</si>
  <si>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</si>
  <si>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</si>
  <si>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</si>
  <si>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</si>
  <si>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</si>
  <si>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</si>
  <si>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</si>
  <si>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</si>
  <si>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</si>
  <si>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</si>
  <si>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</si>
  <si>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</si>
  <si>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</si>
  <si>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</si>
  <si>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</si>
  <si>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</si>
  <si>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</si>
  <si>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</si>
  <si>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</si>
  <si>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</si>
  <si>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</si>
  <si>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</si>
  <si>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</si>
  <si>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</si>
  <si>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</si>
  <si>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</si>
  <si>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</si>
  <si>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</si>
  <si>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</si>
  <si>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</si>
  <si>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</si>
  <si>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</si>
  <si>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</si>
  <si>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</si>
  <si>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</si>
  <si>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</si>
  <si>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</si>
  <si>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</si>
  <si>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</si>
  <si>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</si>
  <si>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</si>
  <si>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</si>
  <si>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</si>
  <si>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</si>
  <si>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</si>
  <si>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</si>
  <si>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</si>
  <si>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</si>
  <si>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</si>
  <si>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</si>
  <si>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</si>
  <si>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</si>
  <si>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</si>
  <si>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</si>
  <si>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</si>
  <si>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</si>
  <si>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</si>
  <si>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</si>
  <si>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</si>
  <si>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</si>
  <si>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</si>
  <si>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</si>
  <si>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</si>
  <si>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</si>
  <si>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</si>
  <si>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</si>
  <si>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</si>
  <si>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</si>
  <si>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</si>
  <si>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</si>
  <si>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</si>
  <si>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</si>
  <si>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</si>
  <si>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</si>
  <si>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</si>
  <si>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</si>
  <si>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</si>
  <si>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</si>
  <si>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</si>
  <si>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</si>
  <si>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</si>
  <si>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</si>
  <si>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</si>
  <si>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</si>
  <si>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</si>
  <si>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</si>
  <si>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</si>
  <si>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</si>
  <si>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</si>
  <si>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</si>
  <si>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</si>
  <si>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</si>
  <si>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</si>
  <si>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</si>
  <si>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</si>
  <si>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</si>
  <si>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</si>
  <si>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</si>
  <si>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</si>
  <si>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</si>
  <si>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</si>
  <si>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</si>
  <si>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</si>
  <si>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</si>
  <si>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</si>
  <si>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</si>
  <si>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</si>
  <si>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</si>
  <si>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</si>
  <si>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</si>
  <si>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</si>
  <si>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</si>
  <si>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</si>
  <si>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</si>
  <si>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</si>
  <si>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</si>
  <si>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</si>
  <si>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</si>
  <si>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</si>
  <si>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</si>
  <si>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</si>
  <si>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</si>
  <si>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</si>
  <si>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</si>
  <si>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</si>
  <si>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</si>
  <si>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</si>
  <si>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</si>
  <si>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</si>
  <si>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</si>
  <si>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</si>
  <si>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</si>
  <si>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</si>
  <si>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</si>
  <si>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</si>
  <si>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</si>
  <si>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</si>
  <si>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</si>
  <si>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</si>
  <si>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</si>
  <si>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</si>
  <si>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</si>
  <si>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</si>
  <si>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</si>
  <si>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</si>
  <si>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</si>
  <si>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</si>
  <si>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</si>
  <si>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</si>
  <si>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</si>
  <si>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</si>
  <si>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</si>
  <si>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</si>
  <si>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</si>
  <si>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</si>
  <si>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</si>
  <si>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</si>
  <si>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</si>
  <si>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</si>
  <si>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</si>
  <si>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</si>
  <si>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</si>
  <si>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</si>
  <si>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</si>
  <si>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</si>
  <si>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</si>
  <si>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</si>
  <si>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</si>
  <si>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</si>
  <si>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</si>
  <si>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</si>
  <si>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</si>
  <si>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</si>
  <si>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</si>
  <si>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</si>
  <si>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</si>
  <si>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</si>
  <si>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</si>
  <si>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</si>
  <si>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</si>
  <si>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</si>
  <si>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</si>
  <si>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</si>
  <si>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</si>
  <si>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</si>
  <si>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</si>
  <si>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</si>
  <si>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</si>
  <si>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</si>
  <si>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</si>
  <si>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</si>
  <si>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</si>
  <si>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</si>
  <si>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</si>
  <si>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</si>
  <si>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</si>
  <si>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</si>
  <si>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</si>
  <si>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</si>
  <si>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</si>
  <si>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</si>
  <si>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</si>
  <si>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</si>
  <si>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</si>
  <si>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</si>
  <si>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</si>
  <si>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</si>
  <si>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</si>
  <si>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</si>
  <si>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</si>
  <si>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</si>
  <si>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</si>
  <si>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</si>
  <si>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</si>
  <si>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</si>
  <si>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</si>
  <si>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</si>
  <si>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</si>
  <si>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</si>
  <si>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</si>
  <si>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</si>
  <si>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</si>
  <si>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</si>
  <si>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</si>
  <si>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</si>
  <si>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</si>
  <si>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</si>
  <si>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</si>
  <si>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</si>
  <si>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</si>
  <si>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</si>
  <si>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</si>
  <si>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</si>
  <si>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</si>
  <si>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</si>
  <si>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</si>
  <si>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</si>
  <si>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</si>
  <si>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</si>
  <si>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</si>
  <si>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</si>
  <si>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</si>
  <si>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</si>
  <si>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</si>
  <si>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</si>
  <si>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</si>
  <si>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</si>
  <si>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</si>
  <si>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</si>
  <si>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</si>
  <si>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</si>
  <si>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</si>
  <si>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</si>
  <si>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</si>
  <si>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</si>
  <si>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</si>
  <si>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</si>
  <si>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</si>
  <si>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</si>
  <si>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</si>
  <si>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</si>
  <si>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</si>
  <si>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</si>
  <si>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</si>
  <si>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</si>
  <si>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</si>
  <si>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</si>
  <si>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</si>
  <si>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</si>
  <si>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</si>
  <si>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</si>
  <si>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</si>
  <si>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</si>
  <si>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</si>
  <si>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</si>
  <si>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</si>
  <si>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</si>
  <si>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</si>
  <si>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</si>
  <si>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</si>
  <si>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</si>
  <si>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</si>
  <si>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</si>
  <si>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</si>
  <si>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</si>
  <si>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</si>
  <si>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</si>
  <si>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</si>
  <si>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</si>
  <si>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</si>
  <si>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</si>
  <si>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</si>
  <si>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</si>
  <si>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</si>
  <si>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</si>
  <si>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</si>
  <si>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</si>
  <si>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</si>
  <si>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</si>
  <si>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</si>
  <si>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</si>
  <si>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</si>
  <si>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</si>
  <si>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</si>
  <si>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</si>
  <si>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</si>
  <si>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</si>
  <si>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</si>
  <si>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</si>
  <si>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</si>
  <si>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</si>
  <si>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</si>
  <si>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</si>
  <si>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</si>
  <si>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</si>
  <si>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</si>
  <si>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</si>
  <si>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</si>
  <si>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</si>
  <si>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</si>
  <si>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</si>
  <si>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</si>
  <si>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</si>
  <si>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</si>
  <si>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</si>
  <si>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</si>
  <si>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</si>
  <si>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</si>
  <si>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</si>
  <si>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</si>
  <si>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</si>
  <si>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</si>
  <si>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</si>
  <si>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</si>
  <si>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</si>
  <si>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</si>
  <si>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</si>
  <si>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</si>
  <si>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</si>
  <si>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</si>
  <si>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</si>
  <si>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</si>
  <si>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</si>
  <si>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</si>
  <si>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</si>
  <si>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</si>
  <si>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</si>
  <si>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</si>
  <si>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</si>
  <si>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</si>
  <si>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</si>
  <si>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</si>
  <si>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</si>
  <si>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</si>
  <si>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</si>
  <si>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</si>
  <si>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</si>
  <si>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</si>
  <si>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</si>
  <si>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</si>
  <si>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</si>
  <si>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</si>
  <si>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</si>
  <si>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</si>
  <si>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</si>
  <si>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</si>
  <si>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</si>
  <si>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</si>
  <si>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</si>
  <si>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</si>
  <si>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</si>
  <si>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</si>
  <si>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</si>
  <si>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</si>
  <si>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</si>
  <si>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</si>
  <si>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</si>
  <si>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</si>
  <si>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</si>
  <si>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</si>
  <si>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</si>
  <si>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</si>
  <si>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</si>
  <si>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</si>
  <si>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</si>
  <si>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</si>
  <si>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</si>
  <si>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</si>
  <si>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</si>
  <si>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</si>
  <si>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</si>
  <si>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</si>
  <si>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</si>
  <si>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</si>
  <si>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</si>
  <si>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</si>
  <si>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</si>
  <si>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</si>
  <si>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</si>
  <si>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</si>
  <si>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</si>
  <si>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</si>
  <si>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</si>
  <si>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</si>
  <si>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</si>
  <si>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</si>
  <si>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</si>
  <si>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</si>
  <si>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</si>
  <si>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</si>
  <si>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</si>
  <si>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</si>
  <si>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</si>
  <si>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</si>
  <si>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</si>
  <si>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</si>
  <si>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</si>
  <si>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</si>
  <si>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</si>
  <si>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</si>
  <si>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</si>
  <si>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</si>
  <si>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</si>
  <si>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</si>
  <si>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</si>
  <si>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</si>
  <si>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</si>
  <si>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</si>
  <si>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</si>
  <si>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</si>
  <si>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</si>
  <si>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</si>
  <si>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</si>
  <si>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</si>
  <si>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</si>
  <si>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</si>
  <si>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</si>
  <si>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</si>
  <si>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</si>
  <si>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</si>
  <si>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</si>
  <si>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</si>
  <si>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</si>
  <si>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</si>
  <si>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</si>
  <si>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</si>
  <si>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</si>
  <si>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</si>
  <si>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</si>
  <si>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</si>
  <si>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</si>
  <si>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</si>
  <si>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</si>
  <si>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</si>
  <si>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</si>
  <si>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</si>
  <si>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</si>
  <si>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</si>
  <si>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</si>
  <si>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</si>
  <si>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</si>
  <si>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</si>
  <si>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</si>
  <si>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</si>
  <si>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</si>
  <si>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</si>
  <si>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</si>
  <si>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</si>
  <si>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</si>
  <si>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</si>
  <si>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</si>
  <si>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</si>
  <si>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</si>
  <si>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</si>
  <si>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</si>
  <si>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</si>
  <si>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</si>
  <si>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</si>
  <si>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</si>
  <si>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</si>
  <si>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</si>
  <si>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</si>
  <si>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</si>
  <si>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</si>
  <si>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</si>
  <si>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</si>
  <si>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</si>
  <si>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</si>
  <si>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</si>
  <si>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</si>
  <si>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</si>
  <si>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</si>
  <si>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</si>
  <si>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</si>
  <si>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</si>
  <si>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</si>
  <si>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</si>
  <si>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</si>
  <si>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</si>
  <si>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</si>
  <si>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</si>
  <si>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</si>
  <si>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</si>
  <si>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</si>
  <si>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</si>
  <si>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</si>
  <si>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</si>
  <si>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</si>
  <si>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</si>
  <si>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</si>
  <si>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</si>
  <si>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</si>
  <si>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</si>
  <si>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</si>
  <si>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</si>
  <si>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</si>
  <si>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</si>
  <si>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</si>
  <si>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</si>
  <si>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</si>
  <si>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</si>
  <si>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</si>
  <si>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</si>
  <si>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</si>
  <si>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</si>
  <si>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</si>
  <si>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</si>
  <si>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</si>
  <si>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</si>
  <si>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</si>
  <si>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</si>
  <si>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</si>
  <si>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</si>
  <si>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</si>
  <si>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</si>
  <si>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</si>
  <si>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</si>
  <si>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</si>
  <si>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</si>
  <si>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</si>
  <si>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</si>
  <si>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</si>
  <si>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</si>
  <si>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</si>
  <si>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</si>
  <si>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</si>
  <si>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</si>
  <si>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</si>
  <si>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</si>
  <si>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</si>
  <si>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</si>
  <si>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</si>
  <si>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</si>
  <si>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</si>
  <si>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</si>
  <si>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</si>
  <si>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</si>
  <si>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</si>
  <si>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</si>
  <si>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</si>
  <si>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</si>
  <si>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</si>
  <si>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</si>
  <si>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</si>
  <si>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</si>
  <si>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</si>
  <si>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</si>
  <si>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</si>
  <si>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</si>
  <si>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</si>
  <si>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</si>
  <si>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</si>
  <si>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</si>
  <si>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</si>
  <si>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</si>
  <si>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</si>
  <si>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</si>
  <si>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</si>
  <si>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</si>
  <si>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</si>
  <si>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</si>
  <si>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</si>
  <si>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</si>
  <si>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</si>
  <si>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</si>
  <si>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</si>
  <si>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</si>
  <si>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</si>
  <si>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</si>
  <si>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</si>
  <si>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</si>
  <si>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</si>
  <si>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</si>
  <si>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</si>
  <si>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</si>
  <si>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</si>
  <si>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</si>
  <si>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</si>
  <si>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</si>
  <si>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</si>
  <si>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</si>
  <si>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</si>
  <si>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</si>
  <si>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</si>
  <si>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</si>
  <si>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</si>
  <si>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</si>
  <si>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</si>
  <si>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</si>
  <si>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</si>
  <si>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</si>
  <si>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</si>
  <si>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</si>
  <si>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</si>
  <si>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</si>
  <si>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</si>
  <si>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</si>
  <si>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</si>
  <si>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</si>
  <si>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</si>
  <si>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</si>
  <si>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</si>
  <si>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</si>
  <si>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</si>
  <si>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</si>
  <si>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</si>
  <si>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</si>
  <si>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</si>
  <si>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</si>
  <si>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</si>
  <si>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</si>
  <si>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</si>
  <si>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</si>
  <si>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</si>
  <si>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</si>
  <si>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</si>
  <si>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</si>
  <si>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</si>
  <si>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</si>
  <si>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</si>
  <si>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</si>
  <si>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</si>
  <si>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</si>
  <si>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</si>
  <si>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</si>
  <si>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</si>
  <si>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</si>
  <si>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</si>
  <si>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</si>
  <si>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</si>
  <si>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</si>
  <si>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</si>
  <si>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</si>
  <si>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</si>
  <si>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</si>
  <si>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</si>
  <si>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</si>
  <si>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</si>
  <si>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</si>
  <si>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</si>
  <si>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</si>
  <si>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</si>
  <si>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</si>
  <si>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</si>
  <si>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</si>
  <si>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</si>
  <si>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</si>
  <si>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</si>
  <si>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</si>
  <si>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</si>
  <si>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</si>
  <si>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</si>
  <si>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</si>
  <si>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</si>
  <si>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</si>
  <si>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</si>
  <si>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</si>
  <si>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</si>
  <si>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</si>
  <si>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</si>
  <si>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</si>
  <si>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</si>
  <si>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</si>
  <si>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</si>
  <si>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</si>
  <si>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</si>
  <si>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</si>
  <si>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</si>
  <si>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</si>
  <si>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</si>
  <si>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</si>
  <si>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</si>
  <si>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</si>
  <si>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</si>
  <si>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</si>
  <si>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</si>
  <si>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</si>
  <si>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</si>
  <si>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</si>
  <si>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</si>
  <si>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</si>
  <si>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</si>
  <si>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</si>
  <si>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</si>
  <si>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</si>
  <si>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</si>
  <si>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</si>
  <si>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</si>
  <si>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</si>
  <si>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</si>
  <si>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</si>
  <si>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</si>
  <si>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</si>
  <si>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</si>
  <si>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</si>
  <si>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</si>
  <si>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</si>
  <si>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</si>
  <si>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</si>
  <si>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</si>
  <si>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</si>
  <si>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</si>
  <si>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</si>
  <si>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</si>
  <si>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</si>
  <si>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</si>
  <si>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</si>
  <si>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</si>
  <si>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</si>
  <si>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</si>
  <si>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</si>
  <si>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</si>
  <si>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</si>
  <si>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</si>
  <si>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</si>
  <si>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</si>
  <si>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</si>
  <si>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</si>
  <si>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</si>
  <si>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</si>
  <si>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</si>
  <si>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</si>
  <si>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</si>
  <si>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</si>
  <si>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</si>
  <si>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</si>
  <si>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</si>
  <si>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</si>
  <si>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</si>
  <si>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</si>
  <si>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</si>
  <si>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</si>
  <si>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</si>
  <si>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</si>
  <si>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</si>
  <si>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</si>
  <si>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</si>
  <si>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</si>
  <si>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</si>
  <si>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</si>
  <si>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</si>
  <si>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</si>
  <si>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</si>
  <si>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</si>
  <si>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</si>
  <si>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</si>
  <si>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</si>
  <si>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</si>
  <si>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</si>
  <si>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</si>
  <si>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</si>
  <si>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</si>
  <si>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</si>
  <si>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</si>
  <si>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</si>
  <si>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</si>
  <si>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</si>
  <si>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</si>
  <si>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</si>
  <si>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</si>
  <si>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</si>
  <si>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</si>
  <si>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</si>
  <si>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</si>
  <si>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</si>
  <si>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</si>
  <si>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</si>
  <si>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</si>
  <si>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</si>
  <si>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</si>
  <si>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</si>
  <si>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</si>
  <si>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</si>
  <si>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</si>
  <si>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</si>
  <si>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</si>
  <si>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</si>
  <si>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</si>
  <si>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</si>
  <si>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</si>
  <si>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</si>
  <si>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</si>
  <si>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</si>
  <si>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</si>
  <si>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</si>
  <si>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</si>
  <si>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</si>
  <si>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</si>
  <si>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</si>
  <si>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</si>
  <si>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</si>
  <si>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</si>
  <si>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</si>
  <si>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</si>
  <si>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</si>
  <si>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</si>
  <si>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</si>
  <si>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</si>
  <si>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</si>
  <si>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</si>
  <si>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</si>
  <si>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</si>
  <si>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</si>
  <si>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</si>
  <si>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</si>
  <si>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</si>
  <si>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</si>
  <si>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</si>
  <si>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</si>
  <si>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</si>
  <si>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</si>
  <si>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</si>
  <si>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</si>
  <si>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</si>
  <si>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</si>
  <si>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</si>
  <si>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</si>
  <si>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</si>
  <si>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</si>
  <si>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</si>
  <si>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</si>
  <si>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</si>
  <si>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</si>
  <si>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</si>
  <si>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</si>
  <si>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</si>
  <si>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</si>
  <si>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</si>
  <si>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</si>
  <si>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</si>
  <si>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</si>
  <si>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</si>
  <si>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</si>
  <si>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</si>
  <si>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</si>
  <si>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</si>
  <si>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</si>
  <si>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</si>
  <si>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</si>
  <si>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</si>
  <si>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</si>
  <si>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</si>
  <si>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</si>
  <si>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</si>
  <si>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</si>
  <si>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</si>
  <si>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</si>
  <si>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</si>
  <si>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</si>
  <si>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</si>
  <si>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</si>
  <si>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</si>
  <si>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</si>
  <si>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</si>
  <si>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</si>
  <si>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</si>
  <si>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</si>
  <si>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</si>
  <si>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</si>
  <si>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</si>
  <si>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</si>
  <si>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</si>
  <si>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</si>
  <si>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</si>
  <si>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</si>
  <si>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</si>
  <si>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</si>
  <si>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</si>
  <si>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</si>
  <si>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</si>
  <si>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</si>
  <si>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</si>
  <si>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</si>
  <si>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</si>
  <si>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</si>
  <si>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</si>
  <si>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</si>
  <si>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</si>
  <si>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</si>
  <si>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</si>
  <si>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</si>
  <si>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</si>
  <si>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</si>
  <si>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</si>
  <si>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</si>
  <si>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</si>
  <si>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</si>
  <si>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</si>
  <si>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</si>
  <si>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</si>
  <si>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</si>
  <si>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</si>
  <si>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</si>
  <si>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</si>
  <si>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</si>
  <si>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</si>
  <si>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</si>
  <si>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</si>
  <si>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</si>
  <si>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</si>
  <si>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</si>
  <si>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</si>
  <si>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</si>
  <si>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</si>
  <si>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</si>
  <si>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</si>
  <si>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</si>
  <si>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</si>
  <si>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</si>
  <si>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</si>
  <si>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</si>
  <si>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</si>
  <si>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</si>
  <si>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</si>
  <si>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</si>
  <si>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</si>
  <si>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</si>
  <si>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</si>
  <si>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</si>
  <si>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</si>
  <si>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</si>
  <si>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</si>
  <si>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</si>
  <si>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</si>
  <si>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</si>
  <si>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</si>
  <si>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</si>
  <si>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</si>
  <si>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</si>
  <si>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</si>
  <si>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</si>
  <si>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</si>
  <si>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</si>
  <si>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</si>
  <si>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</si>
  <si>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</si>
  <si>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</si>
  <si>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</si>
  <si>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</si>
  <si>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</si>
  <si>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</si>
  <si>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</si>
  <si>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</si>
  <si>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</si>
  <si>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</si>
  <si>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</si>
  <si>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</si>
  <si>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</si>
  <si>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</si>
  <si>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</si>
  <si>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</si>
  <si>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</si>
  <si>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</si>
  <si>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</si>
  <si>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</si>
  <si>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</si>
  <si>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</si>
  <si>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</si>
  <si>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</si>
  <si>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</si>
  <si>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</si>
  <si>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</si>
  <si>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</si>
  <si>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</si>
  <si>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</si>
  <si>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</si>
  <si>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</si>
  <si>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</si>
  <si>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</si>
  <si>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</si>
  <si>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</si>
  <si>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</si>
  <si>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</si>
  <si>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</si>
  <si>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</si>
  <si>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</si>
  <si>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</si>
  <si>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</si>
  <si>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</si>
  <si>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</si>
  <si>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</si>
  <si>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</si>
  <si>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</si>
  <si>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</si>
  <si>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</si>
  <si>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</si>
  <si>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</si>
  <si>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</si>
  <si>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</si>
  <si>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</si>
  <si>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</si>
  <si>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</si>
  <si>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</si>
  <si>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</si>
  <si>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</si>
  <si>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</si>
  <si>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</si>
  <si>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</si>
  <si>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</si>
  <si>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</si>
  <si>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</si>
  <si>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</si>
  <si>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</si>
  <si>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</si>
  <si>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</si>
  <si>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</si>
  <si>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</si>
  <si>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</si>
  <si>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</si>
  <si>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</si>
  <si>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</si>
  <si>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</si>
  <si>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</si>
  <si>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</si>
  <si>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</si>
  <si>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</si>
  <si>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</si>
  <si>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</si>
  <si>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</si>
  <si>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</si>
  <si>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</si>
  <si>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</si>
  <si>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</si>
  <si>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</si>
  <si>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</si>
  <si>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</si>
  <si>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</si>
  <si>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</si>
  <si>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</si>
  <si>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</si>
  <si>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</si>
  <si>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</si>
  <si>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</si>
  <si>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</si>
  <si>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</si>
  <si>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</si>
  <si>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</si>
  <si>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</si>
  <si>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</si>
  <si>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</si>
  <si>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</si>
  <si>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</si>
  <si>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</si>
  <si>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</si>
  <si>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</si>
  <si>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</si>
  <si>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</si>
  <si>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</si>
  <si>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</si>
  <si>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</si>
  <si>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</si>
  <si>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</si>
  <si>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</si>
  <si>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</si>
  <si>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</si>
  <si>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</si>
  <si>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</si>
  <si>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</si>
  <si>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</si>
  <si>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</si>
  <si>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</si>
  <si>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</si>
  <si>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</si>
  <si>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</si>
  <si>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</si>
  <si>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</si>
  <si>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</si>
  <si>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</si>
  <si>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</si>
  <si>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</si>
  <si>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</si>
  <si>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</si>
  <si>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</si>
  <si>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</si>
  <si>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</si>
  <si>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</si>
  <si>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</si>
  <si>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</si>
  <si>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</si>
  <si>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</si>
  <si>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</si>
  <si>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</si>
  <si>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</si>
  <si>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</si>
  <si>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</si>
  <si>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</si>
  <si>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</si>
  <si>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</si>
  <si>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</si>
  <si>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</si>
  <si>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</si>
  <si>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</si>
  <si>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</si>
  <si>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</si>
  <si>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</si>
  <si>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</si>
  <si>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</si>
  <si>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</si>
  <si>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</si>
  <si>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</si>
  <si>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</si>
  <si>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</si>
  <si>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</si>
  <si>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</si>
  <si>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</si>
  <si>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</si>
  <si>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</si>
  <si>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</si>
  <si>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</si>
  <si>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</si>
  <si>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</si>
  <si>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</si>
  <si>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</si>
  <si>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</si>
  <si>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</si>
  <si>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</si>
  <si>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</si>
  <si>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</si>
  <si>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</si>
  <si>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</si>
  <si>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</si>
  <si>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</si>
  <si>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</si>
  <si>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</si>
  <si>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</si>
  <si>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</si>
  <si>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</si>
  <si>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</si>
  <si>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</si>
  <si>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</si>
  <si>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</si>
  <si>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</si>
  <si>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</si>
  <si>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</si>
  <si>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</si>
  <si>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</si>
  <si>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</si>
  <si>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</si>
  <si>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</si>
  <si>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</si>
  <si>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</si>
  <si>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</si>
  <si>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</si>
  <si>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</si>
  <si>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</si>
  <si>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</si>
  <si>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</si>
  <si>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</si>
  <si>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</si>
  <si>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</si>
  <si>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</si>
  <si>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</si>
  <si>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</si>
  <si>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</si>
  <si>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</si>
  <si>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</si>
  <si>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</si>
  <si>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</si>
  <si>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</si>
  <si>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</si>
  <si>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</si>
  <si>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</si>
  <si>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</si>
  <si>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</si>
  <si>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</si>
  <si>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</si>
  <si>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</si>
  <si>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</si>
  <si>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</si>
  <si>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</si>
  <si>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</si>
  <si>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</si>
  <si>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</si>
  <si>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</si>
  <si>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</si>
  <si>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</si>
  <si>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</si>
  <si>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</si>
  <si>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</si>
  <si>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</si>
  <si>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</si>
  <si>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</si>
  <si>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</si>
  <si>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</si>
  <si>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</si>
  <si>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</si>
  <si>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</si>
  <si>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</si>
  <si>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</si>
  <si>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</si>
  <si>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</si>
  <si>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</si>
  <si>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</si>
  <si>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</si>
  <si>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</si>
  <si>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</si>
  <si>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</si>
  <si>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</si>
  <si>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</si>
  <si>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</si>
  <si>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</si>
  <si>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</si>
  <si>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</si>
  <si>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</si>
  <si>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</si>
  <si>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</si>
  <si>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</si>
  <si>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</si>
  <si>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</si>
  <si>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</si>
  <si>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</si>
  <si>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</si>
  <si>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</si>
  <si>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</si>
  <si>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</si>
  <si>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</si>
  <si>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</si>
  <si>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</si>
  <si>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</si>
  <si>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</si>
  <si>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</si>
  <si>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</si>
  <si>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</si>
  <si>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</si>
  <si>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</si>
  <si>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</si>
  <si>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</si>
  <si>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</si>
  <si>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</si>
  <si>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</si>
  <si>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</si>
  <si>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</si>
  <si>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</si>
  <si>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</si>
  <si>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</si>
  <si>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</si>
  <si>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</si>
  <si>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</si>
  <si>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</si>
  <si>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</si>
  <si>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</si>
  <si>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</si>
  <si>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</si>
  <si>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</si>
  <si>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</si>
  <si>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</si>
  <si>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</si>
  <si>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</si>
  <si>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</si>
  <si>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</si>
  <si>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</si>
  <si>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</si>
  <si>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</si>
  <si>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</si>
  <si>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</si>
  <si>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</si>
  <si>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</si>
  <si>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</si>
  <si>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</si>
  <si>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</si>
  <si>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</si>
  <si>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</si>
  <si>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</si>
  <si>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</si>
  <si>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</si>
  <si>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</si>
  <si>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</si>
  <si>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</si>
  <si>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</si>
  <si>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</si>
  <si>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</si>
  <si>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</si>
  <si>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</si>
  <si>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</si>
  <si>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</si>
  <si>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</si>
  <si>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</si>
  <si>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</si>
  <si>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</si>
  <si>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</si>
  <si>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</si>
  <si>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</si>
  <si>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</si>
  <si>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</si>
  <si>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</si>
  <si>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</si>
  <si>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</si>
  <si>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</si>
  <si>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</si>
  <si>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</si>
  <si>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</si>
  <si>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</si>
  <si>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</si>
  <si>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</si>
  <si>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</si>
  <si>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</si>
  <si>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</si>
  <si>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</si>
  <si>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</si>
  <si>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</si>
  <si>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</si>
  <si>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</si>
  <si>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</si>
  <si>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</si>
  <si>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</si>
  <si>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</si>
  <si>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</si>
  <si>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</si>
  <si>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</si>
  <si>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</si>
  <si>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</si>
  <si>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</si>
  <si>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</si>
  <si>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</si>
  <si>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</si>
  <si>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</si>
  <si>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</si>
  <si>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</si>
  <si>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</si>
  <si>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</si>
  <si>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</si>
  <si>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</si>
  <si>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</si>
  <si>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</si>
  <si>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</si>
  <si>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</si>
  <si>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</si>
  <si>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</si>
  <si>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</si>
  <si>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</si>
  <si>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</si>
  <si>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</si>
  <si>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</si>
  <si>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</si>
  <si>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</si>
  <si>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</si>
  <si>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</si>
  <si>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</si>
  <si>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</si>
  <si>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</si>
  <si>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</si>
  <si>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</si>
  <si>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</si>
  <si>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</si>
  <si>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</si>
  <si>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</si>
  <si>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</si>
  <si>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</si>
  <si>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</si>
  <si>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</si>
  <si>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</si>
  <si>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</si>
  <si>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</si>
  <si>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</si>
  <si>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</si>
  <si>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</si>
  <si>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</si>
  <si>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</si>
  <si>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</si>
  <si>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</si>
  <si>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</si>
  <si>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</si>
  <si>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</si>
  <si>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</si>
  <si>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</si>
  <si>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</si>
  <si>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</si>
  <si>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</si>
  <si>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</si>
  <si>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</si>
  <si>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</si>
  <si>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</si>
  <si>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</si>
  <si>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</si>
  <si>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</si>
  <si>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</si>
  <si>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</si>
  <si>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</si>
  <si>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</si>
  <si>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</si>
  <si>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</si>
  <si>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</si>
  <si>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</si>
  <si>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</si>
  <si>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</si>
  <si>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</si>
  <si>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</si>
  <si>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</si>
  <si>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</si>
  <si>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</si>
  <si>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</si>
  <si>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</si>
  <si>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</si>
  <si>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</si>
  <si>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</si>
  <si>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</si>
  <si>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</si>
  <si>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</si>
  <si>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</si>
  <si>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</si>
  <si>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</si>
  <si>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</si>
  <si>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</si>
  <si>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</si>
  <si>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</si>
  <si>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</si>
  <si>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</si>
  <si>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</si>
  <si>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</si>
  <si>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</si>
  <si>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</si>
  <si>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</si>
  <si>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</si>
  <si>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</si>
  <si>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</si>
  <si>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</si>
  <si>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</si>
  <si>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</si>
  <si>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</si>
  <si>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</si>
  <si>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</si>
  <si>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</si>
  <si>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</si>
  <si>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</si>
  <si>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</si>
  <si>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</si>
  <si>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</si>
  <si>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</si>
  <si>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</si>
  <si>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</si>
  <si>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</si>
  <si>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</si>
  <si>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</si>
  <si>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</si>
  <si>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</si>
  <si>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</si>
  <si>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</si>
  <si>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</si>
  <si>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</si>
  <si>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</si>
  <si>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</si>
  <si>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</si>
  <si>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</si>
  <si>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</si>
  <si>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</si>
  <si>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</si>
  <si>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</si>
  <si>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</si>
  <si>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</si>
  <si>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</si>
  <si>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</si>
  <si>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</si>
  <si>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</si>
  <si>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</si>
  <si>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</si>
  <si>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</si>
  <si>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</si>
  <si>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</si>
  <si>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</si>
  <si>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</si>
  <si>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</si>
  <si>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</si>
  <si>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</si>
  <si>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</si>
  <si>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</si>
  <si>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</si>
  <si>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</si>
  <si>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</si>
  <si>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</si>
  <si>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</si>
  <si>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</si>
  <si>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</si>
  <si>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</si>
  <si>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</si>
  <si>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</si>
  <si>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</si>
  <si>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</si>
  <si>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</si>
  <si>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</si>
  <si>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</si>
  <si>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</si>
  <si>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</si>
  <si>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</si>
  <si>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</si>
  <si>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</si>
  <si>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</si>
  <si>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</si>
  <si>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</si>
  <si>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</si>
  <si>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</si>
  <si>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</si>
  <si>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</si>
  <si>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</si>
  <si>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</si>
  <si>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</si>
  <si>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</si>
  <si>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</si>
  <si>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</si>
  <si>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</si>
  <si>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</si>
  <si>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</si>
  <si>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</si>
  <si>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</si>
  <si>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</si>
  <si>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</si>
  <si>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</si>
  <si>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</si>
  <si>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</si>
  <si>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</si>
  <si>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</si>
  <si>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</si>
  <si>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</si>
  <si>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</si>
  <si>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</si>
  <si>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</si>
  <si>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</si>
  <si>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</si>
  <si>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</si>
  <si>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</si>
  <si>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</si>
  <si>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</si>
  <si>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</si>
  <si>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</si>
  <si>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</si>
  <si>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</si>
  <si>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</si>
  <si>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</si>
  <si>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</si>
  <si>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</si>
  <si>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</si>
  <si>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</si>
  <si>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</si>
  <si>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</si>
  <si>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</si>
  <si>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</si>
  <si>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</si>
  <si>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</si>
  <si>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</si>
  <si>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</si>
  <si>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</si>
  <si>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</si>
  <si>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</si>
  <si>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</si>
  <si>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</si>
  <si>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</si>
  <si>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</si>
  <si>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</si>
  <si>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Margit Vrbičić,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</si>
</sst>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n_-;\-* #,##0.00\ _k_n_-;_-* &quot;-&quot;??\ _k_n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23" fillId="0" borderId="87" xfId="0" applyNumberFormat="1" applyFont="1" applyFill="1" applyBorder="1" applyAlignment="1" applyProtection="1">
      <alignment horizontal="center" vertical="center"/>
      <protection locked="0"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3254837</v>
      </c>
      <c r="D2" s="6">
        <f>'PR-RAS'!E6</f>
        <v>3643332.65</v>
      </c>
      <c r="E2" s="6">
        <v>0</v>
      </c>
      <c r="F2" s="6">
        <v>0</v>
      </c>
      <c r="G2" s="7">
        <f t="shared" ref="G2:G264" si="0">(B2/1000)*(C2*1+D2*2)</f>
        <v>10541.5023</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2934261</v>
      </c>
      <c r="D46" s="1">
        <f>'PR-RAS'!E50</f>
        <v>3120085.84</v>
      </c>
      <c r="E46" s="1">
        <v>0</v>
      </c>
      <c r="F46" s="1">
        <v>0</v>
      </c>
      <c r="G46" s="2">
        <f t="shared" si="0"/>
        <v>412849.47059999994</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2884883</v>
      </c>
      <c r="D64" s="1">
        <f>'PR-RAS'!E68</f>
        <v>2930311.35</v>
      </c>
      <c r="E64" s="1">
        <v>0</v>
      </c>
      <c r="F64" s="1">
        <v>0</v>
      </c>
      <c r="G64" s="2">
        <f t="shared" si="0"/>
        <v>550966.8591</v>
      </c>
      <c r="H64" s="2">
        <f t="shared" si="1"/>
        <v>0.35000000009313226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2884883</v>
      </c>
      <c r="D65" s="1">
        <f>'PR-RAS'!E69</f>
        <v>2930311.35</v>
      </c>
      <c r="E65" s="1">
        <v>0</v>
      </c>
      <c r="F65" s="1">
        <v>0</v>
      </c>
      <c r="G65" s="2">
        <f t="shared" si="0"/>
        <v>559712.36479999998</v>
      </c>
      <c r="H65" s="2">
        <f t="shared" si="1"/>
        <v>0.35000000009313226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49378</v>
      </c>
      <c r="D73" s="1">
        <f>'PR-RAS'!E77</f>
        <v>189774.49</v>
      </c>
      <c r="E73" s="1">
        <v>0</v>
      </c>
      <c r="F73" s="1">
        <v>0</v>
      </c>
      <c r="G73" s="2">
        <f t="shared" si="0"/>
        <v>30882.742559999995</v>
      </c>
      <c r="H73" s="2">
        <f t="shared" si="1"/>
        <v>0.48999999999068677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49378</v>
      </c>
      <c r="D76" s="1">
        <f>'PR-RAS'!E80</f>
        <v>189774.49</v>
      </c>
      <c r="E76" s="1">
        <v>0</v>
      </c>
      <c r="F76" s="1">
        <v>0</v>
      </c>
      <c r="G76" s="2">
        <f t="shared" si="0"/>
        <v>32169.523499999996</v>
      </c>
      <c r="H76" s="2">
        <f t="shared" si="1"/>
        <v>0.48999999999068677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24067</v>
      </c>
      <c r="D102" s="1">
        <f>'PR-RAS'!E106</f>
        <v>156707.42000000001</v>
      </c>
      <c r="E102" s="1">
        <v>0</v>
      </c>
      <c r="F102" s="1">
        <v>0</v>
      </c>
      <c r="G102" s="2">
        <f t="shared" si="0"/>
        <v>34085.665840000001</v>
      </c>
      <c r="H102" s="2">
        <f t="shared" si="1"/>
        <v>0.42000000001280569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24067</v>
      </c>
      <c r="D108" s="1">
        <f>'PR-RAS'!E112</f>
        <v>156707.42000000001</v>
      </c>
      <c r="E108" s="1">
        <v>0</v>
      </c>
      <c r="F108" s="1">
        <v>0</v>
      </c>
      <c r="G108" s="2">
        <f t="shared" si="0"/>
        <v>36110.556880000004</v>
      </c>
      <c r="H108" s="2">
        <f t="shared" si="1"/>
        <v>0.42000000001280569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24067</v>
      </c>
      <c r="D113" s="1">
        <f>'PR-RAS'!E117</f>
        <v>156707.42000000001</v>
      </c>
      <c r="E113" s="1">
        <v>0</v>
      </c>
      <c r="F113" s="1">
        <v>0</v>
      </c>
      <c r="G113" s="2">
        <f t="shared" si="0"/>
        <v>37797.966080000006</v>
      </c>
      <c r="H113" s="2">
        <f t="shared" si="1"/>
        <v>0.42000000001280569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420</v>
      </c>
      <c r="D120" s="1">
        <f>'PR-RAS'!E124</f>
        <v>1567</v>
      </c>
      <c r="E120" s="1">
        <v>0</v>
      </c>
      <c r="F120" s="1">
        <v>0</v>
      </c>
      <c r="G120" s="2">
        <f t="shared" si="0"/>
        <v>422.92599999999999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420</v>
      </c>
      <c r="D121" s="1">
        <f>'PR-RAS'!E125</f>
        <v>1567</v>
      </c>
      <c r="E121" s="1">
        <v>0</v>
      </c>
      <c r="F121" s="1">
        <v>0</v>
      </c>
      <c r="G121" s="2">
        <f t="shared" si="0"/>
        <v>426.47999999999996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420</v>
      </c>
      <c r="D123" s="1">
        <f>'PR-RAS'!E127</f>
        <v>1567</v>
      </c>
      <c r="E123" s="1">
        <v>0</v>
      </c>
      <c r="F123" s="1">
        <v>0</v>
      </c>
      <c r="G123" s="2">
        <f t="shared" si="0"/>
        <v>433.58799999999997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296089</v>
      </c>
      <c r="D129" s="1">
        <f>'PR-RAS'!E133</f>
        <v>364972.39</v>
      </c>
      <c r="E129" s="1">
        <v>0</v>
      </c>
      <c r="F129" s="1">
        <v>0</v>
      </c>
      <c r="G129" s="2">
        <f t="shared" si="0"/>
        <v>131332.32384</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296089</v>
      </c>
      <c r="D130" s="1">
        <f>'PR-RAS'!E134</f>
        <v>364972.39</v>
      </c>
      <c r="E130" s="1">
        <v>0</v>
      </c>
      <c r="F130" s="1">
        <v>0</v>
      </c>
      <c r="G130" s="2">
        <f t="shared" si="0"/>
        <v>132358.35762</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296089</v>
      </c>
      <c r="D131" s="1">
        <f>'PR-RAS'!E135</f>
        <v>364972.39</v>
      </c>
      <c r="E131" s="1">
        <v>0</v>
      </c>
      <c r="F131" s="1">
        <v>0</v>
      </c>
      <c r="G131" s="2">
        <f t="shared" si="0"/>
        <v>133384.39140000002</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3153206</v>
      </c>
      <c r="D147" s="1">
        <f>'PR-RAS'!E151</f>
        <v>3601166.14</v>
      </c>
      <c r="E147" s="1">
        <v>0</v>
      </c>
      <c r="F147" s="1">
        <v>0</v>
      </c>
      <c r="G147" s="2">
        <f t="shared" si="0"/>
        <v>1511908.5888800002</v>
      </c>
      <c r="H147" s="2">
        <f t="shared" si="1"/>
        <v>0.14000000013038516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2808782</v>
      </c>
      <c r="D148" s="1">
        <f>'PR-RAS'!E152</f>
        <v>3051800.37</v>
      </c>
      <c r="E148" s="1">
        <v>0</v>
      </c>
      <c r="F148" s="1">
        <v>0</v>
      </c>
      <c r="G148" s="2">
        <f t="shared" si="0"/>
        <v>1310120.26278</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2337638</v>
      </c>
      <c r="D149" s="1">
        <f>'PR-RAS'!E153</f>
        <v>2556094.65</v>
      </c>
      <c r="E149" s="1">
        <v>0</v>
      </c>
      <c r="F149" s="1">
        <v>0</v>
      </c>
      <c r="G149" s="2">
        <f t="shared" si="0"/>
        <v>1102574.4404</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2337638</v>
      </c>
      <c r="D150" s="1">
        <f>'PR-RAS'!E154</f>
        <v>2556094.65</v>
      </c>
      <c r="E150" s="1">
        <v>0</v>
      </c>
      <c r="F150" s="1">
        <v>0</v>
      </c>
      <c r="G150" s="2">
        <f t="shared" si="0"/>
        <v>1110024.2677</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85434</v>
      </c>
      <c r="D154" s="1">
        <f>'PR-RAS'!E158</f>
        <v>73950.039999999994</v>
      </c>
      <c r="E154" s="1">
        <v>0</v>
      </c>
      <c r="F154" s="1">
        <v>0</v>
      </c>
      <c r="G154" s="2">
        <f t="shared" si="0"/>
        <v>35700.114239999995</v>
      </c>
      <c r="H154" s="2">
        <f t="shared" si="1"/>
        <v>3.9999999993597157E-2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385710</v>
      </c>
      <c r="D155" s="1">
        <f>'PR-RAS'!E159</f>
        <v>421755.68</v>
      </c>
      <c r="E155" s="1">
        <v>0</v>
      </c>
      <c r="F155" s="1">
        <v>0</v>
      </c>
      <c r="G155" s="2">
        <f t="shared" si="0"/>
        <v>189300.08943999998</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385710</v>
      </c>
      <c r="D157" s="1">
        <f>'PR-RAS'!E161</f>
        <v>421755.68</v>
      </c>
      <c r="E157" s="1">
        <v>0</v>
      </c>
      <c r="F157" s="1">
        <v>0</v>
      </c>
      <c r="G157" s="2">
        <f t="shared" si="0"/>
        <v>191758.53215999997</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344156</v>
      </c>
      <c r="D159" s="1">
        <f>'PR-RAS'!E163</f>
        <v>549365.7699999999</v>
      </c>
      <c r="E159" s="1">
        <v>0</v>
      </c>
      <c r="F159" s="1">
        <v>0</v>
      </c>
      <c r="G159" s="2">
        <f t="shared" si="0"/>
        <v>227976.23131999996</v>
      </c>
      <c r="H159" s="2">
        <f t="shared" si="1"/>
        <v>0.23000000009778887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86667</v>
      </c>
      <c r="D160" s="1">
        <f>'PR-RAS'!E164</f>
        <v>140559.51999999999</v>
      </c>
      <c r="E160" s="1">
        <v>0</v>
      </c>
      <c r="F160" s="1">
        <v>0</v>
      </c>
      <c r="G160" s="2">
        <f t="shared" si="0"/>
        <v>58477.980359999994</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3000</v>
      </c>
      <c r="D161" s="1">
        <f>'PR-RAS'!E165</f>
        <v>29572.26</v>
      </c>
      <c r="E161" s="1">
        <v>0</v>
      </c>
      <c r="F161" s="1">
        <v>0</v>
      </c>
      <c r="G161" s="2">
        <f t="shared" si="0"/>
        <v>9943.1232</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83267</v>
      </c>
      <c r="D162" s="1">
        <f>'PR-RAS'!E166</f>
        <v>110352.26</v>
      </c>
      <c r="E162" s="1">
        <v>0</v>
      </c>
      <c r="F162" s="1">
        <v>0</v>
      </c>
      <c r="G162" s="2">
        <f t="shared" si="0"/>
        <v>48939.414720000001</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635</v>
      </c>
      <c r="E163" s="1">
        <v>0</v>
      </c>
      <c r="F163" s="1">
        <v>0</v>
      </c>
      <c r="G163" s="2">
        <f t="shared" si="0"/>
        <v>270.54000000000002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121223</v>
      </c>
      <c r="D165" s="1">
        <f>'PR-RAS'!E169</f>
        <v>217953.05</v>
      </c>
      <c r="E165" s="1">
        <v>0</v>
      </c>
      <c r="F165" s="1">
        <v>0</v>
      </c>
      <c r="G165" s="2">
        <f t="shared" si="0"/>
        <v>91369.172399999996</v>
      </c>
      <c r="H165" s="2">
        <f t="shared" si="1"/>
        <v>4.9999999988358468E-2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13259</v>
      </c>
      <c r="D166" s="1">
        <f>'PR-RAS'!E170</f>
        <v>9035.86</v>
      </c>
      <c r="E166" s="1">
        <v>0</v>
      </c>
      <c r="F166" s="1">
        <v>0</v>
      </c>
      <c r="G166" s="2">
        <f t="shared" si="0"/>
        <v>5169.5688</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10141</v>
      </c>
      <c r="D167" s="1">
        <f>'PR-RAS'!E171</f>
        <v>96880.49</v>
      </c>
      <c r="E167" s="1">
        <v>0</v>
      </c>
      <c r="F167" s="1">
        <v>0</v>
      </c>
      <c r="G167" s="2">
        <f t="shared" si="0"/>
        <v>33847.72868</v>
      </c>
      <c r="H167" s="2">
        <f t="shared" si="1"/>
        <v>0.49000000000523869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90455</v>
      </c>
      <c r="D168" s="1">
        <f>'PR-RAS'!E172</f>
        <v>98938.03</v>
      </c>
      <c r="E168" s="1">
        <v>0</v>
      </c>
      <c r="F168" s="1">
        <v>0</v>
      </c>
      <c r="G168" s="2">
        <f t="shared" si="0"/>
        <v>48151.287020000003</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6073</v>
      </c>
      <c r="D169" s="1">
        <f>'PR-RAS'!E173</f>
        <v>10767.09</v>
      </c>
      <c r="E169" s="1">
        <v>0</v>
      </c>
      <c r="F169" s="1">
        <v>0</v>
      </c>
      <c r="G169" s="2">
        <f t="shared" si="0"/>
        <v>4638.0062400000006</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971</v>
      </c>
      <c r="D170" s="1">
        <f>'PR-RAS'!E174</f>
        <v>2012</v>
      </c>
      <c r="E170" s="1">
        <v>0</v>
      </c>
      <c r="F170" s="1">
        <v>0</v>
      </c>
      <c r="G170" s="2">
        <f t="shared" si="0"/>
        <v>844.15500000000009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324</v>
      </c>
      <c r="D172" s="1">
        <f>'PR-RAS'!E176</f>
        <v>319.58</v>
      </c>
      <c r="E172" s="1">
        <v>0</v>
      </c>
      <c r="F172" s="1">
        <v>0</v>
      </c>
      <c r="G172" s="2">
        <f t="shared" si="0"/>
        <v>164.70036000000002</v>
      </c>
      <c r="H172" s="2">
        <f t="shared" si="1"/>
        <v>0.42000000000001592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74915</v>
      </c>
      <c r="D173" s="1">
        <f>'PR-RAS'!E177</f>
        <v>98515.92</v>
      </c>
      <c r="E173" s="1">
        <v>0</v>
      </c>
      <c r="F173" s="1">
        <v>0</v>
      </c>
      <c r="G173" s="2">
        <f t="shared" si="0"/>
        <v>46774.856479999988</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8030</v>
      </c>
      <c r="D174" s="1">
        <f>'PR-RAS'!E178</f>
        <v>8672.07</v>
      </c>
      <c r="E174" s="1">
        <v>0</v>
      </c>
      <c r="F174" s="1">
        <v>0</v>
      </c>
      <c r="G174" s="2">
        <f t="shared" si="0"/>
        <v>4389.7262199999996</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15175</v>
      </c>
      <c r="D175" s="1">
        <f>'PR-RAS'!E179</f>
        <v>11533</v>
      </c>
      <c r="E175" s="1">
        <v>0</v>
      </c>
      <c r="F175" s="1">
        <v>0</v>
      </c>
      <c r="G175" s="2">
        <f t="shared" si="0"/>
        <v>6653.9339999999993</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40819</v>
      </c>
      <c r="D177" s="1">
        <f>'PR-RAS'!E181</f>
        <v>53550.28</v>
      </c>
      <c r="E177" s="1">
        <v>0</v>
      </c>
      <c r="F177" s="1">
        <v>0</v>
      </c>
      <c r="G177" s="2">
        <f t="shared" si="0"/>
        <v>26033.842559999997</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1016</v>
      </c>
      <c r="D179" s="1">
        <f>'PR-RAS'!E183</f>
        <v>2076.25</v>
      </c>
      <c r="E179" s="1">
        <v>0</v>
      </c>
      <c r="F179" s="1">
        <v>0</v>
      </c>
      <c r="G179" s="2">
        <f t="shared" si="0"/>
        <v>919.99299999999994</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7000</v>
      </c>
      <c r="D180" s="1">
        <f>'PR-RAS'!E184</f>
        <v>7329.92</v>
      </c>
      <c r="E180" s="1">
        <v>0</v>
      </c>
      <c r="F180" s="1">
        <v>0</v>
      </c>
      <c r="G180" s="2">
        <f t="shared" si="0"/>
        <v>3877.1113599999999</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1469</v>
      </c>
      <c r="D181" s="1">
        <f>'PR-RAS'!E185</f>
        <v>3281.25</v>
      </c>
      <c r="E181" s="1">
        <v>0</v>
      </c>
      <c r="F181" s="1">
        <v>0</v>
      </c>
      <c r="G181" s="2">
        <f t="shared" si="0"/>
        <v>1445.6699999999998</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1406</v>
      </c>
      <c r="D182" s="1">
        <f>'PR-RAS'!E186</f>
        <v>12073.15</v>
      </c>
      <c r="E182" s="1">
        <v>0</v>
      </c>
      <c r="F182" s="1">
        <v>0</v>
      </c>
      <c r="G182" s="2">
        <f t="shared" si="0"/>
        <v>4624.9663</v>
      </c>
      <c r="H182" s="2">
        <f t="shared" si="1"/>
        <v>0.1499999999996362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61351</v>
      </c>
      <c r="D184" s="1">
        <f>'PR-RAS'!E188</f>
        <v>92337.279999999999</v>
      </c>
      <c r="E184" s="1">
        <v>0</v>
      </c>
      <c r="F184" s="1">
        <v>0</v>
      </c>
      <c r="G184" s="2">
        <f t="shared" si="0"/>
        <v>45022.677479999998</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9660</v>
      </c>
      <c r="D186" s="1">
        <f>'PR-RAS'!E190</f>
        <v>9481.11</v>
      </c>
      <c r="E186" s="1">
        <v>0</v>
      </c>
      <c r="F186" s="1">
        <v>0</v>
      </c>
      <c r="G186" s="2">
        <f t="shared" si="0"/>
        <v>5295.1107000000002</v>
      </c>
      <c r="H186" s="2">
        <f t="shared" si="1"/>
        <v>0.11000000000058208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600</v>
      </c>
      <c r="D188" s="1">
        <f>'PR-RAS'!E192</f>
        <v>400</v>
      </c>
      <c r="E188" s="1">
        <v>0</v>
      </c>
      <c r="F188" s="1">
        <v>0</v>
      </c>
      <c r="G188" s="2">
        <f t="shared" si="0"/>
        <v>261.8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10125</v>
      </c>
      <c r="D189" s="1">
        <f>'PR-RAS'!E193</f>
        <v>19225</v>
      </c>
      <c r="E189" s="1">
        <v>0</v>
      </c>
      <c r="F189" s="1">
        <v>0</v>
      </c>
      <c r="G189" s="2">
        <f t="shared" si="0"/>
        <v>9132.1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40966</v>
      </c>
      <c r="D191" s="1">
        <f>'PR-RAS'!E195</f>
        <v>63231.17</v>
      </c>
      <c r="E191" s="1">
        <v>0</v>
      </c>
      <c r="F191" s="1">
        <v>0</v>
      </c>
      <c r="G191" s="2">
        <f t="shared" si="0"/>
        <v>31811.384600000001</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268</v>
      </c>
      <c r="D248" s="1">
        <f>'PR-RAS'!E252</f>
        <v>0</v>
      </c>
      <c r="E248" s="1">
        <v>0</v>
      </c>
      <c r="F248" s="1">
        <v>0</v>
      </c>
      <c r="G248" s="2">
        <f t="shared" si="0"/>
        <v>66.195999999999998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268</v>
      </c>
      <c r="D255" s="1">
        <f>'PR-RAS'!E259</f>
        <v>0</v>
      </c>
      <c r="E255" s="1">
        <v>0</v>
      </c>
      <c r="F255" s="1">
        <v>0</v>
      </c>
      <c r="G255" s="2">
        <f t="shared" si="0"/>
        <v>68.072000000000003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268</v>
      </c>
      <c r="D257" s="1">
        <f>'PR-RAS'!E261</f>
        <v>0</v>
      </c>
      <c r="E257" s="1">
        <v>0</v>
      </c>
      <c r="F257" s="1">
        <v>0</v>
      </c>
      <c r="G257" s="2">
        <f t="shared" si="0"/>
        <v>68.608000000000004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3153206</v>
      </c>
      <c r="D285" s="1">
        <f>'PR-RAS'!E289</f>
        <v>3601166.14</v>
      </c>
      <c r="E285" s="1">
        <v>0</v>
      </c>
      <c r="F285" s="1">
        <v>0</v>
      </c>
      <c r="G285" s="2">
        <f t="shared" si="8"/>
        <v>2940972.87152</v>
      </c>
      <c r="H285" s="2">
        <f t="shared" si="9"/>
        <v>0.14000000013038516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101631</v>
      </c>
      <c r="D286" s="1">
        <f>'PR-RAS'!E290</f>
        <v>42166.509999999776</v>
      </c>
      <c r="E286" s="1">
        <v>0</v>
      </c>
      <c r="F286" s="1">
        <v>0</v>
      </c>
      <c r="G286" s="2">
        <f t="shared" si="8"/>
        <v>52999.745699999869</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109922</v>
      </c>
      <c r="D288" s="1">
        <f>'PR-RAS'!E292</f>
        <v>108974</v>
      </c>
      <c r="E288" s="1">
        <v>0</v>
      </c>
      <c r="F288" s="1">
        <v>0</v>
      </c>
      <c r="G288" s="2">
        <f t="shared" si="8"/>
        <v>94098.689999999988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8996</v>
      </c>
      <c r="D290" s="1">
        <f>'PR-RAS'!E294</f>
        <v>11402.8</v>
      </c>
      <c r="E290" s="1">
        <v>0</v>
      </c>
      <c r="F290" s="1">
        <v>0</v>
      </c>
      <c r="G290" s="2">
        <f t="shared" si="8"/>
        <v>9190.6623999999993</v>
      </c>
      <c r="H290" s="2">
        <f t="shared" si="9"/>
        <v>0.2000000000007276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8996</v>
      </c>
      <c r="D291" s="1">
        <f>'PR-RAS'!E295</f>
        <v>9081</v>
      </c>
      <c r="E291" s="1">
        <v>0</v>
      </c>
      <c r="F291" s="1">
        <v>0</v>
      </c>
      <c r="G291" s="2">
        <f t="shared" si="8"/>
        <v>7875.82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311</v>
      </c>
      <c r="D345" s="1">
        <f>'PR-RAS'!E350</f>
        <v>0</v>
      </c>
      <c r="E345" s="1">
        <v>0</v>
      </c>
      <c r="F345" s="1">
        <v>0</v>
      </c>
      <c r="G345" s="2">
        <f t="shared" si="8"/>
        <v>106.98399999999999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311</v>
      </c>
      <c r="D358" s="1">
        <f>'PR-RAS'!E363</f>
        <v>0</v>
      </c>
      <c r="E358" s="1">
        <v>0</v>
      </c>
      <c r="F358" s="1">
        <v>0</v>
      </c>
      <c r="G358" s="2">
        <f t="shared" si="8"/>
        <v>111.027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311</v>
      </c>
      <c r="D378" s="1">
        <f>'PR-RAS'!E383</f>
        <v>0</v>
      </c>
      <c r="E378" s="1">
        <v>0</v>
      </c>
      <c r="F378" s="1">
        <v>0</v>
      </c>
      <c r="G378" s="2">
        <f t="shared" si="8"/>
        <v>117.247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311</v>
      </c>
      <c r="D379" s="1">
        <f>'PR-RAS'!E384</f>
        <v>0</v>
      </c>
      <c r="E379" s="1">
        <v>0</v>
      </c>
      <c r="F379" s="1">
        <v>0</v>
      </c>
      <c r="G379" s="2">
        <f t="shared" si="8"/>
        <v>117.55800000000001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311</v>
      </c>
      <c r="D403" s="1">
        <f>'PR-RAS'!E408</f>
        <v>0</v>
      </c>
      <c r="E403" s="1">
        <v>0</v>
      </c>
      <c r="F403" s="1">
        <v>0</v>
      </c>
      <c r="G403" s="2">
        <f t="shared" si="8"/>
        <v>125.02200000000001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3254837</v>
      </c>
      <c r="D407" s="1">
        <f>'PR-RAS'!E412</f>
        <v>3643332.65</v>
      </c>
      <c r="E407" s="1">
        <v>0</v>
      </c>
      <c r="F407" s="1">
        <v>0</v>
      </c>
      <c r="G407" s="2">
        <f t="shared" si="8"/>
        <v>4279849.9338000007</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3153517</v>
      </c>
      <c r="D408" s="1">
        <f>'PR-RAS'!E413</f>
        <v>3601166.14</v>
      </c>
      <c r="E408" s="1">
        <v>0</v>
      </c>
      <c r="F408" s="1">
        <v>0</v>
      </c>
      <c r="G408" s="2">
        <f t="shared" si="8"/>
        <v>4214830.6569600003</v>
      </c>
      <c r="H408" s="2">
        <f t="shared" si="9"/>
        <v>0.14000000013038516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101320</v>
      </c>
      <c r="D409" s="1">
        <f>'PR-RAS'!E414</f>
        <v>42166.509999999776</v>
      </c>
      <c r="E409" s="1">
        <v>0</v>
      </c>
      <c r="F409" s="1">
        <v>0</v>
      </c>
      <c r="G409" s="2">
        <f t="shared" si="8"/>
        <v>75746.432159999807</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109922</v>
      </c>
      <c r="D411" s="1">
        <f>'PR-RAS'!E416</f>
        <v>108974</v>
      </c>
      <c r="E411" s="1">
        <v>0</v>
      </c>
      <c r="F411" s="1">
        <v>0</v>
      </c>
      <c r="G411" s="2">
        <f t="shared" si="8"/>
        <v>134426.69999999998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8996</v>
      </c>
      <c r="D413" s="1">
        <f>'PR-RAS'!E418</f>
        <v>11402.8</v>
      </c>
      <c r="E413" s="1">
        <v>0</v>
      </c>
      <c r="F413" s="1">
        <v>0</v>
      </c>
      <c r="G413" s="2">
        <f t="shared" si="8"/>
        <v>13102.259199999999</v>
      </c>
      <c r="H413" s="2">
        <f t="shared" si="9"/>
        <v>0.2000000000007276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3254837</v>
      </c>
      <c r="D633" s="1">
        <f>'PR-RAS'!E639</f>
        <v>3643332.65</v>
      </c>
      <c r="E633" s="1">
        <v>0</v>
      </c>
      <c r="F633" s="1">
        <v>0</v>
      </c>
      <c r="G633" s="2">
        <f t="shared" si="10"/>
        <v>6662229.4536000006</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3153517</v>
      </c>
      <c r="D634" s="1">
        <f>'PR-RAS'!E640</f>
        <v>3601166.14</v>
      </c>
      <c r="E634" s="1">
        <v>0</v>
      </c>
      <c r="F634" s="1">
        <v>0</v>
      </c>
      <c r="G634" s="2">
        <f t="shared" si="10"/>
        <v>6555252.5942400005</v>
      </c>
      <c r="H634" s="2">
        <f t="shared" si="11"/>
        <v>0.14000000013038516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101320</v>
      </c>
      <c r="D635" s="1">
        <f>'PR-RAS'!E641</f>
        <v>42166.509999999776</v>
      </c>
      <c r="E635" s="1">
        <v>0</v>
      </c>
      <c r="F635" s="1">
        <v>0</v>
      </c>
      <c r="G635" s="2">
        <f t="shared" si="10"/>
        <v>117704.01467999972</v>
      </c>
      <c r="H635" s="2">
        <f t="shared" si="11"/>
        <v>0.49000000022351742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109922</v>
      </c>
      <c r="D637" s="1">
        <f>'PR-RAS'!E643</f>
        <v>108974</v>
      </c>
      <c r="E637" s="1">
        <v>0</v>
      </c>
      <c r="F637" s="1">
        <v>0</v>
      </c>
      <c r="G637" s="2">
        <f t="shared" si="10"/>
        <v>208525.32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211242</v>
      </c>
      <c r="D639" s="1">
        <f>'PR-RAS'!E645</f>
        <v>151140.50999999978</v>
      </c>
      <c r="E639" s="1">
        <v>0</v>
      </c>
      <c r="F639" s="1">
        <v>0</v>
      </c>
      <c r="G639" s="2">
        <f t="shared" si="10"/>
        <v>327627.68675999972</v>
      </c>
      <c r="H639" s="2">
        <f t="shared" si="11"/>
        <v>0.49000000022351742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490825</v>
      </c>
      <c r="D641" s="1">
        <f>'PR-RAS'!E647</f>
        <v>502172.87</v>
      </c>
      <c r="E641" s="1">
        <v>0</v>
      </c>
      <c r="F641" s="1">
        <v>0</v>
      </c>
      <c r="G641" s="2">
        <f t="shared" si="10"/>
        <v>956909.27359999996</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23481</v>
      </c>
      <c r="D643" s="1">
        <f>'PR-RAS'!E650</f>
        <v>110684.5</v>
      </c>
      <c r="E643" s="1">
        <v>0</v>
      </c>
      <c r="F643" s="1">
        <v>0</v>
      </c>
      <c r="G643" s="2">
        <f t="shared" si="10"/>
        <v>157193.70000000001</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23481</v>
      </c>
      <c r="D644" s="1">
        <f>'PR-RAS'!E651</f>
        <v>110684.5</v>
      </c>
      <c r="E644" s="1">
        <v>0</v>
      </c>
      <c r="F644" s="1">
        <v>0</v>
      </c>
      <c r="G644" s="2">
        <f t="shared" si="10"/>
        <v>157438.55000000002</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57</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45</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2884883</v>
      </c>
      <c r="D668" s="1">
        <f>'PR-RAS'!E675</f>
        <v>2930311.35</v>
      </c>
      <c r="E668" s="1">
        <v>0</v>
      </c>
      <c r="F668" s="1">
        <v>0</v>
      </c>
      <c r="G668" s="2">
        <f t="shared" si="10"/>
        <v>5833252.3018999994</v>
      </c>
      <c r="H668" s="2">
        <f t="shared" si="11"/>
        <v>0.35000000009313226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19520</v>
      </c>
      <c r="D703" s="1">
        <f>'PR-RAS'!E710</f>
        <v>150044.92000000001</v>
      </c>
      <c r="E703" s="1">
        <v>0</v>
      </c>
      <c r="F703" s="1">
        <v>0</v>
      </c>
      <c r="G703" s="2">
        <f t="shared" si="10"/>
        <v>224366.10768000002</v>
      </c>
      <c r="H703" s="2">
        <f t="shared" si="11"/>
        <v>7.9999999987194315E-2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586</v>
      </c>
      <c r="D705" s="1">
        <f>'PR-RAS'!E712</f>
        <v>0</v>
      </c>
      <c r="E705" s="1">
        <v>0</v>
      </c>
      <c r="F705" s="1">
        <v>0</v>
      </c>
      <c r="G705" s="2">
        <f t="shared" si="10"/>
        <v>412.54399999999998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8546</v>
      </c>
      <c r="D710" s="1">
        <f>'PR-RAS'!E717</f>
        <v>3608.64</v>
      </c>
      <c r="E710" s="1">
        <v>0</v>
      </c>
      <c r="F710" s="1">
        <v>0</v>
      </c>
      <c r="G710" s="2">
        <f t="shared" si="10"/>
        <v>11176.165519999999</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82761</v>
      </c>
      <c r="D711" s="1">
        <f>'PR-RAS'!E718</f>
        <v>110352.26</v>
      </c>
      <c r="E711" s="1">
        <v>0</v>
      </c>
      <c r="F711" s="1">
        <v>0</v>
      </c>
      <c r="G711" s="2">
        <f t="shared" si="10"/>
        <v>215460.51920000001</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660</v>
      </c>
      <c r="E713" s="1">
        <v>0</v>
      </c>
      <c r="F713" s="1">
        <v>0</v>
      </c>
      <c r="G713" s="2">
        <f t="shared" si="10"/>
        <v>939.83999999999992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7329.92</v>
      </c>
      <c r="E714" s="1">
        <v>0</v>
      </c>
      <c r="F714" s="1">
        <v>0</v>
      </c>
      <c r="G714" s="2">
        <f t="shared" si="10"/>
        <v>10452.465919999999</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268</v>
      </c>
      <c r="D817" s="1">
        <f>'PR-RAS'!E824</f>
        <v>0</v>
      </c>
      <c r="E817" s="1">
        <v>0</v>
      </c>
      <c r="F817" s="1">
        <v>0</v>
      </c>
      <c r="G817" s="2">
        <f t="shared" si="18"/>
        <v>218.68799999999999</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703065.67</v>
      </c>
      <c r="D1480" s="6"/>
      <c r="E1480" s="6">
        <v>0</v>
      </c>
      <c r="F1480" s="6">
        <v>0</v>
      </c>
      <c r="G1480" s="7">
        <f t="shared" ref="G1480:G1580" si="34">B1480/1000*C1480</f>
        <v>703.06567000000007</v>
      </c>
      <c r="H1480" s="7">
        <f t="shared" ref="H1480:H1580" si="35">ABS(C1480-ROUND(C1480,0))</f>
        <v>0.32999999995809048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3689993.09</v>
      </c>
      <c r="D1481" s="1">
        <v>0</v>
      </c>
      <c r="E1481" s="1">
        <v>0</v>
      </c>
      <c r="F1481" s="1">
        <v>0</v>
      </c>
      <c r="G1481" s="2">
        <f t="shared" si="34"/>
        <v>7379.9861799999999</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3689993.09</v>
      </c>
      <c r="D1483" s="1">
        <v>0</v>
      </c>
      <c r="E1483" s="1">
        <v>0</v>
      </c>
      <c r="F1483" s="1">
        <v>0</v>
      </c>
      <c r="G1483" s="2">
        <f t="shared" si="34"/>
        <v>14759.97236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3098745.05</v>
      </c>
      <c r="D1484" s="1">
        <v>0</v>
      </c>
      <c r="E1484" s="1">
        <v>0</v>
      </c>
      <c r="F1484" s="1">
        <v>0</v>
      </c>
      <c r="G1484" s="2">
        <f t="shared" si="34"/>
        <v>15493.72525</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554685.62</v>
      </c>
      <c r="D1485" s="1">
        <v>0</v>
      </c>
      <c r="E1485" s="1">
        <v>0</v>
      </c>
      <c r="F1485" s="1">
        <v>0</v>
      </c>
      <c r="G1485" s="2">
        <f t="shared" si="34"/>
        <v>3328.1137199999998</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36562.42</v>
      </c>
      <c r="D1491" s="1">
        <v>0</v>
      </c>
      <c r="E1491" s="1">
        <v>0</v>
      </c>
      <c r="F1491" s="1">
        <v>0</v>
      </c>
      <c r="G1491" s="2">
        <f t="shared" si="34"/>
        <v>438.74903999999998</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3646208.98</v>
      </c>
      <c r="D1499" s="1">
        <v>0</v>
      </c>
      <c r="E1499" s="1">
        <v>0</v>
      </c>
      <c r="F1499" s="1">
        <v>0</v>
      </c>
      <c r="G1499" s="2">
        <f t="shared" si="34"/>
        <v>72924.179600000003</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3646208.98</v>
      </c>
      <c r="D1501" s="1">
        <v>0</v>
      </c>
      <c r="E1501" s="1">
        <v>0</v>
      </c>
      <c r="F1501" s="1">
        <v>0</v>
      </c>
      <c r="G1501" s="2">
        <f t="shared" si="34"/>
        <v>80216.597559999995</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3088362.79</v>
      </c>
      <c r="D1502" s="1">
        <v>0</v>
      </c>
      <c r="E1502" s="1">
        <v>0</v>
      </c>
      <c r="F1502" s="1">
        <v>0</v>
      </c>
      <c r="G1502" s="2">
        <f t="shared" si="34"/>
        <v>71032.344169999997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557846.18999999994</v>
      </c>
      <c r="D1503" s="1">
        <v>0</v>
      </c>
      <c r="E1503" s="1">
        <v>0</v>
      </c>
      <c r="F1503" s="1">
        <v>0</v>
      </c>
      <c r="G1503" s="2">
        <f t="shared" si="34"/>
        <v>13388.308559999999</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746849.7799999998</v>
      </c>
      <c r="D1517" s="1">
        <v>0</v>
      </c>
      <c r="E1517" s="1">
        <v>0</v>
      </c>
      <c r="F1517" s="1">
        <v>0</v>
      </c>
      <c r="G1517" s="2">
        <f t="shared" si="34"/>
        <v>28380.291639999992</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244676.90999999997</v>
      </c>
      <c r="D1518" s="1">
        <v>0</v>
      </c>
      <c r="E1518" s="1">
        <v>0</v>
      </c>
      <c r="F1518" s="1">
        <v>0</v>
      </c>
      <c r="G1518" s="2">
        <f t="shared" si="34"/>
        <v>9542.3994899999998</v>
      </c>
      <c r="H1518" s="2">
        <f t="shared" si="35"/>
        <v>9.0000000025611371E-2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244676.90999999997</v>
      </c>
      <c r="D1524" s="1">
        <v>0</v>
      </c>
      <c r="E1524" s="1">
        <v>0</v>
      </c>
      <c r="F1524" s="1">
        <v>0</v>
      </c>
      <c r="G1524" s="2">
        <f t="shared" si="34"/>
        <v>11010.460949999999</v>
      </c>
      <c r="H1524" s="2">
        <f t="shared" si="35"/>
        <v>9.0000000025611371E-2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150227.59</v>
      </c>
      <c r="D1530" s="1">
        <v>0</v>
      </c>
      <c r="E1530" s="1">
        <v>0</v>
      </c>
      <c r="F1530" s="1">
        <v>0</v>
      </c>
      <c r="G1530" s="2">
        <f t="shared" si="34"/>
        <v>7661.6070899999995</v>
      </c>
      <c r="H1530" s="2">
        <f t="shared" si="35"/>
        <v>0.41000000000349246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88116.31</v>
      </c>
      <c r="D1531" s="1">
        <v>0</v>
      </c>
      <c r="E1531" s="1">
        <v>0</v>
      </c>
      <c r="F1531" s="1">
        <v>0</v>
      </c>
      <c r="G1531" s="2">
        <f t="shared" si="34"/>
        <v>4582.0481199999995</v>
      </c>
      <c r="H1531" s="2">
        <f t="shared" si="35"/>
        <v>0.30999999999767169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62111.28</v>
      </c>
      <c r="D1532" s="1">
        <v>0</v>
      </c>
      <c r="E1532" s="1">
        <v>0</v>
      </c>
      <c r="F1532" s="1">
        <v>0</v>
      </c>
      <c r="G1532" s="2">
        <f t="shared" si="34"/>
        <v>3291.8978399999996</v>
      </c>
      <c r="H1532" s="2">
        <f t="shared" si="35"/>
        <v>0.27999999999883585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94449.319999999992</v>
      </c>
      <c r="D1560" s="1">
        <v>0</v>
      </c>
      <c r="E1560" s="1">
        <v>0</v>
      </c>
      <c r="F1560" s="1">
        <v>0</v>
      </c>
      <c r="G1560" s="2">
        <f t="shared" si="34"/>
        <v>7650.3949199999997</v>
      </c>
      <c r="H1560" s="2">
        <f t="shared" si="35"/>
        <v>0.319999999992433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13206.52</v>
      </c>
      <c r="D1561" s="1">
        <v>0</v>
      </c>
      <c r="E1561" s="1">
        <v>0</v>
      </c>
      <c r="F1561" s="1">
        <v>0</v>
      </c>
      <c r="G1561" s="2">
        <f t="shared" si="34"/>
        <v>1082.9346400000002</v>
      </c>
      <c r="H1561" s="2">
        <f t="shared" si="35"/>
        <v>0.47999999999956344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23355.9</v>
      </c>
      <c r="D1562" s="1">
        <v>0</v>
      </c>
      <c r="E1562" s="1">
        <v>0</v>
      </c>
      <c r="F1562" s="1">
        <v>0</v>
      </c>
      <c r="G1562" s="2">
        <f t="shared" si="34"/>
        <v>1938.5397000000003</v>
      </c>
      <c r="H1562" s="2">
        <f t="shared" si="35"/>
        <v>9.9999999998544808E-2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21498.73</v>
      </c>
      <c r="D1563" s="1">
        <v>0</v>
      </c>
      <c r="E1563" s="1">
        <v>0</v>
      </c>
      <c r="F1563" s="1">
        <v>0</v>
      </c>
      <c r="G1563" s="2">
        <f t="shared" si="34"/>
        <v>1805.8933200000001</v>
      </c>
      <c r="H1563" s="2">
        <f t="shared" si="35"/>
        <v>0.27000000000043656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36388.17</v>
      </c>
      <c r="D1564" s="1">
        <v>0</v>
      </c>
      <c r="E1564" s="1">
        <v>0</v>
      </c>
      <c r="F1564" s="1">
        <v>0</v>
      </c>
      <c r="G1564" s="2">
        <f t="shared" si="34"/>
        <v>3092.9944500000001</v>
      </c>
      <c r="H1564" s="2">
        <f t="shared" si="35"/>
        <v>0.16999999999825377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502172.87</v>
      </c>
      <c r="D1576" s="1">
        <v>0</v>
      </c>
      <c r="E1576" s="1">
        <v>0</v>
      </c>
      <c r="F1576" s="1">
        <v>0</v>
      </c>
      <c r="G1576" s="2">
        <f t="shared" si="34"/>
        <v>48710.768389999997</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502172.87</v>
      </c>
      <c r="D1578" s="1">
        <v>0</v>
      </c>
      <c r="E1578" s="1">
        <v>0</v>
      </c>
      <c r="F1578" s="1">
        <v>0</v>
      </c>
      <c r="G1578" s="2">
        <f t="shared" si="34"/>
        <v>49715.114130000002</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6" customWidth="1"/>
    <col min="2" max="7" width="14.42578125" customWidth="1"/>
  </cols>
  <sheetData>
    <row r="1" spans="1:7" ht="37.5" customHeight="1" x14ac:dyDescent="0.2">
      <c r="A1" s="293" t="s">
        <v>12</v>
      </c>
    </row>
    <row r="2" spans="1:7" ht="12.75" customHeight="1" x14ac:dyDescent="0.2">
      <c r="A2" s="287"/>
    </row>
    <row r="3" spans="1:7" ht="22.5" x14ac:dyDescent="0.2">
      <c r="A3" s="288" t="s">
        <v>13</v>
      </c>
    </row>
    <row r="4" spans="1:7" ht="39" customHeight="1" x14ac:dyDescent="0.2">
      <c r="A4" s="288" t="s">
        <v>14</v>
      </c>
    </row>
    <row r="5" spans="1:7" ht="51.75" customHeight="1" x14ac:dyDescent="0.2">
      <c r="A5" s="288" t="s">
        <v>15</v>
      </c>
      <c r="G5" s="16"/>
    </row>
    <row r="6" spans="1:7" ht="27" customHeight="1" x14ac:dyDescent="0.2">
      <c r="A6" s="289" t="s">
        <v>16</v>
      </c>
    </row>
    <row r="7" spans="1:7" ht="56.25" x14ac:dyDescent="0.2">
      <c r="A7" s="290" t="s">
        <v>17</v>
      </c>
    </row>
    <row r="8" spans="1:7" ht="78.75" x14ac:dyDescent="0.2">
      <c r="A8" s="291" t="s">
        <v>18</v>
      </c>
    </row>
    <row r="9" spans="1:7" ht="22.5" x14ac:dyDescent="0.2">
      <c r="A9" s="288" t="s">
        <v>19</v>
      </c>
    </row>
    <row r="10" spans="1:7" ht="56.25" x14ac:dyDescent="0.2">
      <c r="A10" s="288" t="s">
        <v>20</v>
      </c>
    </row>
    <row r="11" spans="1:7" ht="42.75" customHeight="1" x14ac:dyDescent="0.2">
      <c r="A11" s="292"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4"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1">
        <v>47828</v>
      </c>
      <c r="H6" s="20" t="s">
        <v>26</v>
      </c>
      <c r="I6" s="21" t="s">
        <v>27</v>
      </c>
      <c r="J6" s="4"/>
      <c r="L6" s="4"/>
      <c r="M6" s="4"/>
      <c r="N6" s="4"/>
      <c r="O6" s="4"/>
      <c r="P6" s="4"/>
      <c r="Q6" s="4"/>
      <c r="R6" s="4"/>
      <c r="S6" s="4"/>
      <c r="T6" s="4"/>
      <c r="U6" s="4"/>
      <c r="V6" s="4"/>
      <c r="W6" s="4"/>
      <c r="X6" s="4"/>
    </row>
    <row r="7" spans="1:24" ht="15" customHeight="1" x14ac:dyDescent="0.2">
      <c r="B7" s="22"/>
      <c r="C7" s="23"/>
      <c r="D7" s="24"/>
      <c r="E7" s="335" t="s">
        <v>28</v>
      </c>
      <c r="F7" s="338" t="s">
        <v>29</v>
      </c>
      <c r="G7" s="33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0" t="s">
        <v>31</v>
      </c>
      <c r="D8" s="16"/>
      <c r="E8" s="336"/>
      <c r="F8" s="327" t="s">
        <v>32</v>
      </c>
      <c r="G8" s="32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6"/>
      <c r="F9" s="329" t="s">
        <v>33</v>
      </c>
      <c r="G9" s="33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2" t="s">
        <v>35</v>
      </c>
      <c r="E10" s="336"/>
      <c r="F10" s="327" t="s">
        <v>36</v>
      </c>
      <c r="G10" s="32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7"/>
      <c r="F11" s="340" t="s">
        <v>37</v>
      </c>
      <c r="G11" s="34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5" t="s">
        <v>40</v>
      </c>
      <c r="B15" s="345" t="s">
        <v>41</v>
      </c>
      <c r="C15" s="346"/>
      <c r="D15" s="346"/>
      <c r="E15" s="346"/>
      <c r="F15" s="347"/>
      <c r="G15" s="276" t="s">
        <v>42</v>
      </c>
      <c r="H15" s="276" t="s">
        <v>43</v>
      </c>
      <c r="I15" s="277" t="s">
        <v>44</v>
      </c>
      <c r="J15" s="4"/>
      <c r="K15" s="4"/>
      <c r="L15" s="4"/>
      <c r="M15" s="4"/>
      <c r="N15" s="4"/>
      <c r="O15" s="4"/>
      <c r="P15" s="4"/>
      <c r="Q15" s="4"/>
      <c r="R15" s="4"/>
      <c r="S15" s="4"/>
      <c r="T15" s="4"/>
      <c r="U15" s="4"/>
      <c r="V15" s="4"/>
      <c r="W15" s="4"/>
      <c r="X15" s="4"/>
    </row>
    <row r="16" spans="1:24" ht="12.75" customHeight="1" x14ac:dyDescent="0.2">
      <c r="A16" s="342" t="s">
        <v>29</v>
      </c>
      <c r="B16" s="348" t="str">
        <f>'PR-RAS'!B6</f>
        <v xml:space="preserve">PRIHODI POSLOVANJA (šifre 61+62+63+64+65+66+67+68) </v>
      </c>
      <c r="C16" s="349"/>
      <c r="D16" s="349"/>
      <c r="E16" s="349"/>
      <c r="F16" s="350"/>
      <c r="G16" s="35" t="str">
        <f>'PR-RAS'!C6</f>
        <v>6</v>
      </c>
      <c r="H16" s="184">
        <f>'PR-RAS'!D6</f>
        <v>3254837</v>
      </c>
      <c r="I16" s="184">
        <f>'PR-RAS'!E6</f>
        <v>3643332.65</v>
      </c>
      <c r="J16" s="4"/>
      <c r="K16" s="4"/>
      <c r="L16" s="4"/>
      <c r="M16" s="4"/>
      <c r="N16" s="4"/>
      <c r="O16" s="4"/>
      <c r="P16" s="4"/>
      <c r="Q16" s="4"/>
      <c r="R16" s="4"/>
      <c r="S16" s="4"/>
      <c r="T16" s="4"/>
      <c r="U16" s="4"/>
      <c r="V16" s="4"/>
      <c r="W16" s="4"/>
      <c r="X16" s="4"/>
    </row>
    <row r="17" spans="1:24" ht="12.75" customHeight="1" x14ac:dyDescent="0.2">
      <c r="A17" s="343"/>
      <c r="B17" s="351" t="str">
        <f>'PR-RAS'!B151</f>
        <v xml:space="preserve">RASHODI POSLOVANJA (šifre 31+32+34+35+36+37+38) </v>
      </c>
      <c r="C17" s="352"/>
      <c r="D17" s="352"/>
      <c r="E17" s="352"/>
      <c r="F17" s="353"/>
      <c r="G17" s="36" t="str">
        <f>'PR-RAS'!C151</f>
        <v>3</v>
      </c>
      <c r="H17" s="184">
        <f>'PR-RAS'!D151</f>
        <v>3153206</v>
      </c>
      <c r="I17" s="184">
        <f>'PR-RAS'!E151</f>
        <v>3601166.14</v>
      </c>
      <c r="J17" s="4"/>
      <c r="K17" s="4"/>
      <c r="L17" s="4"/>
      <c r="M17" s="4"/>
      <c r="N17" s="4"/>
      <c r="O17" s="4"/>
      <c r="P17" s="4"/>
      <c r="Q17" s="4"/>
      <c r="R17" s="4"/>
      <c r="S17" s="4"/>
      <c r="T17" s="4"/>
      <c r="U17" s="4"/>
      <c r="V17" s="4"/>
      <c r="W17" s="4"/>
      <c r="X17" s="4"/>
    </row>
    <row r="18" spans="1:24" ht="12.75" customHeight="1" x14ac:dyDescent="0.2">
      <c r="A18" s="343"/>
      <c r="B18" s="351" t="str">
        <f>'PR-RAS'!B645</f>
        <v>Višak prihoda i primitaka raspoloživ u sljedećem razdoblju (šifre X005 + '9221-9222' - Y005 - '9222-9221')</v>
      </c>
      <c r="C18" s="352"/>
      <c r="D18" s="352"/>
      <c r="E18" s="352"/>
      <c r="F18" s="353"/>
      <c r="G18" s="36" t="str">
        <f>'PR-RAS'!C645</f>
        <v>X006</v>
      </c>
      <c r="H18" s="184">
        <f>'PR-RAS'!D645</f>
        <v>211242</v>
      </c>
      <c r="I18" s="184">
        <f>'PR-RAS'!E645</f>
        <v>151140.50999999978</v>
      </c>
      <c r="J18" s="4"/>
      <c r="K18" s="4"/>
      <c r="L18" s="4"/>
      <c r="M18" s="4"/>
      <c r="N18" s="4"/>
      <c r="O18" s="4"/>
      <c r="P18" s="4"/>
      <c r="Q18" s="4"/>
      <c r="R18" s="4"/>
      <c r="S18" s="4"/>
      <c r="T18" s="4"/>
      <c r="U18" s="4"/>
      <c r="V18" s="4"/>
      <c r="W18" s="4"/>
      <c r="X18" s="4"/>
    </row>
    <row r="19" spans="1:24" ht="12.75" customHeight="1" x14ac:dyDescent="0.2">
      <c r="A19" s="344"/>
      <c r="B19" s="354" t="str">
        <f>'PR-RAS'!B646</f>
        <v>Manjak prihoda i primitaka za pokriće u sljedećem razdoblju (šifre Y005 + '9222-9221' - X005 - '9221-9222' )</v>
      </c>
      <c r="C19" s="355"/>
      <c r="D19" s="355"/>
      <c r="E19" s="355"/>
      <c r="F19" s="356"/>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2" t="s">
        <v>32</v>
      </c>
      <c r="B20" s="348" t="str">
        <f>BILANCA!B7</f>
        <v>Nefinancijska imovina (šifre 01+02+03+04+05+06)</v>
      </c>
      <c r="C20" s="349"/>
      <c r="D20" s="349"/>
      <c r="E20" s="349"/>
      <c r="F20" s="350"/>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3"/>
      <c r="B21" s="351" t="str">
        <f>BILANCA!B68</f>
        <v>Financijska imovina (šifre 11+12+13+14+15+16+17+19)</v>
      </c>
      <c r="C21" s="352"/>
      <c r="D21" s="352"/>
      <c r="E21" s="352"/>
      <c r="F21" s="353"/>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3"/>
      <c r="B22" s="351" t="str">
        <f>BILANCA!B176</f>
        <v xml:space="preserve">Obveze (šifre 23+24+25+26+29) </v>
      </c>
      <c r="C22" s="352"/>
      <c r="D22" s="352"/>
      <c r="E22" s="352"/>
      <c r="F22" s="353"/>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4"/>
      <c r="B23" s="354" t="str">
        <f>BILANCA!B237</f>
        <v>Vlastiti izvori (šifre 91 + 922 - 93 + 96 do 98)</v>
      </c>
      <c r="C23" s="355"/>
      <c r="D23" s="355"/>
      <c r="E23" s="355"/>
      <c r="F23" s="356"/>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2" t="s">
        <v>45</v>
      </c>
      <c r="B24" s="348" t="str">
        <f>'RAS-funkcijski'!B5</f>
        <v>Opće javne usluge (šifre 011+012+013+014 do 018)</v>
      </c>
      <c r="C24" s="349"/>
      <c r="D24" s="349"/>
      <c r="E24" s="349"/>
      <c r="F24" s="350"/>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3"/>
      <c r="B25" s="351" t="str">
        <f>'RAS-funkcijski'!B35</f>
        <v>Ekonomski poslovi (šifre 041+042+043+044+045+046+047+048+049)</v>
      </c>
      <c r="C25" s="352"/>
      <c r="D25" s="352"/>
      <c r="E25" s="352"/>
      <c r="F25" s="353"/>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3"/>
      <c r="B26" s="351" t="str">
        <f>'RAS-funkcijski'!B88</f>
        <v>Rashodi vezani za stanovanje i kom. pogodnosti koji nisu drugdje svrstani</v>
      </c>
      <c r="C26" s="352"/>
      <c r="D26" s="352"/>
      <c r="E26" s="352"/>
      <c r="F26" s="353"/>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3"/>
      <c r="B27" s="351" t="str">
        <f>'RAS-funkcijski'!B114</f>
        <v>Obrazovanje (šifre 091+092+093+094+095+096+097+098)</v>
      </c>
      <c r="C27" s="352"/>
      <c r="D27" s="352"/>
      <c r="E27" s="352"/>
      <c r="F27" s="353"/>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4"/>
      <c r="B28" s="354" t="str">
        <f>'RAS-funkcijski'!B141</f>
        <v>Kontrolni zbroj (šifre 01+02+03+04+05+06+07+08+09+10)</v>
      </c>
      <c r="C28" s="355"/>
      <c r="D28" s="355"/>
      <c r="E28" s="355"/>
      <c r="F28" s="356"/>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2" t="s">
        <v>36</v>
      </c>
      <c r="B29" s="358" t="str">
        <f>'P-VRIO'!B5</f>
        <v>Promjene u vrijednosti i obujmu imovine (šifre 91511+91512)</v>
      </c>
      <c r="C29" s="349"/>
      <c r="D29" s="349"/>
      <c r="E29" s="349"/>
      <c r="F29" s="350"/>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3"/>
      <c r="B30" s="359" t="str">
        <f>'P-VRIO'!B22</f>
        <v>Promjene u obujmu imovine (šifre P016+P023)</v>
      </c>
      <c r="C30" s="352"/>
      <c r="D30" s="352"/>
      <c r="E30" s="352"/>
      <c r="F30" s="353"/>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3"/>
      <c r="B31" s="359" t="str">
        <f>'P-VRIO'!B38</f>
        <v>Promjene u vrijednosti (revalorizacija) i obujmu obveza (šifre 91521+91522)</v>
      </c>
      <c r="C31" s="352"/>
      <c r="D31" s="352"/>
      <c r="E31" s="352"/>
      <c r="F31" s="353"/>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4"/>
      <c r="B32" s="360" t="str">
        <f>'P-VRIO'!B44</f>
        <v>Promjene u obujmu obveza (šifre P035 do P038)</v>
      </c>
      <c r="C32" s="355"/>
      <c r="D32" s="355"/>
      <c r="E32" s="355"/>
      <c r="F32" s="356"/>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2" t="s">
        <v>37</v>
      </c>
      <c r="B33" s="348" t="str">
        <f>OBVEZE!B5</f>
        <v>Stanje obveza 1. siječnja (=stanju obveza iz Izvještaja o obvezama na 31. prosinca prethodne godine)</v>
      </c>
      <c r="C33" s="349"/>
      <c r="D33" s="349"/>
      <c r="E33" s="349"/>
      <c r="F33" s="350"/>
      <c r="G33" s="171" t="str">
        <f>OBVEZE!C5</f>
        <v>V001</v>
      </c>
      <c r="H33" s="194" t="s">
        <v>46</v>
      </c>
      <c r="I33" s="195">
        <f>OBVEZE!D5</f>
        <v>703065.67</v>
      </c>
      <c r="J33" s="4"/>
      <c r="K33" s="4"/>
      <c r="L33" s="4"/>
      <c r="M33" s="4"/>
      <c r="N33" s="4"/>
      <c r="O33" s="4"/>
      <c r="P33" s="4"/>
      <c r="Q33" s="4"/>
      <c r="R33" s="4"/>
      <c r="S33" s="4"/>
      <c r="T33" s="4"/>
      <c r="U33" s="4"/>
      <c r="V33" s="4"/>
      <c r="W33" s="4"/>
      <c r="X33" s="4"/>
    </row>
    <row r="34" spans="1:24" ht="12.75" customHeight="1" x14ac:dyDescent="0.2">
      <c r="A34" s="343"/>
      <c r="B34" s="351" t="str">
        <f>OBVEZE!B42</f>
        <v>Stanje obveza na kraju izvještajnog razdoblja (šifre V001+V002-V004) i (šifre V007+V009)</v>
      </c>
      <c r="C34" s="352"/>
      <c r="D34" s="352"/>
      <c r="E34" s="352"/>
      <c r="F34" s="353"/>
      <c r="G34" s="172" t="str">
        <f>OBVEZE!C42</f>
        <v>V006</v>
      </c>
      <c r="H34" s="188" t="s">
        <v>46</v>
      </c>
      <c r="I34" s="189">
        <f>OBVEZE!D42</f>
        <v>746849.7799999998</v>
      </c>
      <c r="J34" s="4"/>
      <c r="K34" s="4"/>
      <c r="L34" s="4"/>
      <c r="M34" s="4"/>
      <c r="N34" s="4"/>
      <c r="O34" s="4"/>
      <c r="P34" s="4"/>
      <c r="Q34" s="4"/>
      <c r="R34" s="4"/>
      <c r="S34" s="4"/>
      <c r="T34" s="4"/>
      <c r="U34" s="4"/>
      <c r="V34" s="4"/>
      <c r="W34" s="4"/>
      <c r="X34" s="4"/>
    </row>
    <row r="35" spans="1:24" ht="12.75" customHeight="1" x14ac:dyDescent="0.2">
      <c r="A35" s="343"/>
      <c r="B35" s="351" t="str">
        <f>OBVEZE!B43</f>
        <v>Stanje dospjelih obveza na kraju izvještajnog razdoblja (šifre V008+D23+D24 + 'D dio 25,26')</v>
      </c>
      <c r="C35" s="352"/>
      <c r="D35" s="352"/>
      <c r="E35" s="352"/>
      <c r="F35" s="353"/>
      <c r="G35" s="172" t="str">
        <f>OBVEZE!C43</f>
        <v>V007</v>
      </c>
      <c r="H35" s="188" t="s">
        <v>46</v>
      </c>
      <c r="I35" s="189">
        <f>OBVEZE!D43</f>
        <v>244676.90999999997</v>
      </c>
      <c r="J35" s="4"/>
      <c r="K35" s="4"/>
      <c r="L35" s="4"/>
      <c r="M35" s="4"/>
      <c r="N35" s="4"/>
      <c r="O35" s="4"/>
      <c r="P35" s="4"/>
      <c r="Q35" s="4"/>
      <c r="R35" s="4"/>
      <c r="S35" s="4"/>
      <c r="T35" s="4"/>
      <c r="U35" s="4"/>
      <c r="V35" s="4"/>
      <c r="W35" s="4"/>
      <c r="X35" s="4"/>
    </row>
    <row r="36" spans="1:24" ht="12.75" customHeight="1" x14ac:dyDescent="0.2">
      <c r="A36" s="344"/>
      <c r="B36" s="354" t="str">
        <f>OBVEZE!B101</f>
        <v>Stanje nedospjelih obveza na kraju izvještajnog razdoblja (šifre V010 + ND23 + ND24 + 'ND dio 25,26')</v>
      </c>
      <c r="C36" s="355"/>
      <c r="D36" s="355"/>
      <c r="E36" s="355"/>
      <c r="F36" s="356"/>
      <c r="G36" s="173" t="str">
        <f>OBVEZE!C101</f>
        <v>V009</v>
      </c>
      <c r="H36" s="192" t="s">
        <v>46</v>
      </c>
      <c r="I36" s="193">
        <f>OBVEZE!D101</f>
        <v>502172.87</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7" t="s">
        <v>47</v>
      </c>
      <c r="I39" s="357"/>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401" t="s">
        <v>3391</v>
      </c>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E720" sqref="E720"/>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5" t="s">
        <v>48</v>
      </c>
      <c r="B2" s="366"/>
      <c r="C2" s="366"/>
      <c r="D2" s="366"/>
      <c r="E2" s="366"/>
      <c r="F2" s="366"/>
    </row>
    <row r="3" spans="1:25" s="236" customFormat="1" ht="48" x14ac:dyDescent="0.2">
      <c r="A3" s="325" t="s">
        <v>49</v>
      </c>
      <c r="B3" s="326" t="s">
        <v>41</v>
      </c>
      <c r="C3" s="300" t="s">
        <v>42</v>
      </c>
      <c r="D3" s="326" t="s">
        <v>50</v>
      </c>
      <c r="E3" s="326" t="s">
        <v>51</v>
      </c>
      <c r="F3" s="301"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7" t="s">
        <v>54</v>
      </c>
      <c r="B5" s="368"/>
      <c r="C5" s="228"/>
      <c r="D5" s="78"/>
      <c r="E5" s="78"/>
      <c r="F5" s="64"/>
    </row>
    <row r="6" spans="1:25" ht="12.75" customHeight="1" x14ac:dyDescent="0.2">
      <c r="A6" s="57">
        <v>6</v>
      </c>
      <c r="B6" s="91" t="s">
        <v>55</v>
      </c>
      <c r="C6" s="54" t="s">
        <v>56</v>
      </c>
      <c r="D6" s="55">
        <f>D7+D44+D50+D82+D106+D124+D133+D139</f>
        <v>3254837</v>
      </c>
      <c r="E6" s="55">
        <f>E7+E44+E50+E82+E106+E124+E133+E139</f>
        <v>3643332.65</v>
      </c>
      <c r="F6" s="56">
        <f t="shared" ref="F6:F131" si="0">IF(D6&lt;&gt;0,IF(E6/D6&gt;=100,"&gt;&gt;100",E6/D6*100),"-")</f>
        <v>111.93594794455144</v>
      </c>
    </row>
    <row r="7" spans="1:25" ht="12.75" customHeight="1" x14ac:dyDescent="0.2">
      <c r="A7" s="57">
        <v>61</v>
      </c>
      <c r="B7" s="324"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2934261</v>
      </c>
      <c r="E50" s="59">
        <f>E51+E54+E59+E62+E65+E68+E71+E74+E77</f>
        <v>3120085.84</v>
      </c>
      <c r="F50" s="56">
        <f t="shared" si="0"/>
        <v>106.33293493659903</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2884883</v>
      </c>
      <c r="E68" s="55">
        <f t="shared" si="15"/>
        <v>2930311.35</v>
      </c>
      <c r="F68" s="56">
        <f t="shared" si="0"/>
        <v>101.57470337618545</v>
      </c>
    </row>
    <row r="69" spans="1:6" ht="12.75" customHeight="1" x14ac:dyDescent="0.2">
      <c r="A69" s="57" t="s">
        <v>181</v>
      </c>
      <c r="B69" s="91" t="s">
        <v>182</v>
      </c>
      <c r="C69" s="54" t="s">
        <v>181</v>
      </c>
      <c r="D69" s="257">
        <v>2884883</v>
      </c>
      <c r="E69" s="257">
        <v>2930311.35</v>
      </c>
      <c r="F69" s="56">
        <f t="shared" si="0"/>
        <v>101.57470337618545</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49378</v>
      </c>
      <c r="E77" s="55">
        <f t="shared" si="18"/>
        <v>189774.49</v>
      </c>
      <c r="F77" s="56">
        <f t="shared" si="0"/>
        <v>384.330045769371</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v>49378</v>
      </c>
      <c r="E80" s="257">
        <v>189774.49</v>
      </c>
      <c r="F80" s="56">
        <f t="shared" si="0"/>
        <v>384.330045769371</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24067</v>
      </c>
      <c r="E106" s="55">
        <f t="shared" si="23"/>
        <v>156707.42000000001</v>
      </c>
      <c r="F106" s="56">
        <f t="shared" si="0"/>
        <v>651.12984584701042</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24067</v>
      </c>
      <c r="E112" s="55">
        <f t="shared" si="25"/>
        <v>156707.42000000001</v>
      </c>
      <c r="F112" s="56">
        <f t="shared" si="0"/>
        <v>651.12984584701042</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24067</v>
      </c>
      <c r="E117" s="257">
        <v>156707.42000000001</v>
      </c>
      <c r="F117" s="56">
        <f t="shared" si="0"/>
        <v>651.12984584701042</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420</v>
      </c>
      <c r="E124" s="55">
        <f t="shared" si="27"/>
        <v>1567</v>
      </c>
      <c r="F124" s="56">
        <f t="shared" si="0"/>
        <v>373.09523809523807</v>
      </c>
    </row>
    <row r="125" spans="1:6" ht="12.75" customHeight="1" x14ac:dyDescent="0.2">
      <c r="A125" s="57">
        <v>661</v>
      </c>
      <c r="B125" s="93" t="s">
        <v>293</v>
      </c>
      <c r="C125" s="54" t="s">
        <v>294</v>
      </c>
      <c r="D125" s="55">
        <f t="shared" ref="D125:E125" si="28">SUM(D126:D127)</f>
        <v>420</v>
      </c>
      <c r="E125" s="55">
        <f t="shared" si="28"/>
        <v>1567</v>
      </c>
      <c r="F125" s="56">
        <f t="shared" si="0"/>
        <v>373.09523809523807</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420</v>
      </c>
      <c r="E127" s="257">
        <v>1567</v>
      </c>
      <c r="F127" s="56">
        <f t="shared" si="0"/>
        <v>373.09523809523807</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296089</v>
      </c>
      <c r="E133" s="55">
        <f t="shared" si="30"/>
        <v>364972.39</v>
      </c>
      <c r="F133" s="56">
        <f t="shared" ref="F133:F223" si="31">IF(D133&lt;&gt;0,IF(E133/D133&gt;=100,"&gt;&gt;100",E133/D133*100),"-")</f>
        <v>123.26442049518896</v>
      </c>
    </row>
    <row r="134" spans="1:6" ht="24" x14ac:dyDescent="0.2">
      <c r="A134" s="57">
        <v>671</v>
      </c>
      <c r="B134" s="247" t="s">
        <v>311</v>
      </c>
      <c r="C134" s="54" t="s">
        <v>312</v>
      </c>
      <c r="D134" s="55">
        <f t="shared" ref="D134:E134" si="32">SUM(D135:D137)</f>
        <v>296089</v>
      </c>
      <c r="E134" s="55">
        <f t="shared" si="32"/>
        <v>364972.39</v>
      </c>
      <c r="F134" s="56">
        <f t="shared" si="31"/>
        <v>123.26442049518896</v>
      </c>
    </row>
    <row r="135" spans="1:6" ht="12.75" customHeight="1" x14ac:dyDescent="0.2">
      <c r="A135" s="57">
        <v>6711</v>
      </c>
      <c r="B135" s="91" t="s">
        <v>313</v>
      </c>
      <c r="C135" s="54" t="s">
        <v>314</v>
      </c>
      <c r="D135" s="257">
        <v>296089</v>
      </c>
      <c r="E135" s="257">
        <v>364972.39</v>
      </c>
      <c r="F135" s="56">
        <f t="shared" si="31"/>
        <v>123.26442049518896</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3153206</v>
      </c>
      <c r="E151" s="55">
        <f t="shared" si="35"/>
        <v>3601166.14</v>
      </c>
      <c r="F151" s="56">
        <f t="shared" si="31"/>
        <v>114.20649776766885</v>
      </c>
    </row>
    <row r="152" spans="1:6" ht="12.75" customHeight="1" x14ac:dyDescent="0.2">
      <c r="A152" s="57">
        <v>31</v>
      </c>
      <c r="B152" s="91" t="s">
        <v>346</v>
      </c>
      <c r="C152" s="54" t="s">
        <v>35</v>
      </c>
      <c r="D152" s="55">
        <f t="shared" ref="D152:E152" si="36">D153+D158+D159</f>
        <v>2808782</v>
      </c>
      <c r="E152" s="55">
        <f t="shared" si="36"/>
        <v>3051800.37</v>
      </c>
      <c r="F152" s="56">
        <f t="shared" si="31"/>
        <v>108.65209083510219</v>
      </c>
    </row>
    <row r="153" spans="1:6" ht="12.75" customHeight="1" x14ac:dyDescent="0.2">
      <c r="A153" s="57">
        <v>311</v>
      </c>
      <c r="B153" s="91" t="s">
        <v>347</v>
      </c>
      <c r="C153" s="54" t="s">
        <v>348</v>
      </c>
      <c r="D153" s="55">
        <f t="shared" ref="D153:E153" si="37">SUM(D154:D157)</f>
        <v>2337638</v>
      </c>
      <c r="E153" s="55">
        <f t="shared" si="37"/>
        <v>2556094.65</v>
      </c>
      <c r="F153" s="56">
        <f t="shared" si="31"/>
        <v>109.34518732156133</v>
      </c>
    </row>
    <row r="154" spans="1:6" ht="12.75" customHeight="1" x14ac:dyDescent="0.2">
      <c r="A154" s="57">
        <v>3111</v>
      </c>
      <c r="B154" s="91" t="s">
        <v>349</v>
      </c>
      <c r="C154" s="54" t="s">
        <v>350</v>
      </c>
      <c r="D154" s="257">
        <v>2337638</v>
      </c>
      <c r="E154" s="257">
        <v>2556094.65</v>
      </c>
      <c r="F154" s="56">
        <f t="shared" si="31"/>
        <v>109.34518732156133</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85434</v>
      </c>
      <c r="E158" s="257">
        <v>73950.039999999994</v>
      </c>
      <c r="F158" s="56">
        <f t="shared" si="31"/>
        <v>86.558091626284607</v>
      </c>
    </row>
    <row r="159" spans="1:6" ht="12.75" customHeight="1" x14ac:dyDescent="0.2">
      <c r="A159" s="57">
        <v>313</v>
      </c>
      <c r="B159" s="91" t="s">
        <v>359</v>
      </c>
      <c r="C159" s="54" t="s">
        <v>360</v>
      </c>
      <c r="D159" s="55">
        <f t="shared" ref="D159:E159" si="38">SUM(D160:D162)</f>
        <v>385710</v>
      </c>
      <c r="E159" s="55">
        <f t="shared" si="38"/>
        <v>421755.68</v>
      </c>
      <c r="F159" s="56">
        <f t="shared" si="31"/>
        <v>109.3452801327422</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385710</v>
      </c>
      <c r="E161" s="257">
        <v>421755.68</v>
      </c>
      <c r="F161" s="56">
        <f t="shared" si="31"/>
        <v>109.3452801327422</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344156</v>
      </c>
      <c r="E163" s="55">
        <f t="shared" si="39"/>
        <v>549365.7699999999</v>
      </c>
      <c r="F163" s="56">
        <f t="shared" si="31"/>
        <v>159.62696277269609</v>
      </c>
    </row>
    <row r="164" spans="1:6" ht="12.75" customHeight="1" x14ac:dyDescent="0.2">
      <c r="A164" s="57">
        <v>321</v>
      </c>
      <c r="B164" s="91" t="s">
        <v>368</v>
      </c>
      <c r="C164" s="54" t="s">
        <v>369</v>
      </c>
      <c r="D164" s="55">
        <f t="shared" ref="D164:E164" si="40">SUM(D165:D168)</f>
        <v>86667</v>
      </c>
      <c r="E164" s="55">
        <f t="shared" si="40"/>
        <v>140559.51999999999</v>
      </c>
      <c r="F164" s="56">
        <f t="shared" si="31"/>
        <v>162.1834377560086</v>
      </c>
    </row>
    <row r="165" spans="1:6" ht="12.75" customHeight="1" x14ac:dyDescent="0.2">
      <c r="A165" s="57">
        <v>3211</v>
      </c>
      <c r="B165" s="91" t="s">
        <v>370</v>
      </c>
      <c r="C165" s="54" t="s">
        <v>371</v>
      </c>
      <c r="D165" s="257">
        <v>3000</v>
      </c>
      <c r="E165" s="257">
        <v>29572.26</v>
      </c>
      <c r="F165" s="56">
        <f t="shared" si="31"/>
        <v>985.74199999999996</v>
      </c>
    </row>
    <row r="166" spans="1:6" ht="12.75" customHeight="1" x14ac:dyDescent="0.2">
      <c r="A166" s="57">
        <v>3212</v>
      </c>
      <c r="B166" s="91" t="s">
        <v>372</v>
      </c>
      <c r="C166" s="54" t="s">
        <v>373</v>
      </c>
      <c r="D166" s="257">
        <v>83267</v>
      </c>
      <c r="E166" s="257">
        <v>110352.26</v>
      </c>
      <c r="F166" s="56">
        <f t="shared" si="31"/>
        <v>132.52820445074278</v>
      </c>
    </row>
    <row r="167" spans="1:6" ht="12.75" customHeight="1" x14ac:dyDescent="0.2">
      <c r="A167" s="57">
        <v>3213</v>
      </c>
      <c r="B167" s="91" t="s">
        <v>374</v>
      </c>
      <c r="C167" s="54" t="s">
        <v>375</v>
      </c>
      <c r="D167" s="257">
        <v>400</v>
      </c>
      <c r="E167" s="257">
        <v>635</v>
      </c>
      <c r="F167" s="56">
        <f t="shared" si="31"/>
        <v>158.75</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121223</v>
      </c>
      <c r="E169" s="55">
        <f t="shared" si="41"/>
        <v>217953.05</v>
      </c>
      <c r="F169" s="56">
        <f t="shared" si="31"/>
        <v>179.79512963711505</v>
      </c>
    </row>
    <row r="170" spans="1:6" ht="12.75" customHeight="1" x14ac:dyDescent="0.2">
      <c r="A170" s="57">
        <v>3221</v>
      </c>
      <c r="B170" s="91" t="s">
        <v>380</v>
      </c>
      <c r="C170" s="54" t="s">
        <v>381</v>
      </c>
      <c r="D170" s="257">
        <v>13259</v>
      </c>
      <c r="E170" s="257">
        <v>9035.86</v>
      </c>
      <c r="F170" s="56">
        <f t="shared" si="31"/>
        <v>68.148880006033636</v>
      </c>
    </row>
    <row r="171" spans="1:6" ht="12.75" customHeight="1" x14ac:dyDescent="0.2">
      <c r="A171" s="57">
        <v>3222</v>
      </c>
      <c r="B171" s="91" t="s">
        <v>382</v>
      </c>
      <c r="C171" s="54" t="s">
        <v>383</v>
      </c>
      <c r="D171" s="257">
        <v>10141</v>
      </c>
      <c r="E171" s="257">
        <v>96880.49</v>
      </c>
      <c r="F171" s="56">
        <f t="shared" si="31"/>
        <v>955.33468099792924</v>
      </c>
    </row>
    <row r="172" spans="1:6" ht="12.75" customHeight="1" x14ac:dyDescent="0.2">
      <c r="A172" s="57">
        <v>3223</v>
      </c>
      <c r="B172" s="91" t="s">
        <v>384</v>
      </c>
      <c r="C172" s="54" t="s">
        <v>385</v>
      </c>
      <c r="D172" s="257">
        <v>90455</v>
      </c>
      <c r="E172" s="257">
        <v>98938.03</v>
      </c>
      <c r="F172" s="56">
        <f t="shared" si="31"/>
        <v>109.37817699408545</v>
      </c>
    </row>
    <row r="173" spans="1:6" ht="12.75" customHeight="1" x14ac:dyDescent="0.2">
      <c r="A173" s="57">
        <v>3224</v>
      </c>
      <c r="B173" s="91" t="s">
        <v>386</v>
      </c>
      <c r="C173" s="54" t="s">
        <v>387</v>
      </c>
      <c r="D173" s="257">
        <v>6073</v>
      </c>
      <c r="E173" s="257">
        <v>10767.09</v>
      </c>
      <c r="F173" s="56">
        <f t="shared" si="31"/>
        <v>177.29441791536308</v>
      </c>
    </row>
    <row r="174" spans="1:6" ht="12.75" customHeight="1" x14ac:dyDescent="0.2">
      <c r="A174" s="57">
        <v>3225</v>
      </c>
      <c r="B174" s="91" t="s">
        <v>388</v>
      </c>
      <c r="C174" s="54" t="s">
        <v>389</v>
      </c>
      <c r="D174" s="257">
        <v>971</v>
      </c>
      <c r="E174" s="257">
        <v>2012</v>
      </c>
      <c r="F174" s="56">
        <f t="shared" si="31"/>
        <v>207.20906282183319</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324</v>
      </c>
      <c r="E176" s="257">
        <v>319.58</v>
      </c>
      <c r="F176" s="56">
        <f t="shared" si="31"/>
        <v>98.635802469135797</v>
      </c>
    </row>
    <row r="177" spans="1:6" ht="12.75" customHeight="1" x14ac:dyDescent="0.2">
      <c r="A177" s="57">
        <v>323</v>
      </c>
      <c r="B177" s="91" t="s">
        <v>394</v>
      </c>
      <c r="C177" s="54" t="s">
        <v>395</v>
      </c>
      <c r="D177" s="55">
        <f t="shared" ref="D177:E177" si="42">SUM(D178:D186)</f>
        <v>74915</v>
      </c>
      <c r="E177" s="55">
        <f t="shared" si="42"/>
        <v>98515.92</v>
      </c>
      <c r="F177" s="56">
        <f t="shared" si="31"/>
        <v>131.50359741039844</v>
      </c>
    </row>
    <row r="178" spans="1:6" ht="12.75" customHeight="1" x14ac:dyDescent="0.2">
      <c r="A178" s="57">
        <v>3231</v>
      </c>
      <c r="B178" s="91" t="s">
        <v>396</v>
      </c>
      <c r="C178" s="54" t="s">
        <v>397</v>
      </c>
      <c r="D178" s="257">
        <v>8030</v>
      </c>
      <c r="E178" s="257">
        <v>8672.07</v>
      </c>
      <c r="F178" s="56">
        <f t="shared" si="31"/>
        <v>107.99589041095889</v>
      </c>
    </row>
    <row r="179" spans="1:6" ht="12.75" customHeight="1" x14ac:dyDescent="0.2">
      <c r="A179" s="57">
        <v>3232</v>
      </c>
      <c r="B179" s="91" t="s">
        <v>398</v>
      </c>
      <c r="C179" s="54" t="s">
        <v>399</v>
      </c>
      <c r="D179" s="257">
        <v>15175</v>
      </c>
      <c r="E179" s="257">
        <v>11533</v>
      </c>
      <c r="F179" s="56">
        <f t="shared" si="31"/>
        <v>76</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40819</v>
      </c>
      <c r="E181" s="257">
        <v>53550.28</v>
      </c>
      <c r="F181" s="56">
        <f t="shared" si="31"/>
        <v>131.18959308165316</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v>1016</v>
      </c>
      <c r="E183" s="257">
        <v>2076.25</v>
      </c>
      <c r="F183" s="56">
        <f t="shared" si="31"/>
        <v>204.3553149606299</v>
      </c>
    </row>
    <row r="184" spans="1:6" ht="12.75" customHeight="1" x14ac:dyDescent="0.2">
      <c r="A184" s="57">
        <v>3237</v>
      </c>
      <c r="B184" s="91" t="s">
        <v>408</v>
      </c>
      <c r="C184" s="54" t="s">
        <v>409</v>
      </c>
      <c r="D184" s="257">
        <v>7000</v>
      </c>
      <c r="E184" s="257">
        <v>7329.92</v>
      </c>
      <c r="F184" s="56">
        <f t="shared" si="31"/>
        <v>104.71314285714286</v>
      </c>
    </row>
    <row r="185" spans="1:6" ht="12.75" customHeight="1" x14ac:dyDescent="0.2">
      <c r="A185" s="57">
        <v>3238</v>
      </c>
      <c r="B185" s="91" t="s">
        <v>410</v>
      </c>
      <c r="C185" s="54" t="s">
        <v>411</v>
      </c>
      <c r="D185" s="257">
        <v>1469</v>
      </c>
      <c r="E185" s="257">
        <v>3281.25</v>
      </c>
      <c r="F185" s="56">
        <f t="shared" si="31"/>
        <v>223.3662355343771</v>
      </c>
    </row>
    <row r="186" spans="1:6" ht="12.75" customHeight="1" x14ac:dyDescent="0.2">
      <c r="A186" s="57">
        <v>3239</v>
      </c>
      <c r="B186" s="91" t="s">
        <v>412</v>
      </c>
      <c r="C186" s="54" t="s">
        <v>413</v>
      </c>
      <c r="D186" s="257">
        <v>1406</v>
      </c>
      <c r="E186" s="257">
        <v>12073.15</v>
      </c>
      <c r="F186" s="56">
        <f t="shared" si="31"/>
        <v>858.6877667140825</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61351</v>
      </c>
      <c r="E188" s="55">
        <f t="shared" si="43"/>
        <v>92337.279999999999</v>
      </c>
      <c r="F188" s="56">
        <f t="shared" si="31"/>
        <v>150.50656061025899</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9660</v>
      </c>
      <c r="E190" s="257">
        <v>9481.11</v>
      </c>
      <c r="F190" s="56">
        <f t="shared" si="31"/>
        <v>98.148136645962737</v>
      </c>
    </row>
    <row r="191" spans="1:6" ht="12.75" customHeight="1" x14ac:dyDescent="0.2">
      <c r="A191" s="57">
        <v>3293</v>
      </c>
      <c r="B191" s="91" t="s">
        <v>422</v>
      </c>
      <c r="C191" s="54" t="s">
        <v>423</v>
      </c>
      <c r="D191" s="257"/>
      <c r="E191" s="257"/>
      <c r="F191" s="56" t="str">
        <f t="shared" si="31"/>
        <v>-</v>
      </c>
    </row>
    <row r="192" spans="1:6" ht="12.75" customHeight="1" x14ac:dyDescent="0.2">
      <c r="A192" s="57">
        <v>3294</v>
      </c>
      <c r="B192" s="91" t="s">
        <v>424</v>
      </c>
      <c r="C192" s="54" t="s">
        <v>425</v>
      </c>
      <c r="D192" s="257">
        <v>600</v>
      </c>
      <c r="E192" s="257">
        <v>400</v>
      </c>
      <c r="F192" s="56">
        <f t="shared" si="31"/>
        <v>66.666666666666657</v>
      </c>
    </row>
    <row r="193" spans="1:6" ht="12.75" customHeight="1" x14ac:dyDescent="0.2">
      <c r="A193" s="57">
        <v>3295</v>
      </c>
      <c r="B193" s="91" t="s">
        <v>426</v>
      </c>
      <c r="C193" s="54" t="s">
        <v>427</v>
      </c>
      <c r="D193" s="257">
        <v>10125</v>
      </c>
      <c r="E193" s="257">
        <v>19225</v>
      </c>
      <c r="F193" s="56">
        <f t="shared" si="31"/>
        <v>189.87654320987656</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40966</v>
      </c>
      <c r="E195" s="257">
        <v>63231.17</v>
      </c>
      <c r="F195" s="56">
        <f t="shared" si="31"/>
        <v>154.3503637162525</v>
      </c>
    </row>
    <row r="196" spans="1:6" ht="12.75" customHeight="1" x14ac:dyDescent="0.2">
      <c r="A196" s="57">
        <v>34</v>
      </c>
      <c r="B196" s="247" t="s">
        <v>432</v>
      </c>
      <c r="C196" s="54" t="s">
        <v>433</v>
      </c>
      <c r="D196" s="55">
        <f t="shared" ref="D196:E196" si="44">D197+D202+D210</f>
        <v>0</v>
      </c>
      <c r="E196" s="55">
        <f t="shared" si="44"/>
        <v>0</v>
      </c>
      <c r="F196" s="56" t="str">
        <f t="shared" si="31"/>
        <v>-</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0</v>
      </c>
      <c r="E210" s="55">
        <f t="shared" si="47"/>
        <v>0</v>
      </c>
      <c r="F210" s="56" t="str">
        <f t="shared" si="31"/>
        <v>-</v>
      </c>
    </row>
    <row r="211" spans="1:6" ht="12.75" customHeight="1" x14ac:dyDescent="0.2">
      <c r="A211" s="57">
        <v>3431</v>
      </c>
      <c r="B211" s="247" t="s">
        <v>462</v>
      </c>
      <c r="C211" s="54" t="s">
        <v>463</v>
      </c>
      <c r="D211" s="257"/>
      <c r="E211" s="257"/>
      <c r="F211" s="56" t="str">
        <f t="shared" si="31"/>
        <v>-</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268</v>
      </c>
      <c r="E252" s="55">
        <f t="shared" si="63"/>
        <v>0</v>
      </c>
      <c r="F252" s="56">
        <f t="shared" ref="F252:F258" si="64">IF(D252&lt;&gt;0,IF(E252/D252&gt;=100,"&gt;&gt;100",E252/D252*100),"-")</f>
        <v>0</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268</v>
      </c>
      <c r="E259" s="55">
        <f t="shared" si="66"/>
        <v>0</v>
      </c>
      <c r="F259" s="56">
        <f t="shared" ref="F259:F262" si="67">IF(D259&lt;&gt;0,IF(E259/D259&gt;=100,"&gt;&gt;100",E259/D259*100),"-")</f>
        <v>0</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v>268</v>
      </c>
      <c r="E261" s="257"/>
      <c r="F261" s="56">
        <f t="shared" si="67"/>
        <v>0</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3153206</v>
      </c>
      <c r="E289" s="55">
        <f t="shared" si="79"/>
        <v>3601166.14</v>
      </c>
      <c r="F289" s="56">
        <f t="shared" si="76"/>
        <v>114.20649776766885</v>
      </c>
    </row>
    <row r="290" spans="1:6" ht="12.75" customHeight="1" x14ac:dyDescent="0.2">
      <c r="A290" s="57" t="s">
        <v>605</v>
      </c>
      <c r="B290" s="91" t="s">
        <v>616</v>
      </c>
      <c r="C290" s="54" t="s">
        <v>617</v>
      </c>
      <c r="D290" s="55">
        <f>IF(D6&gt;=D289,D6-D289,0)</f>
        <v>101631</v>
      </c>
      <c r="E290" s="55">
        <f>IF(E6&gt;=E289,E6-E289,0)</f>
        <v>42166.509999999776</v>
      </c>
      <c r="F290" s="56">
        <f t="shared" si="76"/>
        <v>41.489811179659533</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109922</v>
      </c>
      <c r="E292" s="257">
        <v>108974</v>
      </c>
      <c r="F292" s="56">
        <f t="shared" si="76"/>
        <v>99.137570277105581</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8996</v>
      </c>
      <c r="E294" s="257">
        <v>11402.8</v>
      </c>
      <c r="F294" s="56">
        <f t="shared" si="76"/>
        <v>126.75411293908402</v>
      </c>
    </row>
    <row r="295" spans="1:6" ht="24" x14ac:dyDescent="0.2">
      <c r="A295" s="57">
        <v>9661</v>
      </c>
      <c r="B295" s="91" t="s">
        <v>626</v>
      </c>
      <c r="C295" s="54" t="s">
        <v>627</v>
      </c>
      <c r="D295" s="257">
        <v>8996</v>
      </c>
      <c r="E295" s="257">
        <v>9081</v>
      </c>
      <c r="F295" s="56">
        <f t="shared" si="76"/>
        <v>100.94486438417074</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7" t="s">
        <v>630</v>
      </c>
      <c r="B297" s="368"/>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311</v>
      </c>
      <c r="E350" s="55">
        <f t="shared" si="95"/>
        <v>0</v>
      </c>
      <c r="F350" s="56">
        <f t="shared" si="81"/>
        <v>0</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311</v>
      </c>
      <c r="E363" s="55">
        <f t="shared" si="99"/>
        <v>0</v>
      </c>
      <c r="F363" s="56">
        <f t="shared" si="81"/>
        <v>0</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0</v>
      </c>
      <c r="E369" s="55">
        <f t="shared" si="101"/>
        <v>0</v>
      </c>
      <c r="F369" s="56" t="str">
        <f t="shared" si="81"/>
        <v>-</v>
      </c>
    </row>
    <row r="370" spans="1:6" ht="12.75" customHeight="1" x14ac:dyDescent="0.2">
      <c r="A370" s="57">
        <v>4221</v>
      </c>
      <c r="B370" s="91" t="s">
        <v>671</v>
      </c>
      <c r="C370" s="54" t="s">
        <v>763</v>
      </c>
      <c r="D370" s="257"/>
      <c r="E370" s="257"/>
      <c r="F370" s="56" t="str">
        <f t="shared" si="81"/>
        <v>-</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311</v>
      </c>
      <c r="E383" s="55">
        <f t="shared" si="103"/>
        <v>0</v>
      </c>
      <c r="F383" s="56">
        <f t="shared" si="81"/>
        <v>0</v>
      </c>
    </row>
    <row r="384" spans="1:6" ht="12.75" customHeight="1" x14ac:dyDescent="0.2">
      <c r="A384" s="57">
        <v>4241</v>
      </c>
      <c r="B384" s="91" t="s">
        <v>780</v>
      </c>
      <c r="C384" s="54" t="s">
        <v>781</v>
      </c>
      <c r="D384" s="257">
        <v>311</v>
      </c>
      <c r="E384" s="257"/>
      <c r="F384" s="56">
        <f t="shared" si="81"/>
        <v>0</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311</v>
      </c>
      <c r="E408" s="55">
        <f t="shared" si="111"/>
        <v>0</v>
      </c>
      <c r="F408" s="56">
        <f t="shared" si="81"/>
        <v>0</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3254837</v>
      </c>
      <c r="E412" s="55">
        <f>E6+E298</f>
        <v>3643332.65</v>
      </c>
      <c r="F412" s="56">
        <f t="shared" si="81"/>
        <v>111.93594794455144</v>
      </c>
    </row>
    <row r="413" spans="1:6" ht="12.75" customHeight="1" x14ac:dyDescent="0.2">
      <c r="A413" s="57" t="s">
        <v>605</v>
      </c>
      <c r="B413" s="91" t="s">
        <v>828</v>
      </c>
      <c r="C413" s="54" t="s">
        <v>829</v>
      </c>
      <c r="D413" s="55">
        <f t="shared" ref="D413:E413" si="112">D289+D350</f>
        <v>3153517</v>
      </c>
      <c r="E413" s="55">
        <f t="shared" si="112"/>
        <v>3601166.14</v>
      </c>
      <c r="F413" s="56">
        <f t="shared" si="81"/>
        <v>114.19523471730135</v>
      </c>
    </row>
    <row r="414" spans="1:6" ht="12.75" customHeight="1" x14ac:dyDescent="0.2">
      <c r="A414" s="57" t="s">
        <v>605</v>
      </c>
      <c r="B414" s="91" t="s">
        <v>830</v>
      </c>
      <c r="C414" s="54" t="s">
        <v>831</v>
      </c>
      <c r="D414" s="55">
        <f t="shared" ref="D414:E414" si="113">IF(D412&gt;=D413,D412-D413,0)</f>
        <v>101320</v>
      </c>
      <c r="E414" s="55">
        <f t="shared" si="113"/>
        <v>42166.509999999776</v>
      </c>
      <c r="F414" s="56">
        <f t="shared" si="81"/>
        <v>41.617163442558009</v>
      </c>
    </row>
    <row r="415" spans="1:6" ht="12.75" customHeight="1" x14ac:dyDescent="0.2">
      <c r="A415" s="57" t="s">
        <v>605</v>
      </c>
      <c r="B415" s="91" t="s">
        <v>832</v>
      </c>
      <c r="C415" s="54" t="s">
        <v>833</v>
      </c>
      <c r="D415" s="55">
        <f t="shared" ref="D415:E415" si="114">IF(D413&gt;=D412,D413-D412,0)</f>
        <v>0</v>
      </c>
      <c r="E415" s="55">
        <f t="shared" si="114"/>
        <v>0</v>
      </c>
      <c r="F415" s="56" t="str">
        <f t="shared" si="81"/>
        <v>-</v>
      </c>
    </row>
    <row r="416" spans="1:6" ht="12.75" customHeight="1" x14ac:dyDescent="0.2">
      <c r="A416" s="65" t="s">
        <v>834</v>
      </c>
      <c r="B416" s="247" t="s">
        <v>835</v>
      </c>
      <c r="C416" s="66" t="s">
        <v>836</v>
      </c>
      <c r="D416" s="55">
        <f t="shared" ref="D416:E416" si="115">IF(D292-D293+D409-D410&gt;=0,D292-D293+D409-D410,0)</f>
        <v>109922</v>
      </c>
      <c r="E416" s="55">
        <f t="shared" si="115"/>
        <v>108974</v>
      </c>
      <c r="F416" s="56">
        <f t="shared" si="81"/>
        <v>99.137570277105581</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8996</v>
      </c>
      <c r="E418" s="67">
        <f t="shared" si="117"/>
        <v>11402.8</v>
      </c>
      <c r="F418" s="62">
        <f t="shared" si="81"/>
        <v>126.75411293908402</v>
      </c>
    </row>
    <row r="419" spans="1:6" s="81" customFormat="1" ht="20.100000000000001" customHeight="1" x14ac:dyDescent="0.2">
      <c r="A419" s="367" t="s">
        <v>842</v>
      </c>
      <c r="B419" s="368"/>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3254837</v>
      </c>
      <c r="E639" s="55">
        <f t="shared" si="180"/>
        <v>3643332.65</v>
      </c>
      <c r="F639" s="56">
        <f t="shared" si="119"/>
        <v>111.93594794455144</v>
      </c>
    </row>
    <row r="640" spans="1:6" ht="12.75" customHeight="1" x14ac:dyDescent="0.2">
      <c r="A640" s="57" t="s">
        <v>605</v>
      </c>
      <c r="B640" s="91" t="s">
        <v>1274</v>
      </c>
      <c r="C640" s="54" t="s">
        <v>1275</v>
      </c>
      <c r="D640" s="55">
        <f t="shared" ref="D640:E640" si="181">D413+D528</f>
        <v>3153517</v>
      </c>
      <c r="E640" s="55">
        <f t="shared" si="181"/>
        <v>3601166.14</v>
      </c>
      <c r="F640" s="56">
        <f t="shared" si="119"/>
        <v>114.19523471730135</v>
      </c>
    </row>
    <row r="641" spans="1:6" ht="12.75" customHeight="1" x14ac:dyDescent="0.2">
      <c r="A641" s="57" t="s">
        <v>605</v>
      </c>
      <c r="B641" s="91" t="s">
        <v>1276</v>
      </c>
      <c r="C641" s="54" t="s">
        <v>1277</v>
      </c>
      <c r="D641" s="55">
        <f t="shared" ref="D641:E641" si="182">IF(D639&gt;=D640,D639-D640,0)</f>
        <v>101320</v>
      </c>
      <c r="E641" s="55">
        <f t="shared" si="182"/>
        <v>42166.509999999776</v>
      </c>
      <c r="F641" s="56">
        <f t="shared" si="119"/>
        <v>41.617163442558009</v>
      </c>
    </row>
    <row r="642" spans="1:6" ht="12.75" customHeight="1" x14ac:dyDescent="0.2">
      <c r="A642" s="57" t="s">
        <v>605</v>
      </c>
      <c r="B642" s="91" t="s">
        <v>1278</v>
      </c>
      <c r="C642" s="54" t="s">
        <v>1279</v>
      </c>
      <c r="D642" s="55">
        <f t="shared" ref="D642:E642" si="183">IF(D640&gt;=D639,D640-D639,0)</f>
        <v>0</v>
      </c>
      <c r="E642" s="55">
        <f t="shared" si="183"/>
        <v>0</v>
      </c>
      <c r="F642" s="56" t="str">
        <f t="shared" si="119"/>
        <v>-</v>
      </c>
    </row>
    <row r="643" spans="1:6" ht="24" x14ac:dyDescent="0.2">
      <c r="A643" s="65" t="s">
        <v>1280</v>
      </c>
      <c r="B643" s="91" t="s">
        <v>1281</v>
      </c>
      <c r="C643" s="66" t="s">
        <v>1280</v>
      </c>
      <c r="D643" s="55">
        <f t="shared" ref="D643:E643" si="184">IF(D416-D417+D637-D638&gt;=0,D416-D417+D637-D638,0)</f>
        <v>109922</v>
      </c>
      <c r="E643" s="55">
        <f t="shared" si="184"/>
        <v>108974</v>
      </c>
      <c r="F643" s="56">
        <f t="shared" si="119"/>
        <v>99.137570277105581</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211242</v>
      </c>
      <c r="E645" s="55">
        <f t="shared" si="186"/>
        <v>151140.50999999978</v>
      </c>
      <c r="F645" s="56">
        <f t="shared" si="119"/>
        <v>71.548513079785153</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490825</v>
      </c>
      <c r="E647" s="258">
        <v>502172.87</v>
      </c>
      <c r="F647" s="62">
        <f t="shared" si="119"/>
        <v>102.31199918504559</v>
      </c>
    </row>
    <row r="648" spans="1:6" s="81" customFormat="1" ht="20.100000000000001" customHeight="1" x14ac:dyDescent="0.2">
      <c r="A648" s="367" t="s">
        <v>1290</v>
      </c>
      <c r="B648" s="368"/>
      <c r="C648" s="233"/>
      <c r="D648" s="63"/>
      <c r="E648" s="63"/>
      <c r="F648" s="64"/>
    </row>
    <row r="649" spans="1:6" ht="12.75" customHeight="1" x14ac:dyDescent="0.2">
      <c r="A649" s="57">
        <v>11</v>
      </c>
      <c r="B649" s="91" t="s">
        <v>1291</v>
      </c>
      <c r="C649" s="54" t="s">
        <v>1292</v>
      </c>
      <c r="D649" s="257"/>
      <c r="E649" s="257"/>
      <c r="F649" s="56" t="str">
        <f t="shared" ref="F649:F724" si="188">IF(D649&lt;&gt;0,IF(E649/D649&gt;=100,"&gt;&gt;100",E649/D649*100),"-")</f>
        <v>-</v>
      </c>
    </row>
    <row r="650" spans="1:6" ht="12.75" customHeight="1" x14ac:dyDescent="0.2">
      <c r="A650" s="57" t="s">
        <v>1293</v>
      </c>
      <c r="B650" s="91" t="s">
        <v>1294</v>
      </c>
      <c r="C650" s="54" t="s">
        <v>1293</v>
      </c>
      <c r="D650" s="257">
        <v>23481</v>
      </c>
      <c r="E650" s="257">
        <v>110684.5</v>
      </c>
      <c r="F650" s="56">
        <f t="shared" si="188"/>
        <v>471.37898726630044</v>
      </c>
    </row>
    <row r="651" spans="1:6" ht="12.75" customHeight="1" x14ac:dyDescent="0.2">
      <c r="A651" s="57" t="s">
        <v>1295</v>
      </c>
      <c r="B651" s="91" t="s">
        <v>1296</v>
      </c>
      <c r="C651" s="54" t="s">
        <v>1295</v>
      </c>
      <c r="D651" s="257">
        <v>23481</v>
      </c>
      <c r="E651" s="257">
        <v>110684.5</v>
      </c>
      <c r="F651" s="56">
        <f t="shared" si="188"/>
        <v>471.37898726630044</v>
      </c>
    </row>
    <row r="652" spans="1:6" ht="24" x14ac:dyDescent="0.2">
      <c r="A652" s="57">
        <v>11</v>
      </c>
      <c r="B652" s="91" t="s">
        <v>1297</v>
      </c>
      <c r="C652" s="54" t="s">
        <v>1298</v>
      </c>
      <c r="D652" s="55">
        <f t="shared" ref="D652:E652" si="189">+D649+D650-D651</f>
        <v>0</v>
      </c>
      <c r="E652" s="55">
        <f t="shared" si="189"/>
        <v>0</v>
      </c>
      <c r="F652" s="56" t="str">
        <f t="shared" si="188"/>
        <v>-</v>
      </c>
    </row>
    <row r="653" spans="1:6" ht="24" x14ac:dyDescent="0.2">
      <c r="A653" s="57" t="s">
        <v>605</v>
      </c>
      <c r="B653" s="91" t="s">
        <v>1299</v>
      </c>
      <c r="C653" s="54" t="s">
        <v>1300</v>
      </c>
      <c r="D653" s="279"/>
      <c r="E653" s="279"/>
      <c r="F653" s="56" t="str">
        <f t="shared" si="188"/>
        <v>-</v>
      </c>
    </row>
    <row r="654" spans="1:6" ht="24" x14ac:dyDescent="0.2">
      <c r="A654" s="57" t="s">
        <v>605</v>
      </c>
      <c r="B654" s="91" t="s">
        <v>1301</v>
      </c>
      <c r="C654" s="54" t="s">
        <v>1302</v>
      </c>
      <c r="D654" s="279">
        <v>56</v>
      </c>
      <c r="E654" s="279">
        <v>57</v>
      </c>
      <c r="F654" s="56">
        <f t="shared" si="188"/>
        <v>101.78571428571428</v>
      </c>
    </row>
    <row r="655" spans="1:6" ht="12.75" customHeight="1" x14ac:dyDescent="0.2">
      <c r="A655" s="57" t="s">
        <v>605</v>
      </c>
      <c r="B655" s="91" t="s">
        <v>1303</v>
      </c>
      <c r="C655" s="54" t="s">
        <v>1304</v>
      </c>
      <c r="D655" s="279"/>
      <c r="E655" s="279"/>
      <c r="F655" s="56" t="str">
        <f t="shared" si="188"/>
        <v>-</v>
      </c>
    </row>
    <row r="656" spans="1:6" ht="12.75" customHeight="1" x14ac:dyDescent="0.2">
      <c r="A656" s="57" t="s">
        <v>605</v>
      </c>
      <c r="B656" s="91" t="s">
        <v>1305</v>
      </c>
      <c r="C656" s="54" t="s">
        <v>1306</v>
      </c>
      <c r="D656" s="279">
        <v>41</v>
      </c>
      <c r="E656" s="279">
        <v>45</v>
      </c>
      <c r="F656" s="56">
        <f t="shared" si="188"/>
        <v>109.75609756097562</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2884883</v>
      </c>
      <c r="E675" s="257">
        <v>2930311.35</v>
      </c>
      <c r="F675" s="56">
        <f t="shared" si="188"/>
        <v>101.57470337618545</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19520</v>
      </c>
      <c r="E710" s="257">
        <v>150044.92000000001</v>
      </c>
      <c r="F710" s="56">
        <f t="shared" si="188"/>
        <v>768.67274590163936</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v>586</v>
      </c>
      <c r="E712" s="257"/>
      <c r="F712" s="56">
        <f t="shared" si="188"/>
        <v>0</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8546</v>
      </c>
      <c r="E717" s="257">
        <v>3608.64</v>
      </c>
      <c r="F717" s="56">
        <f t="shared" si="188"/>
        <v>42.226070676339802</v>
      </c>
    </row>
    <row r="718" spans="1:6" ht="12.75" customHeight="1" x14ac:dyDescent="0.2">
      <c r="A718" s="57">
        <v>32121</v>
      </c>
      <c r="B718" s="91" t="s">
        <v>1412</v>
      </c>
      <c r="C718" s="54" t="s">
        <v>1413</v>
      </c>
      <c r="D718" s="257">
        <v>82761</v>
      </c>
      <c r="E718" s="257">
        <v>110352.26</v>
      </c>
      <c r="F718" s="56">
        <f t="shared" si="188"/>
        <v>133.33848068534695</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660</v>
      </c>
      <c r="F720" s="56" t="str">
        <f t="shared" si="188"/>
        <v>-</v>
      </c>
    </row>
    <row r="721" spans="1:6" ht="12.75" customHeight="1" x14ac:dyDescent="0.2">
      <c r="A721" s="57" t="s">
        <v>1418</v>
      </c>
      <c r="B721" s="91" t="s">
        <v>1419</v>
      </c>
      <c r="C721" s="54" t="s">
        <v>1418</v>
      </c>
      <c r="D721" s="257"/>
      <c r="E721" s="257">
        <v>7329.92</v>
      </c>
      <c r="F721" s="56" t="str">
        <f t="shared" si="188"/>
        <v>-</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v>268</v>
      </c>
      <c r="E824" s="257"/>
      <c r="F824" s="56">
        <f t="shared" si="190"/>
        <v>0</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3" t="s">
        <v>1941</v>
      </c>
      <c r="B983" s="364"/>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1"/>
      <c r="E994" s="362"/>
      <c r="F994" s="77"/>
    </row>
    <row r="995" spans="1:6" ht="15" customHeight="1" x14ac:dyDescent="0.2">
      <c r="A995" s="202"/>
      <c r="B995" s="225"/>
      <c r="C995" s="235"/>
      <c r="D995" s="361"/>
      <c r="E995" s="362"/>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3"/>
      <c r="B1" s="314"/>
      <c r="C1" s="313"/>
      <c r="D1" s="315"/>
      <c r="E1" s="315"/>
      <c r="F1" s="315"/>
    </row>
    <row r="2" spans="1:25" ht="50.1" customHeight="1" x14ac:dyDescent="0.25">
      <c r="A2" s="369" t="s">
        <v>32</v>
      </c>
      <c r="B2" s="370"/>
      <c r="C2" s="370"/>
      <c r="D2" s="370"/>
      <c r="E2" s="370"/>
      <c r="F2" s="370"/>
      <c r="G2" s="94"/>
      <c r="H2" s="94"/>
      <c r="I2" s="94"/>
      <c r="J2" s="94"/>
      <c r="K2" s="94"/>
      <c r="L2" s="94"/>
      <c r="M2" s="94"/>
      <c r="N2" s="94"/>
      <c r="O2" s="94"/>
      <c r="P2" s="94"/>
      <c r="Q2" s="94"/>
      <c r="R2" s="94"/>
      <c r="S2" s="94"/>
      <c r="T2" s="94"/>
      <c r="U2" s="94"/>
      <c r="V2" s="94"/>
      <c r="W2" s="94"/>
      <c r="X2" s="94"/>
    </row>
    <row r="3" spans="1:25" s="240" customFormat="1" ht="48" customHeight="1" x14ac:dyDescent="0.2">
      <c r="A3" s="316" t="s">
        <v>49</v>
      </c>
      <c r="B3" s="317" t="s">
        <v>41</v>
      </c>
      <c r="C3" s="318" t="s">
        <v>42</v>
      </c>
      <c r="D3" s="319" t="s">
        <v>1963</v>
      </c>
      <c r="E3" s="317" t="s">
        <v>1964</v>
      </c>
      <c r="F3" s="320" t="s">
        <v>52</v>
      </c>
    </row>
    <row r="4" spans="1:25" s="238" customFormat="1" ht="12" customHeight="1" x14ac:dyDescent="0.2">
      <c r="A4" s="302">
        <v>1</v>
      </c>
      <c r="B4" s="303">
        <v>2</v>
      </c>
      <c r="C4" s="304" t="s">
        <v>53</v>
      </c>
      <c r="D4" s="304">
        <v>4</v>
      </c>
      <c r="E4" s="312">
        <v>5</v>
      </c>
      <c r="F4" s="305">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2" t="s">
        <v>1965</v>
      </c>
      <c r="B5" s="373"/>
      <c r="C5" s="321"/>
      <c r="D5" s="322"/>
      <c r="E5" s="322"/>
      <c r="F5" s="323"/>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7" t="s">
        <v>2264</v>
      </c>
      <c r="B174" s="368"/>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1" t="s">
        <v>1290</v>
      </c>
      <c r="B261" s="368"/>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8"/>
      <c r="B1" s="309"/>
      <c r="C1" s="308"/>
      <c r="D1" s="310"/>
      <c r="E1" s="310"/>
      <c r="F1" s="311"/>
    </row>
    <row r="2" spans="1:25" ht="50.1" customHeight="1" x14ac:dyDescent="0.25">
      <c r="A2" s="374" t="s">
        <v>2532</v>
      </c>
      <c r="B2" s="375"/>
      <c r="C2" s="375"/>
      <c r="D2" s="375"/>
      <c r="E2" s="375"/>
      <c r="F2" s="375"/>
      <c r="G2" s="53"/>
      <c r="H2" s="53"/>
      <c r="I2" s="53"/>
      <c r="J2" s="53"/>
      <c r="K2" s="53"/>
      <c r="L2" s="53"/>
      <c r="M2" s="53"/>
      <c r="N2" s="53"/>
      <c r="O2" s="53"/>
      <c r="P2" s="53"/>
      <c r="Q2" s="53"/>
      <c r="R2" s="53"/>
      <c r="S2" s="53"/>
      <c r="T2" s="53"/>
      <c r="U2" s="53"/>
      <c r="V2" s="53"/>
      <c r="W2" s="53"/>
      <c r="X2" s="53"/>
      <c r="Y2" s="53"/>
    </row>
    <row r="3" spans="1:25" s="236" customFormat="1" ht="48" x14ac:dyDescent="0.2">
      <c r="A3" s="298" t="s">
        <v>2533</v>
      </c>
      <c r="B3" s="299" t="s">
        <v>41</v>
      </c>
      <c r="C3" s="300" t="s">
        <v>42</v>
      </c>
      <c r="D3" s="299" t="s">
        <v>50</v>
      </c>
      <c r="E3" s="299" t="s">
        <v>51</v>
      </c>
      <c r="F3" s="301"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2">
        <v>1</v>
      </c>
      <c r="B4" s="303">
        <v>2</v>
      </c>
      <c r="C4" s="304" t="s">
        <v>53</v>
      </c>
      <c r="D4" s="304">
        <v>4</v>
      </c>
      <c r="E4" s="312">
        <v>5</v>
      </c>
      <c r="F4" s="305">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6"/>
      <c r="E143" s="377"/>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5"/>
      <c r="B1" s="296"/>
      <c r="C1" s="295"/>
      <c r="D1" s="297"/>
      <c r="E1" s="297"/>
    </row>
    <row r="2" spans="1:25" ht="50.1" customHeight="1" x14ac:dyDescent="0.2">
      <c r="A2" s="378" t="s">
        <v>2785</v>
      </c>
      <c r="B2" s="379"/>
      <c r="C2" s="379"/>
      <c r="D2" s="379"/>
      <c r="E2" s="379"/>
      <c r="F2" s="39"/>
      <c r="G2" s="39"/>
      <c r="H2" s="39"/>
      <c r="I2" s="39"/>
      <c r="J2" s="39"/>
      <c r="K2" s="39"/>
      <c r="L2" s="39"/>
      <c r="M2" s="39"/>
      <c r="N2" s="39"/>
      <c r="O2" s="39"/>
      <c r="P2" s="39"/>
      <c r="Q2" s="39"/>
      <c r="R2" s="39"/>
      <c r="S2" s="39"/>
      <c r="T2" s="39"/>
      <c r="U2" s="39"/>
      <c r="V2" s="39"/>
    </row>
    <row r="3" spans="1:25" s="30" customFormat="1" ht="48" customHeight="1" x14ac:dyDescent="0.2">
      <c r="A3" s="298" t="s">
        <v>1942</v>
      </c>
      <c r="B3" s="299" t="s">
        <v>41</v>
      </c>
      <c r="C3" s="300" t="s">
        <v>42</v>
      </c>
      <c r="D3" s="299" t="s">
        <v>2786</v>
      </c>
      <c r="E3" s="301"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2">
        <v>1</v>
      </c>
      <c r="B4" s="303">
        <v>2</v>
      </c>
      <c r="C4" s="304" t="s">
        <v>53</v>
      </c>
      <c r="D4" s="304">
        <v>4</v>
      </c>
      <c r="E4" s="305">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0"/>
      <c r="E51" s="381"/>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5" workbookViewId="0">
      <selection activeCell="D61" sqref="D6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6"/>
      <c r="B1" s="296"/>
      <c r="C1" s="306"/>
      <c r="D1" s="297"/>
    </row>
    <row r="2" spans="1:24" ht="50.1" customHeight="1" x14ac:dyDescent="0.2">
      <c r="A2" s="382" t="s">
        <v>2856</v>
      </c>
      <c r="B2" s="379"/>
      <c r="C2" s="379"/>
      <c r="D2" s="379"/>
      <c r="E2" s="39"/>
      <c r="F2" s="39"/>
      <c r="G2" s="39"/>
      <c r="H2" s="39"/>
      <c r="I2" s="39"/>
      <c r="J2" s="39"/>
      <c r="K2" s="39"/>
      <c r="L2" s="39"/>
      <c r="M2" s="39"/>
      <c r="N2" s="39"/>
      <c r="O2" s="39"/>
      <c r="P2" s="39"/>
      <c r="Q2" s="39"/>
      <c r="R2" s="39"/>
      <c r="S2" s="39"/>
      <c r="T2" s="39"/>
      <c r="U2" s="39"/>
    </row>
    <row r="3" spans="1:24" s="30" customFormat="1" ht="48" customHeight="1" x14ac:dyDescent="0.2">
      <c r="A3" s="298" t="s">
        <v>1942</v>
      </c>
      <c r="B3" s="299" t="s">
        <v>41</v>
      </c>
      <c r="C3" s="300" t="s">
        <v>42</v>
      </c>
      <c r="D3" s="301" t="s">
        <v>2857</v>
      </c>
      <c r="E3" s="254"/>
      <c r="F3" s="254"/>
      <c r="G3" s="254"/>
      <c r="H3" s="254"/>
      <c r="I3" s="254"/>
      <c r="J3" s="254"/>
      <c r="K3" s="254"/>
      <c r="L3" s="254"/>
      <c r="M3" s="254"/>
      <c r="N3" s="254"/>
      <c r="O3" s="254"/>
      <c r="P3" s="254"/>
      <c r="Q3" s="254"/>
      <c r="R3" s="254"/>
      <c r="S3" s="254"/>
      <c r="T3" s="254"/>
      <c r="U3" s="254"/>
    </row>
    <row r="4" spans="1:24" s="256" customFormat="1" ht="12" x14ac:dyDescent="0.2">
      <c r="A4" s="302">
        <v>1</v>
      </c>
      <c r="B4" s="303">
        <v>2</v>
      </c>
      <c r="C4" s="303" t="s">
        <v>53</v>
      </c>
      <c r="D4" s="307">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703065.67</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3689993.09</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3689993.09</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3098745.05</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554685.62</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36562.42</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3646208.98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3646208.98</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3088362.79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557846.18999999994</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746849.7799999998</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244676.90999999997</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244676.90999999997</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150227.59</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88116.31</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62111.28</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94449.319999999992</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13206.52</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23355.9</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21498.73</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36388.17</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502172.87</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502172.87</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6" t="s">
        <v>2856</v>
      </c>
      <c r="B1" s="381"/>
      <c r="C1" s="381"/>
      <c r="D1" s="381"/>
      <c r="E1" s="77" t="s">
        <v>2998</v>
      </c>
      <c r="F1" s="77"/>
      <c r="G1" s="77"/>
      <c r="H1" s="77"/>
      <c r="I1" s="77"/>
      <c r="J1" s="77"/>
      <c r="K1" s="77"/>
      <c r="L1" s="77"/>
      <c r="M1" s="77"/>
      <c r="N1" s="77"/>
      <c r="O1" s="77"/>
      <c r="P1" s="77"/>
    </row>
    <row r="2" spans="1:16" ht="37.5" customHeight="1" x14ac:dyDescent="0.2">
      <c r="A2" s="386" t="s">
        <v>2999</v>
      </c>
      <c r="B2" s="381"/>
      <c r="C2" s="381"/>
      <c r="D2" s="381"/>
    </row>
    <row r="3" spans="1:16" ht="29.25" customHeight="1" x14ac:dyDescent="0.2">
      <c r="A3" s="136" t="s">
        <v>3000</v>
      </c>
      <c r="B3" s="137" t="s">
        <v>3001</v>
      </c>
      <c r="C3" s="138" t="s">
        <v>3002</v>
      </c>
      <c r="D3" s="134"/>
      <c r="E3" s="135">
        <f>E4+E14+E19+E275+E293+E296+E298</f>
        <v>0</v>
      </c>
      <c r="F3" s="135">
        <f>F4+F14+F19+F275+F293+F296+F298</f>
        <v>4</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47828</v>
      </c>
      <c r="P3" s="77"/>
    </row>
    <row r="4" spans="1:16" ht="19.5" customHeight="1" x14ac:dyDescent="0.2">
      <c r="A4" s="387" t="s">
        <v>3003</v>
      </c>
      <c r="B4" s="388"/>
      <c r="C4" s="389"/>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3" t="s">
        <v>3016</v>
      </c>
      <c r="B14" s="384"/>
      <c r="C14" s="385"/>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3" t="s">
        <v>3021</v>
      </c>
      <c r="B19" s="384"/>
      <c r="C19" s="385"/>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0</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3" t="s">
        <v>32</v>
      </c>
      <c r="B275" s="384"/>
      <c r="C275" s="385"/>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3" t="s">
        <v>37</v>
      </c>
      <c r="B293" s="384"/>
      <c r="C293" s="385"/>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3" t="s">
        <v>36</v>
      </c>
      <c r="B296" s="384"/>
      <c r="C296" s="385"/>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3" t="s">
        <v>3296</v>
      </c>
      <c r="B298" s="384"/>
      <c r="C298" s="385"/>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2" t="s">
        <v>3298</v>
      </c>
      <c r="B1" s="392"/>
      <c r="C1" s="392"/>
      <c r="D1" s="294"/>
    </row>
    <row r="2" spans="1:17" ht="33" customHeight="1" x14ac:dyDescent="0.2">
      <c r="A2" s="393" t="s">
        <v>3299</v>
      </c>
      <c r="B2" s="394"/>
      <c r="C2" s="391"/>
      <c r="D2" s="4"/>
      <c r="E2" s="4"/>
      <c r="F2" s="4"/>
      <c r="G2" s="4"/>
      <c r="H2" s="4"/>
      <c r="I2" s="4"/>
      <c r="J2" s="4"/>
      <c r="K2" s="4"/>
      <c r="L2" s="4"/>
      <c r="M2" s="4"/>
      <c r="N2" s="4"/>
      <c r="O2" s="4"/>
      <c r="P2" s="4"/>
      <c r="Q2" s="4"/>
    </row>
    <row r="3" spans="1:17" ht="18.75" customHeight="1" x14ac:dyDescent="0.2">
      <c r="A3" s="43" t="s">
        <v>3300</v>
      </c>
      <c r="B3" s="395" t="s">
        <v>3301</v>
      </c>
      <c r="C3" s="391"/>
      <c r="D3" s="4"/>
      <c r="E3" s="4"/>
      <c r="F3" s="4"/>
      <c r="G3" s="4"/>
      <c r="H3" s="4"/>
      <c r="I3" s="4"/>
      <c r="J3" s="4"/>
      <c r="K3" s="4"/>
      <c r="L3" s="4"/>
      <c r="M3" s="4"/>
      <c r="N3" s="4"/>
      <c r="O3" s="4"/>
      <c r="P3" s="4"/>
      <c r="Q3" s="4"/>
    </row>
    <row r="4" spans="1:17" ht="37.5" hidden="1" customHeight="1" x14ac:dyDescent="0.2">
      <c r="A4" s="44" t="s">
        <v>3302</v>
      </c>
      <c r="B4" s="390" t="s">
        <v>3303</v>
      </c>
      <c r="C4" s="391"/>
      <c r="D4" s="4"/>
      <c r="E4" s="4"/>
      <c r="F4" s="4"/>
      <c r="G4" s="4"/>
      <c r="H4" s="4"/>
      <c r="I4" s="4"/>
      <c r="J4" s="4"/>
      <c r="K4" s="4"/>
      <c r="L4" s="4"/>
      <c r="M4" s="4"/>
      <c r="N4" s="4"/>
      <c r="O4" s="4"/>
      <c r="P4" s="4"/>
      <c r="Q4" s="4"/>
    </row>
    <row r="5" spans="1:17" ht="48" hidden="1" customHeight="1" x14ac:dyDescent="0.2">
      <c r="A5" s="44" t="s">
        <v>3302</v>
      </c>
      <c r="B5" s="390" t="s">
        <v>3304</v>
      </c>
      <c r="C5" s="391"/>
      <c r="D5" s="4"/>
      <c r="E5" s="4"/>
      <c r="F5" s="4"/>
      <c r="G5" s="4"/>
      <c r="H5" s="4"/>
      <c r="I5" s="4"/>
      <c r="J5" s="4"/>
      <c r="K5" s="4"/>
      <c r="L5" s="4"/>
      <c r="M5" s="4"/>
      <c r="N5" s="4"/>
      <c r="O5" s="4"/>
      <c r="P5" s="4"/>
      <c r="Q5" s="4"/>
    </row>
    <row r="6" spans="1:17" ht="59.25" hidden="1" customHeight="1" x14ac:dyDescent="0.2">
      <c r="A6" s="44" t="s">
        <v>3302</v>
      </c>
      <c r="B6" s="390" t="s">
        <v>3305</v>
      </c>
      <c r="C6" s="391"/>
      <c r="D6" s="4"/>
      <c r="E6" s="4"/>
      <c r="F6" s="4"/>
      <c r="G6" s="4"/>
      <c r="H6" s="4"/>
      <c r="I6" s="4"/>
      <c r="J6" s="4"/>
      <c r="K6" s="4"/>
      <c r="L6" s="4"/>
      <c r="M6" s="4"/>
      <c r="N6" s="4"/>
      <c r="O6" s="4"/>
      <c r="P6" s="4"/>
      <c r="Q6" s="4"/>
    </row>
    <row r="7" spans="1:17" ht="48" hidden="1" customHeight="1" x14ac:dyDescent="0.2">
      <c r="A7" s="44" t="s">
        <v>3306</v>
      </c>
      <c r="B7" s="390" t="s">
        <v>3307</v>
      </c>
      <c r="C7" s="391"/>
      <c r="D7" s="4"/>
      <c r="E7" s="4"/>
      <c r="F7" s="4"/>
      <c r="G7" s="4"/>
      <c r="H7" s="4"/>
      <c r="I7" s="4"/>
      <c r="J7" s="4"/>
      <c r="K7" s="4"/>
      <c r="L7" s="4"/>
      <c r="M7" s="4"/>
      <c r="N7" s="4"/>
      <c r="O7" s="4"/>
      <c r="P7" s="4"/>
      <c r="Q7" s="4"/>
    </row>
    <row r="8" spans="1:17" ht="41.25" hidden="1" customHeight="1" x14ac:dyDescent="0.2">
      <c r="A8" s="44" t="s">
        <v>3308</v>
      </c>
      <c r="B8" s="390" t="s">
        <v>3309</v>
      </c>
      <c r="C8" s="391"/>
      <c r="D8" s="4"/>
      <c r="E8" s="4"/>
      <c r="F8" s="4"/>
      <c r="G8" s="4"/>
      <c r="H8" s="4"/>
      <c r="I8" s="4"/>
      <c r="J8" s="4"/>
      <c r="K8" s="4"/>
      <c r="L8" s="4"/>
      <c r="M8" s="4"/>
      <c r="N8" s="4"/>
      <c r="O8" s="4"/>
      <c r="P8" s="4"/>
      <c r="Q8" s="4"/>
    </row>
    <row r="9" spans="1:17" ht="59.25" hidden="1" customHeight="1" x14ac:dyDescent="0.2">
      <c r="A9" s="44" t="s">
        <v>3310</v>
      </c>
      <c r="B9" s="390" t="s">
        <v>3311</v>
      </c>
      <c r="C9" s="391"/>
      <c r="D9" s="4"/>
      <c r="E9" s="4"/>
      <c r="F9" s="4"/>
      <c r="G9" s="4"/>
      <c r="H9" s="4"/>
      <c r="I9" s="4"/>
      <c r="J9" s="4"/>
      <c r="K9" s="4"/>
      <c r="L9" s="4"/>
      <c r="M9" s="4"/>
      <c r="N9" s="4"/>
      <c r="O9" s="4"/>
      <c r="P9" s="4"/>
      <c r="Q9" s="4"/>
    </row>
    <row r="10" spans="1:17" ht="61.5" hidden="1" customHeight="1" x14ac:dyDescent="0.2">
      <c r="A10" s="44" t="s">
        <v>3310</v>
      </c>
      <c r="B10" s="390" t="s">
        <v>3312</v>
      </c>
      <c r="C10" s="391"/>
      <c r="D10" s="4"/>
      <c r="E10" s="4"/>
      <c r="F10" s="4"/>
      <c r="G10" s="4"/>
      <c r="H10" s="4"/>
      <c r="I10" s="4"/>
      <c r="J10" s="4"/>
      <c r="K10" s="4"/>
      <c r="L10" s="4"/>
      <c r="M10" s="4"/>
      <c r="N10" s="4"/>
      <c r="O10" s="4"/>
      <c r="P10" s="4"/>
      <c r="Q10" s="4"/>
    </row>
    <row r="11" spans="1:17" ht="43.5" hidden="1" customHeight="1" x14ac:dyDescent="0.2">
      <c r="A11" s="44" t="s">
        <v>3310</v>
      </c>
      <c r="B11" s="390" t="s">
        <v>3313</v>
      </c>
      <c r="C11" s="391"/>
      <c r="D11" s="4"/>
      <c r="E11" s="4"/>
      <c r="F11" s="4"/>
      <c r="G11" s="4"/>
      <c r="H11" s="4"/>
      <c r="I11" s="4"/>
      <c r="J11" s="4"/>
      <c r="K11" s="4"/>
      <c r="L11" s="4"/>
      <c r="M11" s="4"/>
      <c r="N11" s="4"/>
      <c r="O11" s="4"/>
      <c r="P11" s="4"/>
      <c r="Q11" s="4"/>
    </row>
    <row r="12" spans="1:17" ht="27.75" hidden="1" customHeight="1" x14ac:dyDescent="0.2">
      <c r="A12" s="44" t="s">
        <v>3314</v>
      </c>
      <c r="B12" s="390" t="s">
        <v>3315</v>
      </c>
      <c r="C12" s="391"/>
      <c r="D12" s="4"/>
      <c r="E12" s="4"/>
      <c r="F12" s="4"/>
      <c r="G12" s="4"/>
      <c r="H12" s="4"/>
      <c r="I12" s="4"/>
      <c r="J12" s="4"/>
      <c r="K12" s="4"/>
      <c r="L12" s="4"/>
      <c r="M12" s="4"/>
      <c r="N12" s="4"/>
      <c r="O12" s="4"/>
      <c r="P12" s="4"/>
      <c r="Q12" s="4"/>
    </row>
    <row r="13" spans="1:17" ht="27.75" hidden="1" customHeight="1" x14ac:dyDescent="0.2">
      <c r="A13" s="44" t="s">
        <v>3316</v>
      </c>
      <c r="B13" s="390" t="s">
        <v>3317</v>
      </c>
      <c r="C13" s="391"/>
      <c r="D13" s="4"/>
      <c r="E13" s="4"/>
      <c r="F13" s="4"/>
      <c r="G13" s="4"/>
      <c r="H13" s="4"/>
      <c r="I13" s="4"/>
      <c r="J13" s="4"/>
      <c r="K13" s="4"/>
      <c r="L13" s="4"/>
      <c r="M13" s="4"/>
      <c r="N13" s="4"/>
      <c r="O13" s="4"/>
      <c r="P13" s="4"/>
      <c r="Q13" s="4"/>
    </row>
    <row r="14" spans="1:17" ht="45.75" hidden="1" customHeight="1" x14ac:dyDescent="0.2">
      <c r="A14" s="44" t="s">
        <v>3318</v>
      </c>
      <c r="B14" s="390" t="s">
        <v>3319</v>
      </c>
      <c r="C14" s="391"/>
      <c r="D14" s="4"/>
      <c r="E14" s="4"/>
      <c r="F14" s="4"/>
      <c r="G14" s="4"/>
      <c r="H14" s="4"/>
      <c r="I14" s="4"/>
      <c r="J14" s="4"/>
      <c r="K14" s="4"/>
      <c r="L14" s="4"/>
      <c r="M14" s="4"/>
      <c r="N14" s="4"/>
      <c r="O14" s="4"/>
      <c r="P14" s="4"/>
      <c r="Q14" s="4"/>
    </row>
    <row r="15" spans="1:17" ht="45.75" hidden="1" customHeight="1" x14ac:dyDescent="0.2">
      <c r="A15" s="44" t="s">
        <v>3320</v>
      </c>
      <c r="B15" s="390" t="s">
        <v>3321</v>
      </c>
      <c r="C15" s="391"/>
      <c r="D15" s="4"/>
      <c r="E15" s="4"/>
      <c r="F15" s="4"/>
      <c r="G15" s="4"/>
      <c r="H15" s="4"/>
      <c r="I15" s="4"/>
      <c r="J15" s="4"/>
      <c r="K15" s="4"/>
      <c r="L15" s="4"/>
      <c r="M15" s="4"/>
      <c r="N15" s="4"/>
      <c r="O15" s="4"/>
      <c r="P15" s="4"/>
      <c r="Q15" s="4"/>
    </row>
    <row r="16" spans="1:17" ht="51" hidden="1" customHeight="1" x14ac:dyDescent="0.2">
      <c r="A16" s="44" t="s">
        <v>3322</v>
      </c>
      <c r="B16" s="390" t="s">
        <v>3323</v>
      </c>
      <c r="C16" s="391"/>
      <c r="D16" s="4"/>
      <c r="E16" s="4"/>
      <c r="F16" s="4"/>
      <c r="G16" s="4"/>
      <c r="H16" s="4"/>
      <c r="I16" s="4"/>
      <c r="J16" s="4"/>
      <c r="K16" s="4"/>
      <c r="L16" s="4"/>
      <c r="M16" s="4"/>
      <c r="N16" s="4"/>
      <c r="O16" s="4"/>
      <c r="P16" s="4"/>
      <c r="Q16" s="4"/>
    </row>
    <row r="17" spans="1:17" ht="27.75" hidden="1" customHeight="1" x14ac:dyDescent="0.2">
      <c r="A17" s="44" t="s">
        <v>3324</v>
      </c>
      <c r="B17" s="390" t="s">
        <v>3325</v>
      </c>
      <c r="C17" s="391"/>
      <c r="D17" s="4"/>
      <c r="E17" s="4"/>
      <c r="F17" s="4"/>
      <c r="G17" s="4"/>
      <c r="H17" s="4"/>
      <c r="I17" s="4"/>
      <c r="J17" s="4"/>
      <c r="K17" s="4"/>
      <c r="L17" s="4"/>
      <c r="M17" s="4"/>
      <c r="N17" s="4"/>
      <c r="O17" s="4"/>
      <c r="P17" s="4"/>
      <c r="Q17" s="4"/>
    </row>
    <row r="18" spans="1:17" ht="27.75" hidden="1" customHeight="1" x14ac:dyDescent="0.2">
      <c r="A18" s="44" t="s">
        <v>3326</v>
      </c>
      <c r="B18" s="390" t="s">
        <v>3327</v>
      </c>
      <c r="C18" s="391"/>
      <c r="D18" s="4"/>
      <c r="E18" s="4"/>
      <c r="F18" s="4"/>
      <c r="G18" s="4"/>
      <c r="H18" s="4"/>
      <c r="I18" s="4"/>
      <c r="J18" s="4"/>
      <c r="K18" s="4"/>
      <c r="L18" s="4"/>
      <c r="M18" s="4"/>
      <c r="N18" s="4"/>
      <c r="O18" s="4"/>
      <c r="P18" s="4"/>
      <c r="Q18" s="4"/>
    </row>
    <row r="19" spans="1:17" ht="45" hidden="1" customHeight="1" x14ac:dyDescent="0.2">
      <c r="A19" s="44" t="s">
        <v>3326</v>
      </c>
      <c r="B19" s="390" t="s">
        <v>3328</v>
      </c>
      <c r="C19" s="391"/>
      <c r="D19" s="4"/>
      <c r="E19" s="4"/>
      <c r="F19" s="4"/>
      <c r="G19" s="4"/>
      <c r="H19" s="4"/>
      <c r="I19" s="4"/>
      <c r="J19" s="4"/>
      <c r="K19" s="4"/>
      <c r="L19" s="4"/>
      <c r="M19" s="4"/>
      <c r="N19" s="4"/>
      <c r="O19" s="4"/>
      <c r="P19" s="4"/>
      <c r="Q19" s="4"/>
    </row>
    <row r="20" spans="1:17" ht="45" hidden="1" customHeight="1" x14ac:dyDescent="0.2">
      <c r="A20" s="44" t="s">
        <v>3329</v>
      </c>
      <c r="B20" s="390" t="s">
        <v>3330</v>
      </c>
      <c r="C20" s="391"/>
      <c r="D20" s="4"/>
      <c r="E20" s="4"/>
      <c r="F20" s="4"/>
      <c r="G20" s="4"/>
      <c r="H20" s="4"/>
      <c r="I20" s="4"/>
      <c r="J20" s="4"/>
      <c r="K20" s="4"/>
      <c r="L20" s="4"/>
      <c r="M20" s="4"/>
      <c r="N20" s="4"/>
      <c r="O20" s="4"/>
      <c r="P20" s="4"/>
      <c r="Q20" s="4"/>
    </row>
    <row r="21" spans="1:17" ht="30" hidden="1" customHeight="1" x14ac:dyDescent="0.2">
      <c r="A21" s="44" t="s">
        <v>3331</v>
      </c>
      <c r="B21" s="390" t="s">
        <v>3332</v>
      </c>
      <c r="C21" s="391"/>
      <c r="D21" s="4"/>
      <c r="E21" s="4"/>
      <c r="F21" s="4"/>
      <c r="G21" s="4"/>
      <c r="H21" s="4"/>
      <c r="I21" s="4"/>
      <c r="J21" s="4"/>
      <c r="K21" s="4"/>
      <c r="L21" s="4"/>
      <c r="M21" s="4"/>
      <c r="N21" s="4"/>
      <c r="O21" s="4"/>
      <c r="P21" s="4"/>
      <c r="Q21" s="4"/>
    </row>
    <row r="22" spans="1:17" ht="30" hidden="1" customHeight="1" x14ac:dyDescent="0.2">
      <c r="A22" s="44" t="s">
        <v>3333</v>
      </c>
      <c r="B22" s="390" t="s">
        <v>3334</v>
      </c>
      <c r="C22" s="391"/>
      <c r="D22" s="4"/>
      <c r="E22" s="4"/>
      <c r="F22" s="4"/>
      <c r="G22" s="4"/>
      <c r="H22" s="4"/>
      <c r="I22" s="4"/>
      <c r="J22" s="4"/>
      <c r="K22" s="4"/>
      <c r="L22" s="4"/>
      <c r="M22" s="4"/>
      <c r="N22" s="4"/>
      <c r="O22" s="4"/>
      <c r="P22" s="4"/>
      <c r="Q22" s="4"/>
    </row>
    <row r="23" spans="1:17" ht="30" hidden="1" customHeight="1" x14ac:dyDescent="0.2">
      <c r="A23" s="44" t="s">
        <v>3335</v>
      </c>
      <c r="B23" s="390" t="s">
        <v>3336</v>
      </c>
      <c r="C23" s="391"/>
      <c r="D23" s="4"/>
      <c r="E23" s="4"/>
      <c r="F23" s="4"/>
      <c r="G23" s="4"/>
      <c r="H23" s="4"/>
      <c r="I23" s="4"/>
      <c r="J23" s="4"/>
      <c r="K23" s="4"/>
      <c r="L23" s="4"/>
      <c r="M23" s="4"/>
      <c r="N23" s="4"/>
      <c r="O23" s="4"/>
      <c r="P23" s="4"/>
      <c r="Q23" s="4"/>
    </row>
    <row r="24" spans="1:17" ht="30" hidden="1" customHeight="1" x14ac:dyDescent="0.2">
      <c r="A24" s="44" t="s">
        <v>3337</v>
      </c>
      <c r="B24" s="390" t="s">
        <v>3338</v>
      </c>
      <c r="C24" s="391"/>
      <c r="D24" s="4"/>
      <c r="E24" s="4"/>
      <c r="F24" s="4"/>
      <c r="G24" s="4"/>
      <c r="H24" s="4"/>
      <c r="I24" s="4"/>
      <c r="J24" s="4"/>
      <c r="K24" s="4"/>
      <c r="L24" s="4"/>
      <c r="M24" s="4"/>
      <c r="N24" s="4"/>
      <c r="O24" s="4"/>
      <c r="P24" s="4"/>
      <c r="Q24" s="4"/>
    </row>
    <row r="25" spans="1:17" ht="30" hidden="1" customHeight="1" x14ac:dyDescent="0.2">
      <c r="A25" s="44" t="s">
        <v>3339</v>
      </c>
      <c r="B25" s="390" t="s">
        <v>3340</v>
      </c>
      <c r="C25" s="391"/>
      <c r="D25" s="4"/>
      <c r="E25" s="4"/>
      <c r="F25" s="4"/>
      <c r="G25" s="4"/>
      <c r="H25" s="4"/>
      <c r="I25" s="4"/>
      <c r="J25" s="4"/>
      <c r="K25" s="4"/>
      <c r="L25" s="4"/>
      <c r="M25" s="4"/>
      <c r="N25" s="4"/>
      <c r="O25" s="4"/>
      <c r="P25" s="4"/>
      <c r="Q25" s="4"/>
    </row>
    <row r="26" spans="1:17" ht="30" hidden="1" customHeight="1" x14ac:dyDescent="0.2">
      <c r="A26" s="44" t="s">
        <v>3341</v>
      </c>
      <c r="B26" s="390" t="s">
        <v>3342</v>
      </c>
      <c r="C26" s="391"/>
      <c r="D26" s="4"/>
      <c r="E26" s="4"/>
      <c r="F26" s="4"/>
      <c r="G26" s="4"/>
      <c r="H26" s="4"/>
      <c r="I26" s="4"/>
      <c r="J26" s="4"/>
      <c r="K26" s="4"/>
      <c r="L26" s="4"/>
      <c r="M26" s="4"/>
      <c r="N26" s="4"/>
      <c r="O26" s="4"/>
      <c r="P26" s="4"/>
      <c r="Q26" s="4"/>
    </row>
    <row r="27" spans="1:17" ht="70.5" hidden="1" customHeight="1" x14ac:dyDescent="0.2">
      <c r="A27" s="44" t="s">
        <v>3343</v>
      </c>
      <c r="B27" s="390" t="s">
        <v>3344</v>
      </c>
      <c r="C27" s="391"/>
      <c r="D27" s="4"/>
      <c r="E27" s="4"/>
      <c r="F27" s="4"/>
      <c r="G27" s="4"/>
      <c r="H27" s="4"/>
      <c r="I27" s="4"/>
      <c r="J27" s="4"/>
      <c r="K27" s="4"/>
      <c r="L27" s="4"/>
      <c r="M27" s="4"/>
      <c r="N27" s="4"/>
      <c r="O27" s="4"/>
      <c r="P27" s="4"/>
      <c r="Q27" s="4"/>
    </row>
    <row r="28" spans="1:17" ht="48" hidden="1" customHeight="1" x14ac:dyDescent="0.2">
      <c r="A28" s="44" t="s">
        <v>3345</v>
      </c>
      <c r="B28" s="390" t="s">
        <v>3346</v>
      </c>
      <c r="C28" s="391"/>
      <c r="D28" s="4"/>
      <c r="E28" s="4"/>
      <c r="F28" s="4"/>
      <c r="G28" s="4"/>
      <c r="H28" s="4"/>
      <c r="I28" s="4"/>
      <c r="J28" s="4"/>
      <c r="K28" s="4"/>
      <c r="L28" s="4"/>
      <c r="M28" s="4"/>
      <c r="N28" s="4"/>
      <c r="O28" s="4"/>
      <c r="P28" s="4"/>
      <c r="Q28" s="4"/>
    </row>
    <row r="29" spans="1:17" ht="100.5" hidden="1" customHeight="1" x14ac:dyDescent="0.2">
      <c r="A29" s="44" t="s">
        <v>3347</v>
      </c>
      <c r="B29" s="390" t="s">
        <v>3348</v>
      </c>
      <c r="C29" s="391"/>
      <c r="D29" s="4"/>
      <c r="E29" s="4"/>
      <c r="F29" s="4"/>
      <c r="G29" s="4"/>
      <c r="H29" s="4"/>
      <c r="I29" s="4"/>
      <c r="J29" s="4"/>
      <c r="K29" s="4"/>
      <c r="L29" s="4"/>
      <c r="M29" s="4"/>
      <c r="N29" s="4"/>
      <c r="O29" s="4"/>
      <c r="P29" s="4"/>
      <c r="Q29" s="4"/>
    </row>
    <row r="30" spans="1:17" ht="45" hidden="1" customHeight="1" x14ac:dyDescent="0.2">
      <c r="A30" s="44" t="s">
        <v>3349</v>
      </c>
      <c r="B30" s="390" t="s">
        <v>3350</v>
      </c>
      <c r="C30" s="391"/>
      <c r="D30" s="4"/>
      <c r="E30" s="4"/>
      <c r="F30" s="4"/>
      <c r="G30" s="4"/>
      <c r="H30" s="4"/>
      <c r="I30" s="4"/>
      <c r="J30" s="4"/>
      <c r="K30" s="4"/>
      <c r="L30" s="4"/>
      <c r="M30" s="4"/>
      <c r="N30" s="4"/>
      <c r="O30" s="4"/>
      <c r="P30" s="4"/>
      <c r="Q30" s="4"/>
    </row>
    <row r="31" spans="1:17" ht="45" hidden="1" customHeight="1" x14ac:dyDescent="0.2">
      <c r="A31" s="44" t="s">
        <v>3351</v>
      </c>
      <c r="B31" s="390" t="s">
        <v>3352</v>
      </c>
      <c r="C31" s="391"/>
      <c r="D31" s="4"/>
      <c r="E31" s="4"/>
      <c r="F31" s="4"/>
      <c r="G31" s="4"/>
      <c r="H31" s="4"/>
      <c r="I31" s="4"/>
      <c r="J31" s="4"/>
      <c r="K31" s="4"/>
      <c r="L31" s="4"/>
      <c r="M31" s="4"/>
      <c r="N31" s="4"/>
      <c r="O31" s="4"/>
      <c r="P31" s="4"/>
      <c r="Q31" s="4"/>
    </row>
    <row r="32" spans="1:17" ht="45" hidden="1" customHeight="1" x14ac:dyDescent="0.2">
      <c r="A32" s="44" t="s">
        <v>3353</v>
      </c>
      <c r="B32" s="390" t="s">
        <v>3354</v>
      </c>
      <c r="C32" s="391"/>
      <c r="D32" s="4"/>
      <c r="E32" s="4"/>
      <c r="F32" s="4"/>
      <c r="G32" s="4"/>
      <c r="H32" s="4"/>
      <c r="I32" s="4"/>
      <c r="J32" s="4"/>
      <c r="K32" s="4"/>
      <c r="L32" s="4"/>
      <c r="M32" s="4"/>
      <c r="N32" s="4"/>
      <c r="O32" s="4"/>
      <c r="P32" s="4"/>
      <c r="Q32" s="4"/>
    </row>
    <row r="33" spans="1:21" ht="72" hidden="1" customHeight="1" x14ac:dyDescent="0.2">
      <c r="A33" s="44" t="s">
        <v>3355</v>
      </c>
      <c r="B33" s="390" t="s">
        <v>3356</v>
      </c>
      <c r="C33" s="391"/>
      <c r="D33" s="4"/>
      <c r="E33" s="4"/>
      <c r="F33" s="4"/>
      <c r="G33" s="4"/>
      <c r="H33" s="4"/>
      <c r="I33" s="4"/>
      <c r="J33" s="4"/>
      <c r="K33" s="4"/>
      <c r="L33" s="4"/>
      <c r="M33" s="4"/>
      <c r="N33" s="4"/>
      <c r="O33" s="4"/>
      <c r="P33" s="4"/>
      <c r="Q33" s="4"/>
    </row>
    <row r="34" spans="1:21" ht="79.5" hidden="1" customHeight="1" x14ac:dyDescent="0.2">
      <c r="A34" s="44" t="s">
        <v>3357</v>
      </c>
      <c r="B34" s="390" t="s">
        <v>3358</v>
      </c>
      <c r="C34" s="391"/>
      <c r="D34" s="4"/>
      <c r="E34" s="4"/>
      <c r="F34" s="4"/>
      <c r="G34" s="4"/>
      <c r="H34" s="4"/>
      <c r="I34" s="4"/>
      <c r="J34" s="4"/>
      <c r="K34" s="4"/>
      <c r="L34" s="4"/>
      <c r="M34" s="4"/>
      <c r="N34" s="4"/>
      <c r="O34" s="4"/>
      <c r="P34" s="4"/>
      <c r="Q34" s="4"/>
    </row>
    <row r="35" spans="1:21" ht="70.5" hidden="1" customHeight="1" x14ac:dyDescent="0.2">
      <c r="A35" s="44" t="s">
        <v>3359</v>
      </c>
      <c r="B35" s="390" t="s">
        <v>3360</v>
      </c>
      <c r="C35" s="391"/>
      <c r="D35" s="4"/>
      <c r="E35" s="4"/>
      <c r="F35" s="4"/>
      <c r="G35" s="4"/>
      <c r="H35" s="4"/>
      <c r="I35" s="4"/>
      <c r="J35" s="4"/>
      <c r="K35" s="4"/>
      <c r="L35" s="4"/>
      <c r="M35" s="4"/>
      <c r="N35" s="4"/>
      <c r="O35" s="4"/>
      <c r="P35" s="4"/>
      <c r="Q35" s="4"/>
    </row>
    <row r="36" spans="1:21" ht="45.75" hidden="1" customHeight="1" x14ac:dyDescent="0.2">
      <c r="A36" s="44" t="s">
        <v>3361</v>
      </c>
      <c r="B36" s="390" t="s">
        <v>3362</v>
      </c>
      <c r="C36" s="391"/>
      <c r="D36" s="4"/>
      <c r="E36" s="4"/>
      <c r="F36" s="4"/>
      <c r="G36" s="4"/>
      <c r="H36" s="4"/>
      <c r="I36" s="4"/>
      <c r="J36" s="4"/>
      <c r="K36" s="4"/>
      <c r="L36" s="4"/>
      <c r="M36" s="4"/>
      <c r="N36" s="4"/>
      <c r="O36" s="4"/>
      <c r="P36" s="4"/>
      <c r="Q36" s="4"/>
    </row>
    <row r="37" spans="1:21" ht="54.75" hidden="1" customHeight="1" x14ac:dyDescent="0.2">
      <c r="A37" s="44" t="s">
        <v>3363</v>
      </c>
      <c r="B37" s="390" t="s">
        <v>3364</v>
      </c>
      <c r="C37" s="391"/>
      <c r="D37" s="4"/>
      <c r="E37" s="4"/>
      <c r="F37" s="4"/>
      <c r="G37" s="4"/>
      <c r="H37" s="4"/>
      <c r="I37" s="4"/>
      <c r="J37" s="4"/>
      <c r="K37" s="4"/>
      <c r="L37" s="4"/>
      <c r="M37" s="4"/>
      <c r="N37" s="4"/>
      <c r="O37" s="4"/>
      <c r="P37" s="4"/>
      <c r="Q37" s="4"/>
    </row>
    <row r="38" spans="1:21" ht="37.5" hidden="1" customHeight="1" x14ac:dyDescent="0.2">
      <c r="A38" s="44" t="s">
        <v>3365</v>
      </c>
      <c r="B38" s="390" t="s">
        <v>3366</v>
      </c>
      <c r="C38" s="391"/>
      <c r="D38" s="4"/>
      <c r="E38" s="4"/>
      <c r="F38" s="4"/>
      <c r="G38" s="4"/>
      <c r="H38" s="4"/>
      <c r="I38" s="4"/>
      <c r="J38" s="4"/>
      <c r="K38" s="4"/>
      <c r="L38" s="4"/>
      <c r="M38" s="4"/>
      <c r="N38" s="4"/>
      <c r="O38" s="4"/>
      <c r="P38" s="4"/>
      <c r="Q38" s="4"/>
    </row>
    <row r="39" spans="1:21" ht="61.5" hidden="1" customHeight="1" x14ac:dyDescent="0.2">
      <c r="A39" s="44" t="s">
        <v>3367</v>
      </c>
      <c r="B39" s="390" t="s">
        <v>3368</v>
      </c>
      <c r="C39" s="391"/>
      <c r="D39" s="4"/>
      <c r="E39" s="4"/>
      <c r="F39" s="4"/>
      <c r="G39" s="4"/>
      <c r="H39" s="4"/>
      <c r="I39" s="4"/>
      <c r="J39" s="4"/>
      <c r="K39" s="4"/>
      <c r="L39" s="4"/>
      <c r="M39" s="4"/>
      <c r="N39" s="4"/>
      <c r="O39" s="4"/>
      <c r="P39" s="4"/>
      <c r="Q39" s="4"/>
    </row>
    <row r="40" spans="1:21" ht="53.25" hidden="1" customHeight="1" x14ac:dyDescent="0.2">
      <c r="A40" s="44" t="s">
        <v>3369</v>
      </c>
      <c r="B40" s="390" t="s">
        <v>3370</v>
      </c>
      <c r="C40" s="391"/>
      <c r="D40" s="4"/>
      <c r="E40" s="4"/>
      <c r="F40" s="4"/>
      <c r="G40" s="4"/>
      <c r="H40" s="4"/>
      <c r="I40" s="4"/>
      <c r="J40" s="4"/>
      <c r="K40" s="4"/>
      <c r="L40" s="4"/>
      <c r="M40" s="4"/>
      <c r="N40" s="4"/>
      <c r="O40" s="4"/>
      <c r="P40" s="4"/>
      <c r="Q40" s="4"/>
    </row>
    <row r="41" spans="1:21" ht="73.5" hidden="1" customHeight="1" x14ac:dyDescent="0.2">
      <c r="A41" s="44" t="s">
        <v>3371</v>
      </c>
      <c r="B41" s="390" t="s">
        <v>3372</v>
      </c>
      <c r="C41" s="391"/>
      <c r="D41" s="4"/>
      <c r="E41" s="4"/>
      <c r="F41" s="4"/>
      <c r="G41" s="4"/>
      <c r="H41" s="4"/>
      <c r="I41" s="4"/>
      <c r="J41" s="4"/>
      <c r="K41" s="4"/>
      <c r="L41" s="4"/>
      <c r="M41" s="4"/>
      <c r="N41" s="4"/>
      <c r="O41" s="4"/>
      <c r="P41" s="4"/>
      <c r="Q41" s="4"/>
    </row>
    <row r="42" spans="1:21" ht="57.75" hidden="1" customHeight="1" x14ac:dyDescent="0.2">
      <c r="A42" s="44" t="s">
        <v>3373</v>
      </c>
      <c r="B42" s="390" t="s">
        <v>3374</v>
      </c>
      <c r="C42" s="391"/>
      <c r="D42" s="4"/>
      <c r="E42" s="4"/>
      <c r="F42" s="4"/>
      <c r="G42" s="4"/>
      <c r="H42" s="4"/>
      <c r="I42" s="4"/>
      <c r="J42" s="4"/>
      <c r="K42" s="4"/>
      <c r="L42" s="4"/>
      <c r="M42" s="4"/>
      <c r="N42" s="4"/>
      <c r="O42" s="4"/>
      <c r="P42" s="4"/>
      <c r="Q42" s="4"/>
    </row>
    <row r="43" spans="1:21" ht="84" hidden="1" customHeight="1" x14ac:dyDescent="0.2">
      <c r="A43" s="44" t="s">
        <v>3375</v>
      </c>
      <c r="B43" s="390" t="s">
        <v>3376</v>
      </c>
      <c r="C43" s="391"/>
      <c r="D43" s="4"/>
      <c r="E43" s="4"/>
      <c r="F43" s="4"/>
      <c r="G43" s="4"/>
      <c r="H43" s="4"/>
      <c r="I43" s="4"/>
      <c r="J43" s="4"/>
      <c r="K43" s="4"/>
      <c r="L43" s="4"/>
      <c r="M43" s="4"/>
      <c r="N43" s="4"/>
      <c r="O43" s="4"/>
      <c r="P43" s="4"/>
      <c r="Q43" s="4"/>
    </row>
    <row r="44" spans="1:21" ht="48" hidden="1" customHeight="1" x14ac:dyDescent="0.2">
      <c r="A44" s="44" t="s">
        <v>3377</v>
      </c>
      <c r="B44" s="390" t="s">
        <v>3378</v>
      </c>
      <c r="C44" s="391"/>
      <c r="D44" s="4"/>
      <c r="E44" s="4"/>
      <c r="F44" s="4"/>
      <c r="G44" s="4"/>
      <c r="H44" s="4"/>
      <c r="I44" s="4"/>
      <c r="J44" s="4"/>
      <c r="K44" s="4"/>
      <c r="L44" s="4"/>
      <c r="M44" s="4"/>
      <c r="N44" s="4"/>
      <c r="O44" s="4"/>
      <c r="P44" s="4"/>
      <c r="Q44" s="4"/>
    </row>
    <row r="45" spans="1:21" ht="57" hidden="1" customHeight="1" x14ac:dyDescent="0.2">
      <c r="A45" s="44" t="s">
        <v>3379</v>
      </c>
      <c r="B45" s="390" t="s">
        <v>3380</v>
      </c>
      <c r="C45" s="391"/>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9" t="s">
        <v>3382</v>
      </c>
      <c r="C46" s="391"/>
      <c r="D46" s="42"/>
      <c r="E46" s="4"/>
      <c r="F46" s="4"/>
      <c r="G46" s="4"/>
      <c r="H46" s="4"/>
      <c r="I46" s="4"/>
      <c r="J46" s="4"/>
      <c r="K46" s="4"/>
      <c r="L46" s="4"/>
      <c r="M46" s="4"/>
      <c r="N46" s="4"/>
      <c r="O46" s="4"/>
      <c r="P46" s="4"/>
      <c r="Q46" s="4"/>
    </row>
    <row r="47" spans="1:21" ht="66" hidden="1" customHeight="1" x14ac:dyDescent="0.2">
      <c r="A47" s="50" t="s">
        <v>3383</v>
      </c>
      <c r="B47" s="400" t="s">
        <v>3384</v>
      </c>
      <c r="C47" s="400"/>
      <c r="D47" s="4"/>
      <c r="E47" s="4"/>
      <c r="F47" s="4"/>
      <c r="G47" s="4"/>
      <c r="H47" s="4"/>
      <c r="I47" s="4"/>
      <c r="J47" s="4"/>
      <c r="K47" s="4"/>
      <c r="L47" s="4"/>
      <c r="M47" s="4"/>
      <c r="N47" s="4"/>
      <c r="O47" s="4"/>
      <c r="P47" s="4"/>
      <c r="Q47" s="4"/>
    </row>
    <row r="48" spans="1:21" ht="123.75" customHeight="1" x14ac:dyDescent="0.2">
      <c r="A48" s="284" t="s">
        <v>3385</v>
      </c>
      <c r="B48" s="398" t="s">
        <v>3386</v>
      </c>
      <c r="C48" s="397"/>
      <c r="D48" s="4"/>
      <c r="E48" s="4"/>
      <c r="F48" s="4"/>
      <c r="G48" s="4"/>
      <c r="H48" s="4"/>
      <c r="I48" s="4"/>
      <c r="J48" s="4"/>
      <c r="K48" s="4"/>
      <c r="L48" s="4"/>
      <c r="M48" s="4"/>
      <c r="N48" s="4"/>
      <c r="O48" s="4"/>
      <c r="P48" s="4"/>
      <c r="Q48" s="4"/>
    </row>
    <row r="49" spans="1:17" s="278" customFormat="1" ht="34.5" customHeight="1" x14ac:dyDescent="0.2">
      <c r="A49" s="284" t="s">
        <v>3387</v>
      </c>
      <c r="B49" s="396" t="s">
        <v>3388</v>
      </c>
      <c r="C49" s="397"/>
      <c r="D49" s="4"/>
      <c r="E49" s="4"/>
      <c r="F49" s="4"/>
      <c r="G49" s="4"/>
      <c r="H49" s="4"/>
      <c r="I49" s="4"/>
      <c r="J49" s="4"/>
      <c r="K49" s="4"/>
      <c r="L49" s="4"/>
      <c r="M49" s="4"/>
      <c r="N49" s="4"/>
      <c r="O49" s="4"/>
      <c r="P49" s="4"/>
      <c r="Q49" s="4"/>
    </row>
    <row r="50" spans="1:17" s="285" customFormat="1" ht="34.5" customHeight="1" x14ac:dyDescent="0.2">
      <c r="A50" s="284" t="s">
        <v>3389</v>
      </c>
      <c r="B50" s="396" t="s">
        <v>3390</v>
      </c>
      <c r="C50" s="397"/>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cp:lastModifiedBy>
  <cp:lastPrinted>2022-04-04T19:59:02Z</cp:lastPrinted>
  <dcterms:created xsi:type="dcterms:W3CDTF">2022-04-01T05:14:30Z</dcterms:created>
  <dcterms:modified xsi:type="dcterms:W3CDTF">2022-08-01T18:38:48Z</dcterms:modified>
</cp:coreProperties>
</file>