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7"/>
  <workbookPr/>
  <mc:AlternateContent xmlns:mc="http://schemas.openxmlformats.org/markup-compatibility/2006">
    <mc:Choice Requires="x15">
      <x15ac:absPath xmlns:x15ac="http://schemas.microsoft.com/office/spreadsheetml/2010/11/ac" url="C:\Users\Korisnik\Desktop\2022 DOKUMENTACIJA FINANCIJSKI PLAN, OBRASCI\šestomjesečni 2022\"/>
    </mc:Choice>
  </mc:AlternateContent>
  <xr:revisionPtr revIDLastSave="0" documentId="13_ncr:1_{5507DE9C-CD47-4A67-9FAA-F65A6C6F2A9F}" xr6:coauthVersionLast="36" xr6:coauthVersionMax="36"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72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M265" i="9"/>
  <c r="L265" i="9"/>
  <c r="F265" i="9"/>
  <c r="E265" i="9"/>
  <c r="B265" i="9" s="1"/>
  <c r="M264" i="9"/>
  <c r="L264" i="9"/>
  <c r="F264" i="9" s="1"/>
  <c r="B264" i="9" s="1"/>
  <c r="E264" i="9"/>
  <c r="M263" i="9"/>
  <c r="L263" i="9"/>
  <c r="F263" i="9" s="1"/>
  <c r="B263" i="9" s="1"/>
  <c r="E263" i="9"/>
  <c r="M262" i="9"/>
  <c r="F262" i="9" s="1"/>
  <c r="L262" i="9"/>
  <c r="E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B234" i="9" s="1"/>
  <c r="L234" i="9"/>
  <c r="E234" i="9"/>
  <c r="M233" i="9"/>
  <c r="L233" i="9"/>
  <c r="F233" i="9"/>
  <c r="E233" i="9"/>
  <c r="B233" i="9" s="1"/>
  <c r="M232" i="9"/>
  <c r="L232" i="9"/>
  <c r="F232" i="9"/>
  <c r="B232" i="9" s="1"/>
  <c r="E232" i="9"/>
  <c r="M231" i="9"/>
  <c r="L231" i="9"/>
  <c r="F231" i="9" s="1"/>
  <c r="B231" i="9" s="1"/>
  <c r="E231" i="9"/>
  <c r="M230" i="9"/>
  <c r="F230" i="9" s="1"/>
  <c r="B230" i="9" s="1"/>
  <c r="L230" i="9"/>
  <c r="E230" i="9"/>
  <c r="M229" i="9"/>
  <c r="L229" i="9"/>
  <c r="F229" i="9"/>
  <c r="E229" i="9"/>
  <c r="B229" i="9" s="1"/>
  <c r="M228" i="9"/>
  <c r="L228" i="9"/>
  <c r="F228" i="9"/>
  <c r="B228" i="9" s="1"/>
  <c r="E228" i="9"/>
  <c r="M227" i="9"/>
  <c r="L227" i="9"/>
  <c r="F227" i="9" s="1"/>
  <c r="B227" i="9" s="1"/>
  <c r="E227" i="9"/>
  <c r="M226" i="9"/>
  <c r="L226" i="9"/>
  <c r="F226" i="9" s="1"/>
  <c r="B226" i="9" s="1"/>
  <c r="E226" i="9"/>
  <c r="H225" i="9"/>
  <c r="G225" i="9"/>
  <c r="F225" i="9"/>
  <c r="E225" i="9"/>
  <c r="B225" i="9" s="1"/>
  <c r="M224" i="9"/>
  <c r="F224" i="9" s="1"/>
  <c r="B224" i="9" s="1"/>
  <c r="L224" i="9"/>
  <c r="E224" i="9"/>
  <c r="M223" i="9"/>
  <c r="L223" i="9"/>
  <c r="F223" i="9" s="1"/>
  <c r="B223" i="9" s="1"/>
  <c r="E223" i="9"/>
  <c r="M222" i="9"/>
  <c r="L222" i="9"/>
  <c r="F222" i="9" s="1"/>
  <c r="B222" i="9" s="1"/>
  <c r="E222" i="9"/>
  <c r="M221" i="9"/>
  <c r="L221" i="9"/>
  <c r="F221" i="9"/>
  <c r="E221" i="9"/>
  <c r="B221" i="9" s="1"/>
  <c r="M220" i="9"/>
  <c r="L220" i="9"/>
  <c r="E220" i="9"/>
  <c r="M219" i="9"/>
  <c r="L219" i="9"/>
  <c r="E219" i="9"/>
  <c r="M218" i="9"/>
  <c r="L218" i="9"/>
  <c r="F218" i="9" s="1"/>
  <c r="B218" i="9" s="1"/>
  <c r="E218" i="9"/>
  <c r="M217" i="9"/>
  <c r="L217" i="9"/>
  <c r="E217" i="9"/>
  <c r="M216" i="9"/>
  <c r="L216" i="9"/>
  <c r="E216" i="9"/>
  <c r="M215" i="9"/>
  <c r="L215" i="9"/>
  <c r="F215" i="9" s="1"/>
  <c r="E215" i="9"/>
  <c r="B215" i="9" s="1"/>
  <c r="M214" i="9"/>
  <c r="L214" i="9"/>
  <c r="F214" i="9"/>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E72" i="9" s="1"/>
  <c r="B72" i="9" s="1"/>
  <c r="F72" i="9"/>
  <c r="H71" i="9"/>
  <c r="G71" i="9"/>
  <c r="E71" i="9" s="1"/>
  <c r="B71" i="9" s="1"/>
  <c r="F71" i="9"/>
  <c r="H70" i="9"/>
  <c r="G70" i="9"/>
  <c r="E70" i="9" s="1"/>
  <c r="B70" i="9" s="1"/>
  <c r="F70" i="9"/>
  <c r="H69" i="9"/>
  <c r="E69" i="9" s="1"/>
  <c r="B69" i="9" s="1"/>
  <c r="G69" i="9"/>
  <c r="F69" i="9"/>
  <c r="H68" i="9"/>
  <c r="E68" i="9" s="1"/>
  <c r="B68" i="9" s="1"/>
  <c r="G68" i="9"/>
  <c r="F68" i="9"/>
  <c r="H67" i="9"/>
  <c r="G67" i="9"/>
  <c r="E67" i="9" s="1"/>
  <c r="B67" i="9" s="1"/>
  <c r="F67" i="9"/>
  <c r="H66" i="9"/>
  <c r="G66" i="9"/>
  <c r="E66" i="9" s="1"/>
  <c r="B66" i="9" s="1"/>
  <c r="F66" i="9"/>
  <c r="H65" i="9"/>
  <c r="E65" i="9" s="1"/>
  <c r="B65" i="9" s="1"/>
  <c r="G65" i="9"/>
  <c r="F65" i="9"/>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F29" i="9"/>
  <c r="H28" i="9"/>
  <c r="G28" i="9"/>
  <c r="E28" i="9" s="1"/>
  <c r="B28" i="9" s="1"/>
  <c r="F28" i="9"/>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F22" i="9"/>
  <c r="H21" i="9"/>
  <c r="G21" i="9"/>
  <c r="F21" i="9"/>
  <c r="E21" i="9"/>
  <c r="B21" i="9"/>
  <c r="F20" i="9"/>
  <c r="F4" i="9"/>
  <c r="O3" i="9"/>
  <c r="G274" i="9" s="1"/>
  <c r="E274"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E23" i="7"/>
  <c r="E22" i="7" s="1"/>
  <c r="D23" i="7"/>
  <c r="D22" i="7"/>
  <c r="E7" i="7"/>
  <c r="E6" i="7" s="1"/>
  <c r="D7" i="7"/>
  <c r="D6" i="7"/>
  <c r="E5" i="7"/>
  <c r="F140" i="6"/>
  <c r="F139" i="6"/>
  <c r="F138" i="6"/>
  <c r="F137" i="6"/>
  <c r="F136" i="6"/>
  <c r="F135" i="6"/>
  <c r="F134" i="6"/>
  <c r="F133" i="6"/>
  <c r="F132" i="6"/>
  <c r="F131" i="6"/>
  <c r="F130" i="6"/>
  <c r="E130" i="6"/>
  <c r="E129" i="6" s="1"/>
  <c r="D1423" i="1" s="1"/>
  <c r="H1423" i="1" s="1"/>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250" i="5"/>
  <c r="F249" i="5"/>
  <c r="F248" i="5"/>
  <c r="F247" i="5"/>
  <c r="E246" i="5"/>
  <c r="D246" i="5"/>
  <c r="F246" i="5" s="1"/>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F63" i="5"/>
  <c r="E63" i="5"/>
  <c r="D63" i="5"/>
  <c r="F62" i="5"/>
  <c r="F61" i="5"/>
  <c r="F60" i="5"/>
  <c r="F59" i="5"/>
  <c r="F58" i="5"/>
  <c r="F57" i="5"/>
  <c r="E56" i="5"/>
  <c r="D1034" i="1" s="1"/>
  <c r="G1034" i="1" s="1"/>
  <c r="D56" i="5"/>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D643" i="4" s="1"/>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D304" i="4"/>
  <c r="D299"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D253" i="4"/>
  <c r="D252" i="4" s="1"/>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4" i="4" s="1"/>
  <c r="F223" i="4"/>
  <c r="F222" i="4"/>
  <c r="F221" i="4"/>
  <c r="F220" i="4"/>
  <c r="F219" i="4"/>
  <c r="E219" i="4"/>
  <c r="D219" i="4"/>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C184" i="1" s="1"/>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E152" i="4" s="1"/>
  <c r="D159" i="4"/>
  <c r="F159" i="4" s="1"/>
  <c r="F158" i="4"/>
  <c r="F157" i="4"/>
  <c r="F156" i="4"/>
  <c r="F155" i="4"/>
  <c r="F154" i="4"/>
  <c r="E153" i="4"/>
  <c r="D153" i="4"/>
  <c r="F153"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6" i="1"/>
  <c r="C1576" i="1"/>
  <c r="G1576" i="1" s="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G1507" i="1"/>
  <c r="C1507" i="1"/>
  <c r="H1507" i="1" s="1"/>
  <c r="C1506" i="1"/>
  <c r="H1505" i="1"/>
  <c r="G1505" i="1"/>
  <c r="C1505" i="1"/>
  <c r="C1504" i="1"/>
  <c r="H1504" i="1" s="1"/>
  <c r="C1503" i="1"/>
  <c r="H1503" i="1" s="1"/>
  <c r="C1502" i="1"/>
  <c r="C1501" i="1"/>
  <c r="G1501" i="1" s="1"/>
  <c r="H1500" i="1"/>
  <c r="G1500" i="1"/>
  <c r="C1500" i="1"/>
  <c r="G1499" i="1"/>
  <c r="C1498" i="1"/>
  <c r="H1497" i="1"/>
  <c r="G1497" i="1"/>
  <c r="C1497" i="1"/>
  <c r="H1496" i="1"/>
  <c r="G1496" i="1"/>
  <c r="C1496" i="1"/>
  <c r="G1495" i="1"/>
  <c r="C1495" i="1"/>
  <c r="H1495" i="1" s="1"/>
  <c r="C1494" i="1"/>
  <c r="H1493" i="1"/>
  <c r="G1493" i="1"/>
  <c r="C1493" i="1"/>
  <c r="H1492" i="1"/>
  <c r="C1492" i="1"/>
  <c r="G1492" i="1" s="1"/>
  <c r="C1491" i="1"/>
  <c r="H1491" i="1" s="1"/>
  <c r="C1490" i="1"/>
  <c r="H1489" i="1"/>
  <c r="G1489" i="1"/>
  <c r="C1489" i="1"/>
  <c r="H1488" i="1"/>
  <c r="G1488" i="1"/>
  <c r="C1488" i="1"/>
  <c r="G1487" i="1"/>
  <c r="C1487" i="1"/>
  <c r="H1487" i="1" s="1"/>
  <c r="C1486" i="1"/>
  <c r="G1485" i="1"/>
  <c r="C1485" i="1"/>
  <c r="H1485" i="1" s="1"/>
  <c r="C1484" i="1"/>
  <c r="H1484" i="1" s="1"/>
  <c r="C1482" i="1"/>
  <c r="H1480" i="1"/>
  <c r="C1480" i="1"/>
  <c r="G1480" i="1" s="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J1458" i="1"/>
  <c r="G1458" i="1"/>
  <c r="D1458" i="1"/>
  <c r="C1458" i="1"/>
  <c r="H1458" i="1" s="1"/>
  <c r="D1457" i="1"/>
  <c r="C1457" i="1"/>
  <c r="J1456" i="1"/>
  <c r="G1456" i="1"/>
  <c r="D1456" i="1"/>
  <c r="C1456" i="1"/>
  <c r="H1456" i="1" s="1"/>
  <c r="D1455" i="1"/>
  <c r="C1455" i="1"/>
  <c r="H1454" i="1"/>
  <c r="D1454" i="1"/>
  <c r="C1454" i="1"/>
  <c r="G1454" i="1" s="1"/>
  <c r="H1453" i="1"/>
  <c r="D1453" i="1"/>
  <c r="C1453" i="1"/>
  <c r="G1453" i="1" s="1"/>
  <c r="D1452" i="1"/>
  <c r="J1452" i="1" s="1"/>
  <c r="C1452" i="1"/>
  <c r="H1451" i="1"/>
  <c r="D1451" i="1"/>
  <c r="C1451" i="1"/>
  <c r="D1450" i="1"/>
  <c r="J1450" i="1" s="1"/>
  <c r="C1450" i="1"/>
  <c r="H1449" i="1"/>
  <c r="D1449" i="1"/>
  <c r="C1449" i="1"/>
  <c r="D1448" i="1"/>
  <c r="J1448" i="1" s="1"/>
  <c r="C1448" i="1"/>
  <c r="H1447" i="1"/>
  <c r="D1447" i="1"/>
  <c r="C1447" i="1"/>
  <c r="D1446" i="1"/>
  <c r="J1446" i="1" s="1"/>
  <c r="C1446" i="1"/>
  <c r="H1445" i="1"/>
  <c r="G1445" i="1"/>
  <c r="D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D1279" i="1"/>
  <c r="C1279" i="1"/>
  <c r="H1279" i="1" s="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D1250" i="1"/>
  <c r="C1250" i="1"/>
  <c r="G1250" i="1" s="1"/>
  <c r="H1249" i="1"/>
  <c r="D1249" i="1"/>
  <c r="C1249" i="1"/>
  <c r="G1249" i="1" s="1"/>
  <c r="H1248" i="1"/>
  <c r="D1248" i="1"/>
  <c r="C1248" i="1"/>
  <c r="G1248" i="1" s="1"/>
  <c r="D1247" i="1"/>
  <c r="C1247" i="1"/>
  <c r="D1246" i="1"/>
  <c r="G1246" i="1" s="1"/>
  <c r="C1246" i="1"/>
  <c r="H1246" i="1" s="1"/>
  <c r="D1245" i="1"/>
  <c r="G1245" i="1" s="1"/>
  <c r="C1245" i="1"/>
  <c r="H1245" i="1" s="1"/>
  <c r="D1244" i="1"/>
  <c r="C1244" i="1"/>
  <c r="H1244" i="1" s="1"/>
  <c r="H1243" i="1"/>
  <c r="D1243" i="1"/>
  <c r="C1243" i="1"/>
  <c r="G1243" i="1" s="1"/>
  <c r="H1242" i="1"/>
  <c r="D1242" i="1"/>
  <c r="C1242" i="1"/>
  <c r="G1242" i="1" s="1"/>
  <c r="H1241" i="1"/>
  <c r="G1241" i="1"/>
  <c r="D1241" i="1"/>
  <c r="C1241" i="1"/>
  <c r="H1240" i="1"/>
  <c r="G1240" i="1"/>
  <c r="D1240" i="1"/>
  <c r="C1240" i="1"/>
  <c r="H1239" i="1"/>
  <c r="G1239" i="1"/>
  <c r="D1239" i="1"/>
  <c r="C1239" i="1"/>
  <c r="H1238" i="1"/>
  <c r="G1238" i="1"/>
  <c r="D1238" i="1"/>
  <c r="C1238" i="1"/>
  <c r="D1237" i="1"/>
  <c r="C1237" i="1"/>
  <c r="H1237" i="1" s="1"/>
  <c r="D1236" i="1"/>
  <c r="H1234" i="1"/>
  <c r="G1234" i="1"/>
  <c r="D1234" i="1"/>
  <c r="C1234" i="1"/>
  <c r="D1233" i="1"/>
  <c r="C1233" i="1"/>
  <c r="H1233" i="1" s="1"/>
  <c r="D1232" i="1"/>
  <c r="C1232" i="1"/>
  <c r="H1232" i="1" s="1"/>
  <c r="H1231" i="1"/>
  <c r="G1231" i="1"/>
  <c r="D1231" i="1"/>
  <c r="C1231" i="1"/>
  <c r="H1230" i="1"/>
  <c r="G1230" i="1"/>
  <c r="D1230" i="1"/>
  <c r="C1230" i="1"/>
  <c r="H1229" i="1"/>
  <c r="D1229" i="1"/>
  <c r="C1229" i="1"/>
  <c r="G1229" i="1" s="1"/>
  <c r="D1228" i="1"/>
  <c r="C1228" i="1"/>
  <c r="D1227" i="1"/>
  <c r="C1227" i="1"/>
  <c r="H1226" i="1"/>
  <c r="G1226" i="1"/>
  <c r="D1226" i="1"/>
  <c r="C1226" i="1"/>
  <c r="H1225" i="1"/>
  <c r="G1225" i="1"/>
  <c r="D1225" i="1"/>
  <c r="C1225" i="1"/>
  <c r="H1224" i="1"/>
  <c r="G1224" i="1"/>
  <c r="D1224" i="1"/>
  <c r="C1224" i="1"/>
  <c r="D1223" i="1"/>
  <c r="H1221" i="1"/>
  <c r="G1221" i="1"/>
  <c r="D1221" i="1"/>
  <c r="C1221" i="1"/>
  <c r="H1220" i="1"/>
  <c r="G1220" i="1"/>
  <c r="D1220" i="1"/>
  <c r="C1220" i="1"/>
  <c r="H1219" i="1"/>
  <c r="G1219" i="1"/>
  <c r="D1219" i="1"/>
  <c r="C1219" i="1"/>
  <c r="D1218" i="1"/>
  <c r="C1218" i="1"/>
  <c r="D1217" i="1"/>
  <c r="C1217" i="1"/>
  <c r="H1217" i="1" s="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D1165" i="1"/>
  <c r="C1165" i="1"/>
  <c r="H1164" i="1"/>
  <c r="G1164" i="1"/>
  <c r="D1164" i="1"/>
  <c r="C1164" i="1"/>
  <c r="D1163" i="1"/>
  <c r="H1163" i="1" s="1"/>
  <c r="C1163" i="1"/>
  <c r="H1162" i="1"/>
  <c r="G1162" i="1"/>
  <c r="D1162" i="1"/>
  <c r="C1162" i="1"/>
  <c r="H1161" i="1"/>
  <c r="G1161" i="1"/>
  <c r="D1161" i="1"/>
  <c r="C1161" i="1"/>
  <c r="D1160" i="1"/>
  <c r="C1160" i="1"/>
  <c r="H1159" i="1"/>
  <c r="G1159" i="1"/>
  <c r="D1159" i="1"/>
  <c r="C1159" i="1"/>
  <c r="H1158" i="1"/>
  <c r="G1158" i="1"/>
  <c r="D1158" i="1"/>
  <c r="C1158" i="1"/>
  <c r="D1157" i="1"/>
  <c r="D1156" i="1"/>
  <c r="C1156" i="1"/>
  <c r="D1155" i="1"/>
  <c r="C1155" i="1"/>
  <c r="H1155" i="1" s="1"/>
  <c r="D1151" i="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C1140" i="1"/>
  <c r="H1140" i="1" s="1"/>
  <c r="D1139" i="1"/>
  <c r="C1139" i="1"/>
  <c r="H1139" i="1" s="1"/>
  <c r="D1138" i="1"/>
  <c r="C1138" i="1"/>
  <c r="D1137" i="1"/>
  <c r="C1137" i="1"/>
  <c r="H1137" i="1" s="1"/>
  <c r="D1136" i="1"/>
  <c r="C1136" i="1"/>
  <c r="D1135" i="1"/>
  <c r="C1135" i="1"/>
  <c r="H1135" i="1" s="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D1054" i="1"/>
  <c r="G1054" i="1" s="1"/>
  <c r="C1054" i="1"/>
  <c r="D1053" i="1"/>
  <c r="C1053" i="1"/>
  <c r="H1053" i="1" s="1"/>
  <c r="D1052" i="1"/>
  <c r="C1052" i="1"/>
  <c r="H1052" i="1" s="1"/>
  <c r="H1051" i="1"/>
  <c r="D1051" i="1"/>
  <c r="C1051" i="1"/>
  <c r="G1051" i="1" s="1"/>
  <c r="D1050" i="1"/>
  <c r="C1050" i="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C1034" i="1"/>
  <c r="D1033" i="1"/>
  <c r="C1033" i="1"/>
  <c r="H1033" i="1" s="1"/>
  <c r="D1032" i="1"/>
  <c r="C1032" i="1"/>
  <c r="H1032" i="1" s="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3" i="1" s="1"/>
  <c r="C1023" i="1"/>
  <c r="D1022" i="1"/>
  <c r="H1022" i="1" s="1"/>
  <c r="C1022" i="1"/>
  <c r="D1021" i="1"/>
  <c r="H1021" i="1" s="1"/>
  <c r="C1021" i="1"/>
  <c r="D1020" i="1"/>
  <c r="H1020" i="1" s="1"/>
  <c r="C1020" i="1"/>
  <c r="D1019" i="1"/>
  <c r="H1019" i="1" s="1"/>
  <c r="C1019" i="1"/>
  <c r="D1018" i="1"/>
  <c r="C1018" i="1"/>
  <c r="D1017" i="1"/>
  <c r="H1017" i="1" s="1"/>
  <c r="C1017" i="1"/>
  <c r="D1016" i="1"/>
  <c r="C1016" i="1"/>
  <c r="D1015" i="1"/>
  <c r="H1015" i="1" s="1"/>
  <c r="C1015" i="1"/>
  <c r="D1014" i="1"/>
  <c r="C1014" i="1"/>
  <c r="D1013" i="1"/>
  <c r="C1013" i="1"/>
  <c r="D1012" i="1"/>
  <c r="H1012" i="1" s="1"/>
  <c r="C1012" i="1"/>
  <c r="D1011" i="1"/>
  <c r="H1011" i="1" s="1"/>
  <c r="C1011" i="1"/>
  <c r="D1010" i="1"/>
  <c r="H1010" i="1" s="1"/>
  <c r="C1010" i="1"/>
  <c r="D1009" i="1"/>
  <c r="H1009" i="1" s="1"/>
  <c r="C1009" i="1"/>
  <c r="D1008" i="1"/>
  <c r="H1008" i="1" s="1"/>
  <c r="C1008" i="1"/>
  <c r="D1007" i="1"/>
  <c r="H1007" i="1" s="1"/>
  <c r="C1007" i="1"/>
  <c r="D1006" i="1"/>
  <c r="C1006" i="1"/>
  <c r="D1005" i="1"/>
  <c r="H1005" i="1" s="1"/>
  <c r="C1005" i="1"/>
  <c r="D1004" i="1"/>
  <c r="C1004" i="1"/>
  <c r="D1003" i="1"/>
  <c r="C1003" i="1"/>
  <c r="D1002" i="1"/>
  <c r="C1002" i="1"/>
  <c r="D1001" i="1"/>
  <c r="H1001" i="1" s="1"/>
  <c r="C1001" i="1"/>
  <c r="D1000" i="1"/>
  <c r="H1000" i="1" s="1"/>
  <c r="C1000" i="1"/>
  <c r="D999" i="1"/>
  <c r="C999" i="1"/>
  <c r="D998" i="1"/>
  <c r="C998" i="1"/>
  <c r="D997" i="1"/>
  <c r="C997" i="1"/>
  <c r="D996" i="1"/>
  <c r="C996" i="1"/>
  <c r="D995" i="1"/>
  <c r="C995" i="1"/>
  <c r="D994" i="1"/>
  <c r="C994" i="1"/>
  <c r="D993" i="1"/>
  <c r="C993" i="1"/>
  <c r="D992" i="1"/>
  <c r="H992" i="1" s="1"/>
  <c r="C992" i="1"/>
  <c r="D991" i="1"/>
  <c r="C991" i="1"/>
  <c r="H989" i="1"/>
  <c r="G989" i="1"/>
  <c r="D989" i="1"/>
  <c r="C989" i="1"/>
  <c r="H988" i="1"/>
  <c r="G988" i="1"/>
  <c r="D988" i="1"/>
  <c r="C988" i="1"/>
  <c r="H987" i="1"/>
  <c r="G987" i="1"/>
  <c r="D987" i="1"/>
  <c r="C987" i="1"/>
  <c r="H986" i="1"/>
  <c r="G986" i="1"/>
  <c r="D986" i="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D705" i="1"/>
  <c r="C705" i="1"/>
  <c r="G705" i="1" s="1"/>
  <c r="H704" i="1"/>
  <c r="G704" i="1"/>
  <c r="D704" i="1"/>
  <c r="C704"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D655" i="1"/>
  <c r="H655" i="1" s="1"/>
  <c r="C655" i="1"/>
  <c r="H654" i="1"/>
  <c r="G654" i="1"/>
  <c r="D654" i="1"/>
  <c r="C654" i="1"/>
  <c r="H653" i="1"/>
  <c r="G653" i="1"/>
  <c r="D653" i="1"/>
  <c r="C653" i="1"/>
  <c r="H652" i="1"/>
  <c r="G652" i="1"/>
  <c r="D652" i="1"/>
  <c r="C652" i="1"/>
  <c r="H651" i="1"/>
  <c r="G651" i="1"/>
  <c r="D651" i="1"/>
  <c r="C651" i="1"/>
  <c r="H650" i="1"/>
  <c r="G650" i="1"/>
  <c r="D650" i="1"/>
  <c r="C650" i="1"/>
  <c r="D649" i="1"/>
  <c r="C649" i="1"/>
  <c r="G649" i="1" s="1"/>
  <c r="H648" i="1"/>
  <c r="G648" i="1"/>
  <c r="D648" i="1"/>
  <c r="C648" i="1"/>
  <c r="D647" i="1"/>
  <c r="C647" i="1"/>
  <c r="G647" i="1" s="1"/>
  <c r="H646" i="1"/>
  <c r="G646" i="1"/>
  <c r="D646" i="1"/>
  <c r="C646" i="1"/>
  <c r="D645" i="1"/>
  <c r="D644" i="1"/>
  <c r="C644" i="1"/>
  <c r="D643" i="1"/>
  <c r="C643" i="1"/>
  <c r="D642" i="1"/>
  <c r="G642" i="1" s="1"/>
  <c r="C642" i="1"/>
  <c r="D641" i="1"/>
  <c r="C641" i="1"/>
  <c r="H641"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D412" i="1"/>
  <c r="C412" i="1"/>
  <c r="C411" i="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D290" i="1"/>
  <c r="C290" i="1"/>
  <c r="H290" i="1" s="1"/>
  <c r="G289"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D189" i="1"/>
  <c r="C189" i="1"/>
  <c r="H189" i="1" s="1"/>
  <c r="D188" i="1"/>
  <c r="C188" i="1"/>
  <c r="H188" i="1" s="1"/>
  <c r="H187" i="1"/>
  <c r="D187" i="1"/>
  <c r="C187" i="1"/>
  <c r="D186" i="1"/>
  <c r="C186" i="1"/>
  <c r="H185" i="1"/>
  <c r="G185" i="1"/>
  <c r="D185" i="1"/>
  <c r="C185" i="1"/>
  <c r="D184" i="1"/>
  <c r="H183" i="1"/>
  <c r="G183" i="1"/>
  <c r="D183" i="1"/>
  <c r="C183" i="1"/>
  <c r="H182" i="1"/>
  <c r="D182" i="1"/>
  <c r="C182" i="1"/>
  <c r="G182" i="1" s="1"/>
  <c r="D181" i="1"/>
  <c r="C181" i="1"/>
  <c r="H181" i="1" s="1"/>
  <c r="D180" i="1"/>
  <c r="C180" i="1"/>
  <c r="G180" i="1" s="1"/>
  <c r="D179" i="1"/>
  <c r="C179" i="1"/>
  <c r="H179" i="1" s="1"/>
  <c r="H178" i="1"/>
  <c r="G178" i="1"/>
  <c r="D178" i="1"/>
  <c r="C178" i="1"/>
  <c r="D177" i="1"/>
  <c r="C177" i="1"/>
  <c r="H177" i="1" s="1"/>
  <c r="H176" i="1"/>
  <c r="D176" i="1"/>
  <c r="G176" i="1" s="1"/>
  <c r="C176" i="1"/>
  <c r="D175" i="1"/>
  <c r="C175" i="1"/>
  <c r="H175" i="1" s="1"/>
  <c r="D174" i="1"/>
  <c r="C174" i="1"/>
  <c r="H174" i="1" s="1"/>
  <c r="D173" i="1"/>
  <c r="D172" i="1"/>
  <c r="C172" i="1"/>
  <c r="H172" i="1" s="1"/>
  <c r="H171" i="1"/>
  <c r="G171" i="1"/>
  <c r="D171" i="1"/>
  <c r="C171" i="1"/>
  <c r="D170" i="1"/>
  <c r="C170" i="1"/>
  <c r="H170" i="1" s="1"/>
  <c r="D169" i="1"/>
  <c r="C169" i="1"/>
  <c r="H169" i="1" s="1"/>
  <c r="D168" i="1"/>
  <c r="C168" i="1"/>
  <c r="H168" i="1" s="1"/>
  <c r="D167" i="1"/>
  <c r="C167" i="1"/>
  <c r="H167" i="1" s="1"/>
  <c r="D166" i="1"/>
  <c r="C166" i="1"/>
  <c r="D165" i="1"/>
  <c r="C165" i="1"/>
  <c r="H164" i="1"/>
  <c r="G164" i="1"/>
  <c r="D164" i="1"/>
  <c r="C164" i="1"/>
  <c r="G163" i="1"/>
  <c r="D163" i="1"/>
  <c r="C163" i="1"/>
  <c r="H163" i="1" s="1"/>
  <c r="D162" i="1"/>
  <c r="C162" i="1"/>
  <c r="H162" i="1" s="1"/>
  <c r="D161" i="1"/>
  <c r="C161" i="1"/>
  <c r="H161" i="1" s="1"/>
  <c r="D160" i="1"/>
  <c r="C160" i="1"/>
  <c r="H158" i="1"/>
  <c r="G158" i="1"/>
  <c r="D158" i="1"/>
  <c r="C158" i="1"/>
  <c r="D157" i="1"/>
  <c r="C157" i="1"/>
  <c r="H156" i="1"/>
  <c r="G156" i="1"/>
  <c r="D156" i="1"/>
  <c r="C156" i="1"/>
  <c r="D155" i="1"/>
  <c r="C155" i="1"/>
  <c r="D154" i="1"/>
  <c r="C154" i="1"/>
  <c r="H154" i="1" s="1"/>
  <c r="H153" i="1"/>
  <c r="G153" i="1"/>
  <c r="D153" i="1"/>
  <c r="C153" i="1"/>
  <c r="H152" i="1"/>
  <c r="G152" i="1"/>
  <c r="D152" i="1"/>
  <c r="C152" i="1"/>
  <c r="H151" i="1"/>
  <c r="G151" i="1"/>
  <c r="D151" i="1"/>
  <c r="C151"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C132" i="1"/>
  <c r="H132" i="1" s="1"/>
  <c r="D131" i="1"/>
  <c r="C131"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G66" i="1" s="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H5" i="1" s="1"/>
  <c r="D4" i="1"/>
  <c r="C4" i="1"/>
  <c r="H4" i="1" s="1"/>
  <c r="D3" i="1"/>
  <c r="C3" i="1"/>
  <c r="H3" i="1" s="1"/>
  <c r="G1509" i="1" l="1"/>
  <c r="C1483" i="1"/>
  <c r="H1483" i="1" s="1"/>
  <c r="G1484" i="1"/>
  <c r="E644" i="4"/>
  <c r="D638" i="1" s="1"/>
  <c r="H288" i="1"/>
  <c r="E273" i="9"/>
  <c r="B273" i="9" s="1"/>
  <c r="F418" i="4"/>
  <c r="H1501" i="1"/>
  <c r="G1504" i="1"/>
  <c r="G1503" i="1"/>
  <c r="G1491" i="1"/>
  <c r="G1481" i="1"/>
  <c r="H1481" i="1"/>
  <c r="G1483" i="1"/>
  <c r="E22" i="9"/>
  <c r="B22" i="9" s="1"/>
  <c r="H1278" i="1"/>
  <c r="G1279" i="1"/>
  <c r="H1247" i="1"/>
  <c r="H1236" i="1"/>
  <c r="G1236" i="1"/>
  <c r="G1237" i="1"/>
  <c r="H1228" i="1"/>
  <c r="G1233" i="1"/>
  <c r="C1223" i="1"/>
  <c r="H1218" i="1"/>
  <c r="H1156" i="1"/>
  <c r="C1157" i="1"/>
  <c r="H1157" i="1" s="1"/>
  <c r="H1127" i="1"/>
  <c r="H1136" i="1"/>
  <c r="H1138" i="1"/>
  <c r="G1127" i="1"/>
  <c r="G1135" i="1"/>
  <c r="G1136" i="1"/>
  <c r="G1139" i="1"/>
  <c r="G1140" i="1"/>
  <c r="H1064" i="1"/>
  <c r="G1053" i="1"/>
  <c r="H1050" i="1"/>
  <c r="H1054" i="1"/>
  <c r="H1034" i="1"/>
  <c r="H1035" i="1"/>
  <c r="G1032" i="1"/>
  <c r="H1016" i="1"/>
  <c r="H1004" i="1"/>
  <c r="H995" i="1"/>
  <c r="H994" i="1"/>
  <c r="E12" i="5"/>
  <c r="D990" i="1" s="1"/>
  <c r="H643" i="1"/>
  <c r="H642" i="1"/>
  <c r="G413" i="1"/>
  <c r="D130" i="1"/>
  <c r="G131" i="1"/>
  <c r="F134" i="4"/>
  <c r="G711" i="1"/>
  <c r="G670" i="1"/>
  <c r="H649" i="1"/>
  <c r="H647" i="1"/>
  <c r="B274" i="9"/>
  <c r="G643" i="1"/>
  <c r="C378" i="1"/>
  <c r="G290" i="1"/>
  <c r="F220" i="9"/>
  <c r="B220" i="9" s="1"/>
  <c r="G162" i="1"/>
  <c r="C149" i="1"/>
  <c r="H149" i="1" s="1"/>
  <c r="C130" i="1"/>
  <c r="C108" i="1"/>
  <c r="H108" i="1" s="1"/>
  <c r="H78" i="1"/>
  <c r="H66" i="1"/>
  <c r="G3" i="1"/>
  <c r="G4" i="1"/>
  <c r="G5" i="1"/>
  <c r="G817" i="1"/>
  <c r="G715" i="1"/>
  <c r="E43" i="9"/>
  <c r="B43" i="9" s="1"/>
  <c r="H705" i="1"/>
  <c r="H703" i="1"/>
  <c r="E29" i="9"/>
  <c r="B29" i="9" s="1"/>
  <c r="H668" i="1"/>
  <c r="G655" i="1"/>
  <c r="H644" i="1"/>
  <c r="G644" i="1"/>
  <c r="H645" i="1"/>
  <c r="F652" i="4"/>
  <c r="G645" i="1"/>
  <c r="G641" i="1"/>
  <c r="G405" i="1"/>
  <c r="H411" i="1"/>
  <c r="H405" i="1"/>
  <c r="G379" i="1"/>
  <c r="E407" i="4"/>
  <c r="D402" i="1" s="1"/>
  <c r="E350" i="4"/>
  <c r="D345" i="1" s="1"/>
  <c r="H413" i="1"/>
  <c r="F416" i="4"/>
  <c r="E643" i="4"/>
  <c r="D637" i="1" s="1"/>
  <c r="G637" i="1" s="1"/>
  <c r="H412" i="1"/>
  <c r="G411" i="1"/>
  <c r="G412" i="1"/>
  <c r="E252" i="4"/>
  <c r="D248" i="1" s="1"/>
  <c r="G206" i="1"/>
  <c r="G207" i="1"/>
  <c r="G191" i="1"/>
  <c r="G189" i="1"/>
  <c r="G188" i="1"/>
  <c r="H184" i="1"/>
  <c r="F188" i="4"/>
  <c r="G187" i="1"/>
  <c r="H186" i="1"/>
  <c r="G184" i="1"/>
  <c r="G186" i="1"/>
  <c r="E46" i="9"/>
  <c r="B46" i="9" s="1"/>
  <c r="E44" i="9"/>
  <c r="B44" i="9" s="1"/>
  <c r="G181" i="1"/>
  <c r="H180" i="1"/>
  <c r="F219" i="9"/>
  <c r="B219" i="9" s="1"/>
  <c r="G179" i="1"/>
  <c r="E42" i="9"/>
  <c r="B42" i="9" s="1"/>
  <c r="G177" i="1"/>
  <c r="H173" i="1"/>
  <c r="G175" i="1"/>
  <c r="F177" i="4"/>
  <c r="G173" i="1"/>
  <c r="G174" i="1"/>
  <c r="G172" i="1"/>
  <c r="G170" i="1"/>
  <c r="G169" i="1"/>
  <c r="G168" i="1"/>
  <c r="E163" i="4"/>
  <c r="D159" i="1" s="1"/>
  <c r="G167" i="1"/>
  <c r="F169" i="4"/>
  <c r="H166" i="1"/>
  <c r="D163" i="4"/>
  <c r="C159" i="1" s="1"/>
  <c r="H165" i="1"/>
  <c r="G165" i="1"/>
  <c r="G166" i="1"/>
  <c r="G160" i="1"/>
  <c r="E40" i="9"/>
  <c r="B40" i="9" s="1"/>
  <c r="F164" i="4"/>
  <c r="H160" i="1"/>
  <c r="G161" i="1"/>
  <c r="H155" i="1"/>
  <c r="H157" i="1"/>
  <c r="D148" i="1"/>
  <c r="G155" i="1"/>
  <c r="G157" i="1"/>
  <c r="G154" i="1"/>
  <c r="E39" i="9"/>
  <c r="B39" i="9" s="1"/>
  <c r="F217" i="9"/>
  <c r="B217" i="9" s="1"/>
  <c r="H150" i="1"/>
  <c r="D152" i="4"/>
  <c r="G20" i="9" s="1"/>
  <c r="G149" i="1"/>
  <c r="G150" i="1"/>
  <c r="H130" i="1"/>
  <c r="H131" i="1"/>
  <c r="H113" i="1"/>
  <c r="D106" i="4"/>
  <c r="G108" i="1"/>
  <c r="G113" i="1"/>
  <c r="E37" i="9"/>
  <c r="B37" i="9" s="1"/>
  <c r="F216" i="9"/>
  <c r="B216" i="9" s="1"/>
  <c r="H81" i="1"/>
  <c r="H79" i="1"/>
  <c r="G78" i="1"/>
  <c r="G79" i="1"/>
  <c r="G81" i="1"/>
  <c r="H64" i="1"/>
  <c r="D50" i="4"/>
  <c r="H65" i="1"/>
  <c r="G64" i="1"/>
  <c r="G65" i="1"/>
  <c r="G55" i="1"/>
  <c r="G56" i="1"/>
  <c r="E50" i="4"/>
  <c r="D46" i="1" s="1"/>
  <c r="G1278" i="1"/>
  <c r="G1247" i="1"/>
  <c r="G1244" i="1"/>
  <c r="G1232" i="1"/>
  <c r="E280" i="9"/>
  <c r="B280" i="9" s="1"/>
  <c r="H1227" i="1"/>
  <c r="G1227" i="1"/>
  <c r="G1228" i="1"/>
  <c r="E245" i="5"/>
  <c r="E237" i="5" s="1"/>
  <c r="E279" i="9"/>
  <c r="B279" i="9" s="1"/>
  <c r="G1218" i="1"/>
  <c r="H1216" i="1"/>
  <c r="G1216" i="1"/>
  <c r="G1217" i="1"/>
  <c r="E290" i="9"/>
  <c r="B290" i="9" s="1"/>
  <c r="G1165" i="1"/>
  <c r="G1163" i="1"/>
  <c r="H1160" i="1"/>
  <c r="G1157" i="1"/>
  <c r="G1160" i="1"/>
  <c r="D177" i="5"/>
  <c r="C1154" i="1" s="1"/>
  <c r="G1154" i="1" s="1"/>
  <c r="G1156" i="1"/>
  <c r="G1155" i="1"/>
  <c r="G1151" i="1"/>
  <c r="C1148" i="1"/>
  <c r="E284" i="9"/>
  <c r="B284" i="9" s="1"/>
  <c r="G1138" i="1"/>
  <c r="G1137" i="1"/>
  <c r="G1064" i="1"/>
  <c r="G1052" i="1"/>
  <c r="F70" i="5"/>
  <c r="G1048" i="1"/>
  <c r="G1050" i="1"/>
  <c r="D69" i="5"/>
  <c r="F56" i="5"/>
  <c r="G1035" i="1"/>
  <c r="H1030" i="1"/>
  <c r="G1033" i="1"/>
  <c r="F52" i="5"/>
  <c r="H1018" i="1"/>
  <c r="H1013" i="1"/>
  <c r="H1014" i="1"/>
  <c r="H1006" i="1"/>
  <c r="H1003" i="1"/>
  <c r="H1002" i="1"/>
  <c r="H999" i="1"/>
  <c r="F19" i="5"/>
  <c r="H997" i="1"/>
  <c r="H998" i="1"/>
  <c r="H991" i="1"/>
  <c r="H996" i="1"/>
  <c r="F13" i="5"/>
  <c r="H993"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446" i="1"/>
  <c r="G1448" i="1"/>
  <c r="G1450" i="1"/>
  <c r="G1452" i="1"/>
  <c r="G1455" i="1"/>
  <c r="J1455" i="1"/>
  <c r="G1457" i="1"/>
  <c r="J1457" i="1"/>
  <c r="G1459" i="1"/>
  <c r="J1459" i="1"/>
  <c r="H1479" i="1"/>
  <c r="G1479" i="1"/>
  <c r="J1479" i="1"/>
  <c r="H1494" i="1"/>
  <c r="G1494" i="1"/>
  <c r="H1514" i="1"/>
  <c r="G1514" i="1"/>
  <c r="H1534" i="1"/>
  <c r="G1534" i="1"/>
  <c r="H1550" i="1"/>
  <c r="G1550" i="1"/>
  <c r="H1566" i="1"/>
  <c r="G1566" i="1"/>
  <c r="E408" i="4"/>
  <c r="D403" i="1" s="1"/>
  <c r="H292" i="9"/>
  <c r="D1183" i="1"/>
  <c r="H1462" i="1"/>
  <c r="G1462" i="1"/>
  <c r="J1462" i="1"/>
  <c r="H1466" i="1"/>
  <c r="G1466" i="1"/>
  <c r="I1466" i="1" s="1"/>
  <c r="J1466" i="1"/>
  <c r="H1474" i="1"/>
  <c r="G1474" i="1"/>
  <c r="J1474" i="1"/>
  <c r="I1476" i="1"/>
  <c r="H1482" i="1"/>
  <c r="G1482" i="1"/>
  <c r="H1498" i="1"/>
  <c r="G1498" i="1"/>
  <c r="H1502" i="1"/>
  <c r="G1502" i="1"/>
  <c r="H1538" i="1"/>
  <c r="G1538" i="1"/>
  <c r="H1554" i="1"/>
  <c r="G1554" i="1"/>
  <c r="H1570" i="1"/>
  <c r="G1570" i="1"/>
  <c r="H1440" i="1"/>
  <c r="G1440" i="1"/>
  <c r="I1440" i="1" s="1"/>
  <c r="H1442" i="1"/>
  <c r="G1442" i="1"/>
  <c r="I1442" i="1" s="1"/>
  <c r="H1444" i="1"/>
  <c r="G1444" i="1"/>
  <c r="I1444" i="1" s="1"/>
  <c r="H1446" i="1"/>
  <c r="G1447" i="1"/>
  <c r="I1447" i="1" s="1"/>
  <c r="J1447" i="1"/>
  <c r="H1448" i="1"/>
  <c r="G1449" i="1"/>
  <c r="I1449" i="1" s="1"/>
  <c r="J1449" i="1"/>
  <c r="H1450" i="1"/>
  <c r="G1451" i="1"/>
  <c r="I1451" i="1" s="1"/>
  <c r="J1451" i="1"/>
  <c r="H1452" i="1"/>
  <c r="H1455" i="1"/>
  <c r="I1456" i="1"/>
  <c r="H1457" i="1"/>
  <c r="I1458" i="1"/>
  <c r="H1459" i="1"/>
  <c r="I1460" i="1"/>
  <c r="I1463" i="1"/>
  <c r="I1467" i="1"/>
  <c r="I1471" i="1"/>
  <c r="H1477" i="1"/>
  <c r="G1477" i="1"/>
  <c r="J1477" i="1"/>
  <c r="H1486" i="1"/>
  <c r="G1486" i="1"/>
  <c r="H1506" i="1"/>
  <c r="G1506" i="1"/>
  <c r="H1526" i="1"/>
  <c r="G1526" i="1"/>
  <c r="H1542" i="1"/>
  <c r="G1542" i="1"/>
  <c r="H1558" i="1"/>
  <c r="G1558" i="1"/>
  <c r="H1574" i="1"/>
  <c r="G1574" i="1"/>
  <c r="H1461" i="1"/>
  <c r="G1461" i="1"/>
  <c r="H1464" i="1"/>
  <c r="G1464" i="1"/>
  <c r="J1464" i="1"/>
  <c r="H1468" i="1"/>
  <c r="G1468" i="1"/>
  <c r="I1468" i="1" s="1"/>
  <c r="J1468" i="1"/>
  <c r="H1472" i="1"/>
  <c r="G1472" i="1"/>
  <c r="I1472" i="1" s="1"/>
  <c r="J1472" i="1"/>
  <c r="H1490" i="1"/>
  <c r="G1490" i="1"/>
  <c r="H1510" i="1"/>
  <c r="G1510" i="1"/>
  <c r="H1522" i="1"/>
  <c r="G1522" i="1"/>
  <c r="H1530" i="1"/>
  <c r="G1530" i="1"/>
  <c r="H1546" i="1"/>
  <c r="G1546" i="1"/>
  <c r="H1562" i="1"/>
  <c r="G1562" i="1"/>
  <c r="H1578" i="1"/>
  <c r="G1578" i="1"/>
  <c r="F299" i="4"/>
  <c r="D298" i="4"/>
  <c r="F351" i="4"/>
  <c r="I25" i="3"/>
  <c r="D1329" i="1"/>
  <c r="F7" i="4"/>
  <c r="F51" i="4"/>
  <c r="F83" i="4"/>
  <c r="F107" i="4"/>
  <c r="D133" i="4"/>
  <c r="D215" i="4"/>
  <c r="F225" i="4"/>
  <c r="F253" i="4"/>
  <c r="D263" i="4"/>
  <c r="F304" i="4"/>
  <c r="F312" i="4"/>
  <c r="F356" i="4"/>
  <c r="D396" i="4"/>
  <c r="F397" i="4"/>
  <c r="E421" i="4"/>
  <c r="G142" i="9"/>
  <c r="E142" i="9" s="1"/>
  <c r="B142" i="9" s="1"/>
  <c r="F603" i="4"/>
  <c r="E625" i="4"/>
  <c r="D619" i="1" s="1"/>
  <c r="D12" i="5"/>
  <c r="G286" i="9"/>
  <c r="E286" i="9" s="1"/>
  <c r="B286" i="9" s="1"/>
  <c r="D87" i="5"/>
  <c r="F88" i="5"/>
  <c r="E146" i="5"/>
  <c r="D1124" i="1" s="1"/>
  <c r="G287" i="9"/>
  <c r="E287" i="9" s="1"/>
  <c r="B287" i="9" s="1"/>
  <c r="F149" i="5"/>
  <c r="D146" i="5"/>
  <c r="D190" i="5"/>
  <c r="F191" i="5"/>
  <c r="D238" i="5"/>
  <c r="F239" i="5"/>
  <c r="D258" i="5"/>
  <c r="F259" i="5"/>
  <c r="H20" i="9"/>
  <c r="D196" i="4"/>
  <c r="D363" i="4"/>
  <c r="D350" i="4" s="1"/>
  <c r="D421" i="4"/>
  <c r="F422" i="4"/>
  <c r="F490" i="4"/>
  <c r="D484" i="4"/>
  <c r="E515" i="4"/>
  <c r="D509" i="1" s="1"/>
  <c r="E567" i="4"/>
  <c r="D561" i="1" s="1"/>
  <c r="D580" i="4"/>
  <c r="D593" i="4"/>
  <c r="D78" i="5"/>
  <c r="F250" i="5"/>
  <c r="D245" i="5"/>
  <c r="D5" i="6"/>
  <c r="F6" i="6"/>
  <c r="D644" i="4"/>
  <c r="F417" i="4"/>
  <c r="G292" i="9"/>
  <c r="E292" i="9" s="1"/>
  <c r="B292" i="9" s="1"/>
  <c r="F206" i="5"/>
  <c r="D35" i="6"/>
  <c r="D5" i="7"/>
  <c r="F478" i="4"/>
  <c r="D472" i="4"/>
  <c r="D515" i="4"/>
  <c r="F516" i="4"/>
  <c r="D567" i="4"/>
  <c r="F568" i="4"/>
  <c r="D625" i="4"/>
  <c r="F626" i="4"/>
  <c r="H289" i="9"/>
  <c r="E176" i="5"/>
  <c r="D89" i="6"/>
  <c r="F90" i="6"/>
  <c r="E114" i="6"/>
  <c r="D42" i="8"/>
  <c r="D49" i="8"/>
  <c r="E87" i="5"/>
  <c r="D1065" i="1"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3" i="9"/>
  <c r="E173" i="9" s="1"/>
  <c r="B173" i="9" s="1"/>
  <c r="G169" i="9"/>
  <c r="E169" i="9" s="1"/>
  <c r="B169" i="9" s="1"/>
  <c r="G174" i="9"/>
  <c r="E174" i="9" s="1"/>
  <c r="B174" i="9" s="1"/>
  <c r="G170" i="9"/>
  <c r="E170" i="9" s="1"/>
  <c r="B170" i="9" s="1"/>
  <c r="G166" i="9"/>
  <c r="E166" i="9" s="1"/>
  <c r="B166" i="9" s="1"/>
  <c r="H165" i="9"/>
  <c r="G175" i="9"/>
  <c r="E175" i="9" s="1"/>
  <c r="B175" i="9" s="1"/>
  <c r="G171" i="9"/>
  <c r="E171" i="9" s="1"/>
  <c r="B171" i="9" s="1"/>
  <c r="G167" i="9"/>
  <c r="E167" i="9" s="1"/>
  <c r="B167" i="9" s="1"/>
  <c r="G165" i="9"/>
  <c r="E165" i="9" s="1"/>
  <c r="B165" i="9" s="1"/>
  <c r="H164" i="9"/>
  <c r="G172" i="9"/>
  <c r="E172" i="9" s="1"/>
  <c r="B172" i="9" s="1"/>
  <c r="G168" i="9"/>
  <c r="E168" i="9" s="1"/>
  <c r="B168" i="9" s="1"/>
  <c r="G164" i="9"/>
  <c r="G163" i="9"/>
  <c r="E163" i="9" s="1"/>
  <c r="B163" i="9" s="1"/>
  <c r="G162" i="9"/>
  <c r="E162" i="9" s="1"/>
  <c r="B162" i="9" s="1"/>
  <c r="G161" i="9"/>
  <c r="E161" i="9" s="1"/>
  <c r="B161" i="9" s="1"/>
  <c r="G160" i="9"/>
  <c r="E160" i="9" s="1"/>
  <c r="B160" i="9" s="1"/>
  <c r="I10" i="9"/>
  <c r="B268" i="9"/>
  <c r="B262" i="9"/>
  <c r="B266" i="9"/>
  <c r="H637" i="1" l="1"/>
  <c r="F212" i="9"/>
  <c r="B212" i="9" s="1"/>
  <c r="D1222" i="1"/>
  <c r="G1223" i="1"/>
  <c r="H1223" i="1"/>
  <c r="F177" i="5"/>
  <c r="E7" i="5"/>
  <c r="G130" i="1"/>
  <c r="H378" i="1"/>
  <c r="G378" i="1"/>
  <c r="F643" i="4"/>
  <c r="H248" i="1"/>
  <c r="G248" i="1"/>
  <c r="H159" i="1"/>
  <c r="G159" i="1"/>
  <c r="E151" i="4"/>
  <c r="D147" i="1" s="1"/>
  <c r="F163" i="4"/>
  <c r="E20" i="9"/>
  <c r="F152" i="4"/>
  <c r="C148" i="1"/>
  <c r="F106" i="4"/>
  <c r="C102" i="1"/>
  <c r="F50" i="4"/>
  <c r="C46" i="1"/>
  <c r="H46" i="1" s="1"/>
  <c r="E6" i="4"/>
  <c r="E412" i="4" s="1"/>
  <c r="D176" i="5"/>
  <c r="H22" i="3" s="1"/>
  <c r="G289" i="9"/>
  <c r="E289" i="9" s="1"/>
  <c r="B289" i="9" s="1"/>
  <c r="H1154" i="1"/>
  <c r="H1148" i="1"/>
  <c r="G1148" i="1"/>
  <c r="F69" i="5"/>
  <c r="C1047" i="1"/>
  <c r="E164" i="9"/>
  <c r="B164" i="9" s="1"/>
  <c r="D408" i="4"/>
  <c r="F350" i="4"/>
  <c r="C345" i="1"/>
  <c r="I34" i="3"/>
  <c r="C1517" i="1"/>
  <c r="F89" i="6"/>
  <c r="C1383" i="1"/>
  <c r="F472" i="4"/>
  <c r="C466" i="1"/>
  <c r="F644" i="4"/>
  <c r="C638" i="1"/>
  <c r="F196" i="4"/>
  <c r="D151" i="4"/>
  <c r="C192" i="1"/>
  <c r="F396" i="4"/>
  <c r="C391" i="1"/>
  <c r="F263" i="4"/>
  <c r="C259" i="1"/>
  <c r="F133" i="4"/>
  <c r="C129" i="1"/>
  <c r="D6" i="4"/>
  <c r="I1474" i="1"/>
  <c r="I23" i="3"/>
  <c r="D1214" i="1"/>
  <c r="I1457" i="1"/>
  <c r="I1450" i="1"/>
  <c r="I22" i="3"/>
  <c r="D1153" i="1"/>
  <c r="E175" i="5"/>
  <c r="D1152" i="1" s="1"/>
  <c r="F567" i="4"/>
  <c r="C561" i="1"/>
  <c r="F78" i="5"/>
  <c r="C1056" i="1"/>
  <c r="D528" i="4"/>
  <c r="F258" i="5"/>
  <c r="C1235" i="1"/>
  <c r="G291" i="9"/>
  <c r="E291" i="9" s="1"/>
  <c r="B291" i="9" s="1"/>
  <c r="F190" i="5"/>
  <c r="C1167" i="1"/>
  <c r="D68" i="5"/>
  <c r="E528" i="4"/>
  <c r="I1448" i="1"/>
  <c r="B191" i="9"/>
  <c r="I27" i="3"/>
  <c r="D1408" i="1"/>
  <c r="G297" i="9"/>
  <c r="E297" i="9" s="1"/>
  <c r="H29" i="3"/>
  <c r="C1436" i="1"/>
  <c r="E68" i="5"/>
  <c r="G299" i="9"/>
  <c r="E299" i="9" s="1"/>
  <c r="D141" i="6"/>
  <c r="H24" i="3"/>
  <c r="F5" i="6"/>
  <c r="C1299" i="1"/>
  <c r="F593" i="4"/>
  <c r="C587" i="1"/>
  <c r="D420" i="4"/>
  <c r="F421" i="4"/>
  <c r="C415" i="1"/>
  <c r="F146" i="5"/>
  <c r="C1124" i="1"/>
  <c r="F12" i="5"/>
  <c r="D7" i="5"/>
  <c r="C990" i="1"/>
  <c r="E420" i="4"/>
  <c r="D415" i="1"/>
  <c r="I1477" i="1"/>
  <c r="I1462" i="1"/>
  <c r="G1183" i="1"/>
  <c r="H1183" i="1"/>
  <c r="I1459" i="1"/>
  <c r="I1455" i="1"/>
  <c r="I1446" i="1"/>
  <c r="D43" i="8"/>
  <c r="K1432" i="9" s="1"/>
  <c r="C1524" i="1"/>
  <c r="F625" i="4"/>
  <c r="C619" i="1"/>
  <c r="F515" i="4"/>
  <c r="C509" i="1"/>
  <c r="F35" i="6"/>
  <c r="H25" i="3"/>
  <c r="C1329" i="1"/>
  <c r="F245" i="5"/>
  <c r="C1222" i="1"/>
  <c r="F580" i="4"/>
  <c r="C574" i="1"/>
  <c r="F484" i="4"/>
  <c r="C478" i="1"/>
  <c r="F363" i="4"/>
  <c r="C358" i="1"/>
  <c r="D237" i="5"/>
  <c r="F238" i="5"/>
  <c r="C1215" i="1"/>
  <c r="F87" i="5"/>
  <c r="C1065" i="1"/>
  <c r="F215" i="4"/>
  <c r="C211" i="1"/>
  <c r="D407" i="4"/>
  <c r="F298" i="4"/>
  <c r="C293" i="1"/>
  <c r="I1464" i="1"/>
  <c r="E141" i="6"/>
  <c r="I1479" i="1"/>
  <c r="I1452" i="1"/>
  <c r="E19" i="9" l="1"/>
  <c r="D985" i="1"/>
  <c r="I20" i="3"/>
  <c r="E289" i="4"/>
  <c r="D285" i="1" s="1"/>
  <c r="I17" i="3"/>
  <c r="B20" i="9"/>
  <c r="H148" i="1"/>
  <c r="G148" i="1"/>
  <c r="D2" i="1"/>
  <c r="H102" i="1"/>
  <c r="G102" i="1"/>
  <c r="G46" i="1"/>
  <c r="I16" i="3"/>
  <c r="F176" i="5"/>
  <c r="C1153" i="1"/>
  <c r="H1153" i="1" s="1"/>
  <c r="H1047" i="1"/>
  <c r="G1047" i="1"/>
  <c r="G293" i="1"/>
  <c r="H293" i="1"/>
  <c r="G478" i="1"/>
  <c r="H478" i="1"/>
  <c r="H1222" i="1"/>
  <c r="G1222" i="1"/>
  <c r="E635" i="4"/>
  <c r="D629" i="1" s="1"/>
  <c r="D414" i="1"/>
  <c r="H1124" i="1"/>
  <c r="G1124" i="1"/>
  <c r="F420" i="4"/>
  <c r="D635" i="4"/>
  <c r="C414" i="1"/>
  <c r="I21" i="3"/>
  <c r="D1046" i="1"/>
  <c r="E6" i="5"/>
  <c r="H1408" i="1"/>
  <c r="G1408" i="1"/>
  <c r="F68" i="5"/>
  <c r="H21" i="3"/>
  <c r="C1046" i="1"/>
  <c r="H1235" i="1"/>
  <c r="G1235" i="1"/>
  <c r="D636" i="4"/>
  <c r="F528" i="4"/>
  <c r="C522" i="1"/>
  <c r="G259" i="1"/>
  <c r="H259" i="1"/>
  <c r="G192" i="1"/>
  <c r="H192" i="1"/>
  <c r="G211" i="1"/>
  <c r="H211" i="1"/>
  <c r="G619" i="1"/>
  <c r="H619" i="1"/>
  <c r="E639" i="4"/>
  <c r="D407" i="1"/>
  <c r="G1065" i="1"/>
  <c r="H1065" i="1"/>
  <c r="F237" i="5"/>
  <c r="H23" i="3"/>
  <c r="C1214" i="1"/>
  <c r="G509" i="1"/>
  <c r="H509" i="1"/>
  <c r="G1524" i="1"/>
  <c r="H1524" i="1"/>
  <c r="H990" i="1"/>
  <c r="G990" i="1"/>
  <c r="G587" i="1"/>
  <c r="H587" i="1"/>
  <c r="H1436" i="1"/>
  <c r="G1436" i="1"/>
  <c r="H1167" i="1"/>
  <c r="G1167" i="1"/>
  <c r="H1056" i="1"/>
  <c r="G1056" i="1"/>
  <c r="D412" i="4"/>
  <c r="F6" i="4"/>
  <c r="H16" i="3"/>
  <c r="C2" i="1"/>
  <c r="H17" i="3"/>
  <c r="D289" i="4"/>
  <c r="F151" i="4"/>
  <c r="C147" i="1"/>
  <c r="G466" i="1"/>
  <c r="H466" i="1"/>
  <c r="H1517" i="1"/>
  <c r="G1517" i="1"/>
  <c r="G345" i="1"/>
  <c r="H345" i="1"/>
  <c r="H1299" i="1"/>
  <c r="G1299" i="1"/>
  <c r="I28" i="3"/>
  <c r="D1435" i="1"/>
  <c r="F407" i="4"/>
  <c r="C402" i="1"/>
  <c r="G358" i="1"/>
  <c r="H358" i="1"/>
  <c r="G574" i="1"/>
  <c r="H574" i="1"/>
  <c r="H1329" i="1"/>
  <c r="G1329" i="1"/>
  <c r="I35" i="3"/>
  <c r="C1518" i="1"/>
  <c r="G294" i="9"/>
  <c r="E294" i="9" s="1"/>
  <c r="F7" i="5"/>
  <c r="D6" i="5"/>
  <c r="H20" i="3"/>
  <c r="C985" i="1"/>
  <c r="G415" i="1"/>
  <c r="H415" i="1"/>
  <c r="F141" i="6"/>
  <c r="H28" i="3"/>
  <c r="C1435" i="1"/>
  <c r="G129" i="1"/>
  <c r="H129" i="1"/>
  <c r="G391" i="1"/>
  <c r="H391" i="1"/>
  <c r="D175" i="5"/>
  <c r="H1215" i="1"/>
  <c r="G1215" i="1"/>
  <c r="E298" i="9"/>
  <c r="B299" i="9"/>
  <c r="B297" i="9"/>
  <c r="E296" i="9"/>
  <c r="I10" i="3" s="1"/>
  <c r="E636" i="4"/>
  <c r="D630" i="1" s="1"/>
  <c r="D522" i="1"/>
  <c r="G561" i="1"/>
  <c r="H561" i="1"/>
  <c r="G638" i="1"/>
  <c r="H638" i="1"/>
  <c r="H1383" i="1"/>
  <c r="G1383" i="1"/>
  <c r="G295" i="9"/>
  <c r="E295" i="9" s="1"/>
  <c r="B295" i="9" s="1"/>
  <c r="F408" i="4"/>
  <c r="C403" i="1"/>
  <c r="E290" i="4" l="1"/>
  <c r="D286" i="1" s="1"/>
  <c r="E413" i="4"/>
  <c r="E415" i="4" s="1"/>
  <c r="D410" i="1" s="1"/>
  <c r="E291" i="4"/>
  <c r="D287" i="1" s="1"/>
  <c r="G1153" i="1"/>
  <c r="H985" i="1"/>
  <c r="G985" i="1"/>
  <c r="E293" i="9"/>
  <c r="B294" i="9"/>
  <c r="F636" i="4"/>
  <c r="C630" i="1"/>
  <c r="H276" i="9"/>
  <c r="D984" i="1"/>
  <c r="F635" i="4"/>
  <c r="C629" i="1"/>
  <c r="G403" i="1"/>
  <c r="H403" i="1"/>
  <c r="H1518" i="1"/>
  <c r="G1518" i="1"/>
  <c r="G402" i="1"/>
  <c r="H402" i="1"/>
  <c r="D413" i="4"/>
  <c r="D414" i="4" s="1"/>
  <c r="D291" i="4"/>
  <c r="F289" i="4"/>
  <c r="C285" i="1"/>
  <c r="D633" i="1"/>
  <c r="G282" i="9"/>
  <c r="E282" i="9" s="1"/>
  <c r="B282" i="9" s="1"/>
  <c r="G276" i="9"/>
  <c r="F6" i="5"/>
  <c r="C984" i="1"/>
  <c r="H11" i="3"/>
  <c r="D290" i="4"/>
  <c r="H1214" i="1"/>
  <c r="G1214" i="1"/>
  <c r="G522" i="1"/>
  <c r="H522" i="1"/>
  <c r="F175" i="5"/>
  <c r="C1152" i="1"/>
  <c r="H1435" i="1"/>
  <c r="G1435" i="1"/>
  <c r="H9" i="3"/>
  <c r="G147" i="1"/>
  <c r="H147" i="1"/>
  <c r="H2" i="1"/>
  <c r="G2" i="1"/>
  <c r="D639" i="4"/>
  <c r="F412" i="4"/>
  <c r="C407" i="1"/>
  <c r="H1046" i="1"/>
  <c r="G1046" i="1"/>
  <c r="G414" i="1"/>
  <c r="H414" i="1"/>
  <c r="D408" i="1" l="1"/>
  <c r="E640" i="4"/>
  <c r="E414" i="4"/>
  <c r="D409" i="1" s="1"/>
  <c r="E276" i="9"/>
  <c r="E275" i="9" s="1"/>
  <c r="F414" i="4"/>
  <c r="C409" i="1"/>
  <c r="N3" i="9"/>
  <c r="I11" i="3"/>
  <c r="G407" i="1"/>
  <c r="H407" i="1"/>
  <c r="G1152" i="1"/>
  <c r="H1152" i="1"/>
  <c r="H8" i="3"/>
  <c r="H984" i="1"/>
  <c r="G984" i="1"/>
  <c r="G285" i="1"/>
  <c r="H285" i="1"/>
  <c r="K3" i="9"/>
  <c r="I9" i="3"/>
  <c r="F290" i="4"/>
  <c r="C286" i="1"/>
  <c r="F291" i="4"/>
  <c r="C287" i="1"/>
  <c r="G629" i="1"/>
  <c r="H629" i="1"/>
  <c r="G630" i="1"/>
  <c r="H630" i="1"/>
  <c r="F639" i="4"/>
  <c r="C633" i="1"/>
  <c r="D640" i="4"/>
  <c r="D415" i="4"/>
  <c r="F413" i="4"/>
  <c r="C408" i="1"/>
  <c r="B276" i="9" l="1"/>
  <c r="D634" i="1"/>
  <c r="E641" i="4"/>
  <c r="E642" i="4"/>
  <c r="G287" i="1"/>
  <c r="H287" i="1"/>
  <c r="G286" i="1"/>
  <c r="H286" i="1"/>
  <c r="F640" i="4"/>
  <c r="D642" i="4"/>
  <c r="C634" i="1"/>
  <c r="G408" i="1"/>
  <c r="H408" i="1"/>
  <c r="D641" i="4"/>
  <c r="F415" i="4"/>
  <c r="C410" i="1"/>
  <c r="G633" i="1"/>
  <c r="H633" i="1"/>
  <c r="G409" i="1"/>
  <c r="H409" i="1"/>
  <c r="M3" i="9"/>
  <c r="I8" i="3"/>
  <c r="E646" i="4" l="1"/>
  <c r="D636" i="1"/>
  <c r="D635" i="1"/>
  <c r="E645" i="4"/>
  <c r="G410" i="1"/>
  <c r="H410" i="1"/>
  <c r="G634" i="1"/>
  <c r="H634" i="1"/>
  <c r="D645" i="4"/>
  <c r="F641" i="4"/>
  <c r="C635" i="1"/>
  <c r="F642" i="4"/>
  <c r="D646" i="4"/>
  <c r="C636" i="1"/>
  <c r="I18" i="3" l="1"/>
  <c r="D639" i="1"/>
  <c r="D640" i="1"/>
  <c r="I19" i="3"/>
  <c r="G636" i="1"/>
  <c r="H636" i="1"/>
  <c r="G635" i="1"/>
  <c r="H635" i="1"/>
  <c r="H7" i="3"/>
  <c r="F646" i="4"/>
  <c r="H19" i="3"/>
  <c r="C640" i="1"/>
  <c r="F645" i="4"/>
  <c r="H18" i="3"/>
  <c r="C639" i="1"/>
  <c r="G640" i="1" l="1"/>
  <c r="H640" i="1"/>
  <c r="G639" i="1"/>
  <c r="H639" i="1"/>
  <c r="J3" i="9"/>
  <c r="I7" i="3"/>
  <c r="M272" i="9" l="1"/>
  <c r="L272" i="9"/>
  <c r="H18" i="9"/>
  <c r="G18" i="9"/>
  <c r="I13" i="9"/>
  <c r="J6" i="9"/>
  <c r="I11" i="9"/>
  <c r="K10" i="9"/>
  <c r="L16" i="9"/>
  <c r="M15" i="9"/>
  <c r="I5" i="9"/>
  <c r="K11" i="9"/>
  <c r="J5" i="9"/>
  <c r="H16" i="9"/>
  <c r="I7" i="9"/>
  <c r="K6" i="9"/>
  <c r="J11" i="9"/>
  <c r="J17" i="9"/>
  <c r="H17" i="9"/>
  <c r="K7" i="9"/>
  <c r="J12" i="9"/>
  <c r="I6" i="9"/>
  <c r="K12" i="9"/>
  <c r="K9" i="9"/>
  <c r="J7" i="9"/>
  <c r="I12" i="9"/>
  <c r="I17" i="9"/>
  <c r="M16" i="9"/>
  <c r="J8" i="9"/>
  <c r="J13" i="9"/>
  <c r="K8" i="9"/>
  <c r="H15" i="9"/>
  <c r="K5" i="9"/>
  <c r="J10" i="9"/>
  <c r="I8" i="9"/>
  <c r="G17" i="9"/>
  <c r="G16" i="9"/>
  <c r="L15" i="9"/>
  <c r="F15" i="9" s="1"/>
  <c r="I9" i="9"/>
  <c r="G15" i="9"/>
  <c r="K13" i="9"/>
  <c r="J9" i="9"/>
  <c r="E15" i="9" l="1"/>
  <c r="B15" i="9" s="1"/>
  <c r="E18" i="9"/>
  <c r="B18" i="9" s="1"/>
  <c r="E16" i="9"/>
  <c r="F272" i="9"/>
  <c r="B272" i="9" s="1"/>
  <c r="E10" i="9"/>
  <c r="B10" i="9" s="1"/>
  <c r="E6" i="9"/>
  <c r="B6" i="9" s="1"/>
  <c r="F16" i="9"/>
  <c r="E12" i="9"/>
  <c r="B12" i="9" s="1"/>
  <c r="E17" i="9"/>
  <c r="B17" i="9" s="1"/>
  <c r="E9" i="9"/>
  <c r="B9" i="9" s="1"/>
  <c r="E8" i="9"/>
  <c r="B8" i="9" s="1"/>
  <c r="E7" i="9"/>
  <c r="B7" i="9" s="1"/>
  <c r="E5" i="9"/>
  <c r="E11" i="9"/>
  <c r="B11" i="9" s="1"/>
  <c r="E13" i="9"/>
  <c r="B13" i="9" s="1"/>
  <c r="F19" i="9" l="1"/>
  <c r="B16" i="9"/>
  <c r="F14" i="9"/>
  <c r="E4" i="9"/>
  <c r="B5" i="9"/>
  <c r="E1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<sst xmlns="http://schemas.openxmlformats.org/spreadsheetml/2006/main" count="4310" uniqueCount="3391">
  <si>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</si>
  <si>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</si>
  <si>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</si>
  <si>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</si>
  <si>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</si>
  <si>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</si>
  <si>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</si>
  <si>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</si>
  <si>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</si>
  <si>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</si>
  <si>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</si>
  <si>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</si>
  <si>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</si>
  <si>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</si>
  <si>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</si>
  <si>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</si>
  <si>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</si>
  <si>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</si>
  <si>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</si>
  <si>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</si>
  <si>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</si>
  <si>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</si>
  <si>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</si>
  <si>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</si>
  <si>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</si>
  <si>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</si>
  <si>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</si>
  <si>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</si>
  <si>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</si>
  <si>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</si>
  <si>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</si>
  <si>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</si>
  <si>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</si>
  <si>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</si>
  <si>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</si>
  <si>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</si>
  <si>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</si>
  <si>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</si>
  <si>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</si>
  <si>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</si>
  <si>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</si>
  <si>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</si>
  <si>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</si>
  <si>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</si>
  <si>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</si>
  <si>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</si>
  <si>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</si>
  <si>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</si>
  <si>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</si>
  <si>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</si>
  <si>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</si>
  <si>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</si>
  <si>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</si>
  <si>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</si>
  <si>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</si>
  <si>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</si>
  <si>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</si>
  <si>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</si>
  <si>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</si>
  <si>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</si>
  <si>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</si>
  <si>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</si>
  <si>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</si>
  <si>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</si>
  <si>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</si>
  <si>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</si>
  <si>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</si>
  <si>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</si>
  <si>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</si>
  <si>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</si>
  <si>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</si>
  <si>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</si>
  <si>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</si>
  <si>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</si>
  <si>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</si>
  <si>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</si>
  <si>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</si>
  <si>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</si>
  <si>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</si>
  <si>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</si>
  <si>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</si>
  <si>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</si>
  <si>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</si>
  <si>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</si>
  <si>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</si>
  <si>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</si>
  <si>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</si>
  <si>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</si>
  <si>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</si>
  <si>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</si>
  <si>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</si>
  <si>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</si>
  <si>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</si>
  <si>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</si>
  <si>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</si>
  <si>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</si>
  <si>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</si>
  <si>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</si>
  <si>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</si>
  <si>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</si>
  <si>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</si>
  <si>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</si>
  <si>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</si>
  <si>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</si>
  <si>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</si>
  <si>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</si>
  <si>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</si>
  <si>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</si>
  <si>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</si>
  <si>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</si>
  <si>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</si>
  <si>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</si>
  <si>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</si>
  <si>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</si>
  <si>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</si>
  <si>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</si>
  <si>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</si>
  <si>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</si>
  <si>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</si>
  <si>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</si>
  <si>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</si>
  <si>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</si>
  <si>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</si>
  <si>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</si>
  <si>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</si>
  <si>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</si>
  <si>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</si>
  <si>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</si>
  <si>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</si>
  <si>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</si>
  <si>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</si>
  <si>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</si>
  <si>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</si>
  <si>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</si>
  <si>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</si>
  <si>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</si>
  <si>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</si>
  <si>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</si>
  <si>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</si>
  <si>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</si>
  <si>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</si>
  <si>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</si>
  <si>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</si>
  <si>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</si>
  <si>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</si>
  <si>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</si>
  <si>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</si>
  <si>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</si>
  <si>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</si>
  <si>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</si>
  <si>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</si>
  <si>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</si>
  <si>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</si>
  <si>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</si>
  <si>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</si>
  <si>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</si>
  <si>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</si>
  <si>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</si>
  <si>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</si>
  <si>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</si>
  <si>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</si>
  <si>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</si>
  <si>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</si>
  <si>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</si>
  <si>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</si>
  <si>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</si>
  <si>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</si>
  <si>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</si>
  <si>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</si>
  <si>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</si>
  <si>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</si>
  <si>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</si>
  <si>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</si>
  <si>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</si>
  <si>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</si>
  <si>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</si>
  <si>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</si>
  <si>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</si>
  <si>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</si>
  <si>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</si>
  <si>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</si>
  <si>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</si>
  <si>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</si>
  <si>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</si>
  <si>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</si>
  <si>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</si>
  <si>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</si>
  <si>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</si>
  <si>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</si>
  <si>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</si>
  <si>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</si>
  <si>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</si>
  <si>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</si>
  <si>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</si>
  <si>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</si>
  <si>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</si>
  <si>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</si>
  <si>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</si>
  <si>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</si>
  <si>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</si>
  <si>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</si>
  <si>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</si>
  <si>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</si>
  <si>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</si>
  <si>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</si>
  <si>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</si>
  <si>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</si>
  <si>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</si>
  <si>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</si>
  <si>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</si>
  <si>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</si>
  <si>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</si>
  <si>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</si>
  <si>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</si>
  <si>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</si>
  <si>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</si>
  <si>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</si>
  <si>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</si>
  <si>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</si>
  <si>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</si>
  <si>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</si>
  <si>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</si>
  <si>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</si>
  <si>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</si>
  <si>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</si>
  <si>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</si>
  <si>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</si>
  <si>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</si>
  <si>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</si>
  <si>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</si>
  <si>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</si>
  <si>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</si>
  <si>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</si>
  <si>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</si>
  <si>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</si>
  <si>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</si>
  <si>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</si>
  <si>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</si>
  <si>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</si>
  <si>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</si>
  <si>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</si>
  <si>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</si>
  <si>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</si>
  <si>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</si>
  <si>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</si>
  <si>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</si>
  <si>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</si>
  <si>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</si>
  <si>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</si>
  <si>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</si>
  <si>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</si>
  <si>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</si>
  <si>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</si>
  <si>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</si>
  <si>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</si>
  <si>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</si>
  <si>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</si>
  <si>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</si>
  <si>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</si>
  <si>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</si>
  <si>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</si>
  <si>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</si>
  <si>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</si>
  <si>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</si>
  <si>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</si>
  <si>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</si>
  <si>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</si>
  <si>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</si>
  <si>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</si>
  <si>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</si>
  <si>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</si>
  <si>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</si>
  <si>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</si>
  <si>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</si>
  <si>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</si>
  <si>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</si>
  <si>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</si>
  <si>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</si>
  <si>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</si>
  <si>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</si>
  <si>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</si>
  <si>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</si>
  <si>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</si>
  <si>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</si>
  <si>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</si>
  <si>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</si>
  <si>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</si>
  <si>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</si>
  <si>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</si>
  <si>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</si>
  <si>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</si>
  <si>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</si>
  <si>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</si>
  <si>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</si>
  <si>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</si>
  <si>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</si>
  <si>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</si>
  <si>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</si>
  <si>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</si>
  <si>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</si>
  <si>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</si>
  <si>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</si>
  <si>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</si>
  <si>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</si>
  <si>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</si>
  <si>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</si>
  <si>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</si>
  <si>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</si>
  <si>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</si>
  <si>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</si>
  <si>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</si>
  <si>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</si>
  <si>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</si>
  <si>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</si>
  <si>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</si>
  <si>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</si>
  <si>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</si>
  <si>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</si>
  <si>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</si>
  <si>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</si>
  <si>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</si>
  <si>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</si>
  <si>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</si>
  <si>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</si>
  <si>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</si>
  <si>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</si>
  <si>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</si>
  <si>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</si>
  <si>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</si>
  <si>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</si>
  <si>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</si>
  <si>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</si>
  <si>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</si>
  <si>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</si>
  <si>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</si>
  <si>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</si>
  <si>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</si>
  <si>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</si>
  <si>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</si>
  <si>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</si>
  <si>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</si>
  <si>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</si>
  <si>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</si>
  <si>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</si>
  <si>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</si>
  <si>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</si>
  <si>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</si>
  <si>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</si>
  <si>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</si>
  <si>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</si>
  <si>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</si>
  <si>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</si>
  <si>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</si>
  <si>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</si>
  <si>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</si>
  <si>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</si>
  <si>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</si>
  <si>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</si>
  <si>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</si>
  <si>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</si>
  <si>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</si>
  <si>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</si>
  <si>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</si>
  <si>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</si>
  <si>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</si>
  <si>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</si>
  <si>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</si>
  <si>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</si>
  <si>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</si>
  <si>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</si>
  <si>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</si>
  <si>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</si>
  <si>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</si>
  <si>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</si>
  <si>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</si>
  <si>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</si>
  <si>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</si>
  <si>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</si>
  <si>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</si>
  <si>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</si>
  <si>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</si>
  <si>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</si>
  <si>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</si>
  <si>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</si>
  <si>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</si>
  <si>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</si>
  <si>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</si>
  <si>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</si>
  <si>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</si>
  <si>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</si>
  <si>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</si>
  <si>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</si>
  <si>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</si>
  <si>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</si>
  <si>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</si>
  <si>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</si>
  <si>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</si>
  <si>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</si>
  <si>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</si>
  <si>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</si>
  <si>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</si>
  <si>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</si>
  <si>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</si>
  <si>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</si>
  <si>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</si>
  <si>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</si>
  <si>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</si>
  <si>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</si>
  <si>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</si>
  <si>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</si>
  <si>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</si>
  <si>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</si>
  <si>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</si>
  <si>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</si>
  <si>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</si>
  <si>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</si>
  <si>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</si>
  <si>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</si>
  <si>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</si>
  <si>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</si>
  <si>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</si>
  <si>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</si>
  <si>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</si>
  <si>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</si>
  <si>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</si>
  <si>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</si>
  <si>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</si>
  <si>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</si>
  <si>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</si>
  <si>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</si>
  <si>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</si>
  <si>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</si>
  <si>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</si>
  <si>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</si>
  <si>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</si>
  <si>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</si>
  <si>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</si>
  <si>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</si>
  <si>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</si>
  <si>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</si>
  <si>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</si>
  <si>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</si>
  <si>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</si>
  <si>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</si>
  <si>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</si>
  <si>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</si>
  <si>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</si>
  <si>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</si>
  <si>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</si>
  <si>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</si>
  <si>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</si>
  <si>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</si>
  <si>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</si>
  <si>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</si>
  <si>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</si>
  <si>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</si>
  <si>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</si>
  <si>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</si>
  <si>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</si>
  <si>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</si>
  <si>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</si>
  <si>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</si>
  <si>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</si>
  <si>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</si>
  <si>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</si>
  <si>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</si>
  <si>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</si>
  <si>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</si>
  <si>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</si>
  <si>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</si>
  <si>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</si>
  <si>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</si>
  <si>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</si>
  <si>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</si>
  <si>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</si>
  <si>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</si>
  <si>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</si>
  <si>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</si>
  <si>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</si>
  <si>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</si>
  <si>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</si>
  <si>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</si>
  <si>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</si>
  <si>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</si>
  <si>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</si>
  <si>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</si>
  <si>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</si>
  <si>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</si>
  <si>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</si>
  <si>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</si>
  <si>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</si>
  <si>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</si>
  <si>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</si>
  <si>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</si>
  <si>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</si>
  <si>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</si>
  <si>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</si>
  <si>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</si>
  <si>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</si>
  <si>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</si>
  <si>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</si>
  <si>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</si>
  <si>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</si>
  <si>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</si>
  <si>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</si>
  <si>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</si>
  <si>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</si>
  <si>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</si>
  <si>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</si>
  <si>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</si>
  <si>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</si>
  <si>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</si>
  <si>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</si>
  <si>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</si>
  <si>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</si>
  <si>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</si>
  <si>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</si>
  <si>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</si>
  <si>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</si>
  <si>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</si>
  <si>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</si>
  <si>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</si>
  <si>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</si>
  <si>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</si>
  <si>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</si>
  <si>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</si>
  <si>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</si>
  <si>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</si>
  <si>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</si>
  <si>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</si>
  <si>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</si>
  <si>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</si>
  <si>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</si>
  <si>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</si>
  <si>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</si>
  <si>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</si>
  <si>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</si>
  <si>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</si>
  <si>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</si>
  <si>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</si>
  <si>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</si>
  <si>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</si>
  <si>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</si>
  <si>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</si>
  <si>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</si>
  <si>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</si>
  <si>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</si>
  <si>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</si>
  <si>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</si>
  <si>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</si>
  <si>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</si>
  <si>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</si>
  <si>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</si>
  <si>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</si>
  <si>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</si>
  <si>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</si>
  <si>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</si>
  <si>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</si>
  <si>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</si>
  <si>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</si>
  <si>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</si>
  <si>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</si>
  <si>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</si>
  <si>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</si>
  <si>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</si>
  <si>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</si>
  <si>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</si>
  <si>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</si>
  <si>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</si>
  <si>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</si>
  <si>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</si>
  <si>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</si>
  <si>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</si>
  <si>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</si>
  <si>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</si>
  <si>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</si>
  <si>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</si>
  <si>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</si>
  <si>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</si>
  <si>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</si>
  <si>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</si>
  <si>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</si>
  <si>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</si>
  <si>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</si>
  <si>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</si>
  <si>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</si>
  <si>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</si>
  <si>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</si>
  <si>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</si>
  <si>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</si>
  <si>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</si>
  <si>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</si>
  <si>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</si>
  <si>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</si>
  <si>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</si>
  <si>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</si>
  <si>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</si>
  <si>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</si>
  <si>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</si>
  <si>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</si>
  <si>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</si>
  <si>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</si>
  <si>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</si>
  <si>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</si>
  <si>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</si>
  <si>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</si>
  <si>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</si>
  <si>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</si>
  <si>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</si>
  <si>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</si>
  <si>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</si>
  <si>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</si>
  <si>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</si>
  <si>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</si>
  <si>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</si>
  <si>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</si>
  <si>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</si>
  <si>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</si>
  <si>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</si>
  <si>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</si>
  <si>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</si>
  <si>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</si>
  <si>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</si>
  <si>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</si>
  <si>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</si>
  <si>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</si>
  <si>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</si>
  <si>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</si>
  <si>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</si>
  <si>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</si>
  <si>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</si>
  <si>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</si>
  <si>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</si>
  <si>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</si>
  <si>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</si>
  <si>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</si>
  <si>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</si>
  <si>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</si>
  <si>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</si>
  <si>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</si>
  <si>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</si>
  <si>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</si>
  <si>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</si>
  <si>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</si>
  <si>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</si>
  <si>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</si>
  <si>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</si>
  <si>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</si>
  <si>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</si>
  <si>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</si>
  <si>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</si>
  <si>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</si>
  <si>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</si>
  <si>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</si>
  <si>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</si>
  <si>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</si>
  <si>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</si>
  <si>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</si>
  <si>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</si>
  <si>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</si>
  <si>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</si>
  <si>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</si>
  <si>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</si>
  <si>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</si>
  <si>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</si>
  <si>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</si>
  <si>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</si>
  <si>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</si>
  <si>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</si>
  <si>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</si>
  <si>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</si>
  <si>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</si>
  <si>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</si>
  <si>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</si>
  <si>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</si>
  <si>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</si>
  <si>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</si>
  <si>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</si>
  <si>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</si>
  <si>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</si>
  <si>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</si>
  <si>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</si>
  <si>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</si>
  <si>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</si>
  <si>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</si>
  <si>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</si>
  <si>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</si>
  <si>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</si>
  <si>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</si>
  <si>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</si>
  <si>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</si>
  <si>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</si>
  <si>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</si>
  <si>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</si>
  <si>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</si>
  <si>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</si>
  <si>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</si>
  <si>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</si>
  <si>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</si>
  <si>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</si>
  <si>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</si>
  <si>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</si>
  <si>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</si>
  <si>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</si>
  <si>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</si>
  <si>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</si>
  <si>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</si>
  <si>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</si>
  <si>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</si>
  <si>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</si>
  <si>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</si>
  <si>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</si>
  <si>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</si>
  <si>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</si>
  <si>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</si>
  <si>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</si>
  <si>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</si>
  <si>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</si>
  <si>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</si>
  <si>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</si>
  <si>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</si>
  <si>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</si>
  <si>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</si>
  <si>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</si>
  <si>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</si>
  <si>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</si>
  <si>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</si>
  <si>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</si>
  <si>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</si>
  <si>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</si>
  <si>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</si>
  <si>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</si>
  <si>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</si>
  <si>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</si>
  <si>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</si>
  <si>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</si>
  <si>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</si>
  <si>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</si>
  <si>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</si>
  <si>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</si>
  <si>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</si>
  <si>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</si>
  <si>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</si>
  <si>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</si>
  <si>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</si>
  <si>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</si>
  <si>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</si>
  <si>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</si>
  <si>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</si>
  <si>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</si>
  <si>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</si>
  <si>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</si>
  <si>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</si>
  <si>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</si>
  <si>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</si>
  <si>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</si>
  <si>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</si>
  <si>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</si>
  <si>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</si>
  <si>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</si>
  <si>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</si>
  <si>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</si>
  <si>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</si>
  <si>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</si>
  <si>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</si>
  <si>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</si>
  <si>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</si>
  <si>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</si>
  <si>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</si>
  <si>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</si>
  <si>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</si>
  <si>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</si>
  <si>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</si>
  <si>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</si>
  <si>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</si>
  <si>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</si>
  <si>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</si>
  <si>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</si>
  <si>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</si>
  <si>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</si>
  <si>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</si>
  <si>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</si>
  <si>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</si>
  <si>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</si>
  <si>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</si>
  <si>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</si>
  <si>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</si>
  <si>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</si>
  <si>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</si>
  <si>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</si>
  <si>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</si>
  <si>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</si>
  <si>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</si>
  <si>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</si>
  <si>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</si>
  <si>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</si>
  <si>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</si>
  <si>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</si>
  <si>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</si>
  <si>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</si>
  <si>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</si>
  <si>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</si>
  <si>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</si>
  <si>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</si>
  <si>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</si>
  <si>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</si>
  <si>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</si>
  <si>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</si>
  <si>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</si>
  <si>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</si>
  <si>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</si>
  <si>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</si>
  <si>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</si>
  <si>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</si>
  <si>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</si>
  <si>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</si>
  <si>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</si>
  <si>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</si>
  <si>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</si>
  <si>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</si>
  <si>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</si>
  <si>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</si>
  <si>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</si>
  <si>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</si>
  <si>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</si>
  <si>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</si>
  <si>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</si>
  <si>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</si>
  <si>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</si>
  <si>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</si>
  <si>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</si>
  <si>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</si>
  <si>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</si>
  <si>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</si>
  <si>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</si>
  <si>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</si>
  <si>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</si>
  <si>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</si>
  <si>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</si>
  <si>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</si>
  <si>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</si>
  <si>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</si>
  <si>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</si>
  <si>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</si>
  <si>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</si>
  <si>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</si>
  <si>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</si>
  <si>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</si>
  <si>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</si>
  <si>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</si>
  <si>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</si>
  <si>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</si>
  <si>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</si>
  <si>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</si>
  <si>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</si>
  <si>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</si>
  <si>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</si>
  <si>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</si>
  <si>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</si>
  <si>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</si>
  <si>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</si>
  <si>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</si>
  <si>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</si>
  <si>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</si>
  <si>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</si>
  <si>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</si>
  <si>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</si>
  <si>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</si>
  <si>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</si>
  <si>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</si>
  <si>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</si>
  <si>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</si>
  <si>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</si>
  <si>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</si>
  <si>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</si>
  <si>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</si>
  <si>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</si>
  <si>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</si>
  <si>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</si>
  <si>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</si>
  <si>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</si>
  <si>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</si>
  <si>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</si>
  <si>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</si>
  <si>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</si>
  <si>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</si>
  <si>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</si>
  <si>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</si>
  <si>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</si>
  <si>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</si>
  <si>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</si>
  <si>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</si>
  <si>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</si>
  <si>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</si>
  <si>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</si>
  <si>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</si>
  <si>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</si>
  <si>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</si>
  <si>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</si>
  <si>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</si>
  <si>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</si>
  <si>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</si>
  <si>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</si>
  <si>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</si>
  <si>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</si>
  <si>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</si>
  <si>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</si>
  <si>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</si>
  <si>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</si>
  <si>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</si>
  <si>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</si>
  <si>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</si>
  <si>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</si>
  <si>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</si>
  <si>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</si>
  <si>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</si>
  <si>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</si>
  <si>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</si>
  <si>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</si>
  <si>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</si>
  <si>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</si>
  <si>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</si>
  <si>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</si>
  <si>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</si>
  <si>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</si>
  <si>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</si>
  <si>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</si>
  <si>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</si>
  <si>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</si>
  <si>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</si>
  <si>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</si>
  <si>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</si>
  <si>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</si>
  <si>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</si>
  <si>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</si>
  <si>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</si>
  <si>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</si>
  <si>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</si>
  <si>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</si>
  <si>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</si>
  <si>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</si>
  <si>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</si>
  <si>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</si>
  <si>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</si>
  <si>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</si>
  <si>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</si>
  <si>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</si>
  <si>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</si>
  <si>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</si>
  <si>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</si>
  <si>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</si>
  <si>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</si>
  <si>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</si>
  <si>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</si>
  <si>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</si>
  <si>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</si>
  <si>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</si>
  <si>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</si>
  <si>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</si>
  <si>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</si>
  <si>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</si>
  <si>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</si>
  <si>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</si>
  <si>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</si>
  <si>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</si>
  <si>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</si>
  <si>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</si>
  <si>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</si>
  <si>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</si>
  <si>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</si>
  <si>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</si>
  <si>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</si>
  <si>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</si>
  <si>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</si>
  <si>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</si>
  <si>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</si>
  <si>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</si>
  <si>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</si>
  <si>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</si>
  <si>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</si>
  <si>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</si>
  <si>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</si>
  <si>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</si>
  <si>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</si>
  <si>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</si>
  <si>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</si>
  <si>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</si>
  <si>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</si>
  <si>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</si>
  <si>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</si>
  <si>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</si>
  <si>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</si>
  <si>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</si>
  <si>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</si>
  <si>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</si>
  <si>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</si>
  <si>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</si>
  <si>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</si>
  <si>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</si>
  <si>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</si>
  <si>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</si>
  <si>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</si>
  <si>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</si>
  <si>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</si>
  <si>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</si>
  <si>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</si>
  <si>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</si>
  <si>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</si>
  <si>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</si>
  <si>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</si>
  <si>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</si>
  <si>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</si>
  <si>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</si>
  <si>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</si>
  <si>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</si>
  <si>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</si>
  <si>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</si>
  <si>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</si>
  <si>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</si>
  <si>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</si>
  <si>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</si>
  <si>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</si>
  <si>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</si>
  <si>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</si>
  <si>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</si>
  <si>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</si>
  <si>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</si>
  <si>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</si>
  <si>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</si>
  <si>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</si>
  <si>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</si>
  <si>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</si>
  <si>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</si>
  <si>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</si>
  <si>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</si>
  <si>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</si>
  <si>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</si>
  <si>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</si>
  <si>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</si>
  <si>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</si>
  <si>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</si>
  <si>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</si>
  <si>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</si>
  <si>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</si>
  <si>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</si>
  <si>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</si>
  <si>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</si>
  <si>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</si>
  <si>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</si>
  <si>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</si>
  <si>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</si>
  <si>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</si>
  <si>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</si>
  <si>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</si>
  <si>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</si>
  <si>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</si>
  <si>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</si>
  <si>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</si>
  <si>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</si>
  <si>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</si>
  <si>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</si>
  <si>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</si>
  <si>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</si>
  <si>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</si>
  <si>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</si>
  <si>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</si>
  <si>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</si>
  <si>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</si>
  <si>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</si>
  <si>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</si>
  <si>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</si>
  <si>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</si>
  <si>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</si>
  <si>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</si>
  <si>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</si>
  <si>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</si>
  <si>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</si>
  <si>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</si>
  <si>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</si>
  <si>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</si>
  <si>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</si>
  <si>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</si>
  <si>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</si>
  <si>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</si>
  <si>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</si>
  <si>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</si>
  <si>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</si>
  <si>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</si>
  <si>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</si>
  <si>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</si>
  <si>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</si>
  <si>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</si>
  <si>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</si>
  <si>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</si>
  <si>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</si>
  <si>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</si>
  <si>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</si>
  <si>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</si>
  <si>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</si>
  <si>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</si>
  <si>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</si>
  <si>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</si>
  <si>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</si>
  <si>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</si>
  <si>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</si>
  <si>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</si>
  <si>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</si>
  <si>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</si>
  <si>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</si>
  <si>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</si>
  <si>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</si>
  <si>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</si>
  <si>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</si>
  <si>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</si>
  <si>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</si>
  <si>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</si>
  <si>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</si>
  <si>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</si>
  <si>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</si>
  <si>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</si>
  <si>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</si>
  <si>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</si>
  <si>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</si>
  <si>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</si>
  <si>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</si>
  <si>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</si>
  <si>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</si>
  <si>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</si>
  <si>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</si>
  <si>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</si>
  <si>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</si>
  <si>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</si>
  <si>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</si>
  <si>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</si>
  <si>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</si>
  <si>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</si>
  <si>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</si>
  <si>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</si>
  <si>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</si>
  <si>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</si>
  <si>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</si>
  <si>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</si>
  <si>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</si>
  <si>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</si>
  <si>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</si>
  <si>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</si>
  <si>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</si>
  <si>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</si>
  <si>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</si>
  <si>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</si>
  <si>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</si>
  <si>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</si>
  <si>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</si>
  <si>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</si>
  <si>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</si>
  <si>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</si>
  <si>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</si>
  <si>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</si>
  <si>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</si>
  <si>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</si>
  <si>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</si>
  <si>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</si>
  <si>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</si>
  <si>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</si>
  <si>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</si>
  <si>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</si>
  <si>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</si>
  <si>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</si>
  <si>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</si>
  <si>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</si>
  <si>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</si>
  <si>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</si>
  <si>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</si>
  <si>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</si>
  <si>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</si>
  <si>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</si>
  <si>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</si>
  <si>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</si>
  <si>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</si>
  <si>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</si>
  <si>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</si>
  <si>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</si>
  <si>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</si>
  <si>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</si>
  <si>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</si>
  <si>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</si>
  <si>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</si>
  <si>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</si>
  <si>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</si>
  <si>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</si>
  <si>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</si>
  <si>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</si>
  <si>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</si>
  <si>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</si>
  <si>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</si>
  <si>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</si>
  <si>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</si>
  <si>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</si>
  <si>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</si>
  <si>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</si>
  <si>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</si>
  <si>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</si>
  <si>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</si>
  <si>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</si>
  <si>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</si>
  <si>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</si>
  <si>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</si>
  <si>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</si>
  <si>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</si>
  <si>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</si>
  <si>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</si>
  <si>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</si>
  <si>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</si>
  <si>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</si>
  <si>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</si>
  <si>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</si>
  <si>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</si>
  <si>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</si>
  <si>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</si>
  <si>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</si>
  <si>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</si>
  <si>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</si>
  <si>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</si>
  <si>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</si>
  <si>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</si>
  <si>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</si>
  <si>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</si>
  <si>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</si>
  <si>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</si>
  <si>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</si>
  <si>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</si>
  <si>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</si>
  <si>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</si>
  <si>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</si>
  <si>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</si>
  <si>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</si>
  <si>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</si>
  <si>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</si>
  <si>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</si>
  <si>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</si>
  <si>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</si>
  <si>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</si>
  <si>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</si>
  <si>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</si>
  <si>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</si>
  <si>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</si>
  <si>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</si>
  <si>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</si>
  <si>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</si>
  <si>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</si>
  <si>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</si>
  <si>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</si>
  <si>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</si>
  <si>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</si>
  <si>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</si>
  <si>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</si>
  <si>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</si>
  <si>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</si>
  <si>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</si>
  <si>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</si>
  <si>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</si>
  <si>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</si>
  <si>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</si>
  <si>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</si>
  <si>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</si>
  <si>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</si>
  <si>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</si>
  <si>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</si>
  <si>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</si>
  <si>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</si>
  <si>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</si>
  <si>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</si>
  <si>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</si>
  <si>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</si>
  <si>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</si>
  <si>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</si>
  <si>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</si>
  <si>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</si>
  <si>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</si>
  <si>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</si>
  <si>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</si>
  <si>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</si>
  <si>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</si>
  <si>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</si>
  <si>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</si>
  <si>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</si>
  <si>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</si>
  <si>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</si>
  <si>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</si>
  <si>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</si>
  <si>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</si>
  <si>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</si>
  <si>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</si>
  <si>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</si>
  <si>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</si>
  <si>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</si>
  <si>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</si>
  <si>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</si>
  <si>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</si>
  <si>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</si>
  <si>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</si>
  <si>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</si>
  <si>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</si>
  <si>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</si>
  <si>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</si>
  <si>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</si>
  <si>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</si>
  <si>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</si>
  <si>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</si>
  <si>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</si>
  <si>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</si>
  <si>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</si>
  <si>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</si>
  <si>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</si>
  <si>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</si>
  <si>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</si>
  <si>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</si>
  <si>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</si>
  <si>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</si>
  <si>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</si>
  <si>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</si>
  <si>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</si>
  <si>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</si>
  <si>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</si>
  <si>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</si>
  <si>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</si>
  <si>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</si>
  <si>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</si>
  <si>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</si>
  <si>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</si>
  <si>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</si>
  <si>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</si>
  <si>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</si>
  <si>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</si>
  <si>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</si>
  <si>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</si>
  <si>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</si>
  <si>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</si>
  <si>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</si>
  <si>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</si>
  <si>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</si>
  <si>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</si>
  <si>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</si>
  <si>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</si>
  <si>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</si>
  <si>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</si>
  <si>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</si>
  <si>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</si>
  <si>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</si>
  <si>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</si>
  <si>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</si>
  <si>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</si>
  <si>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</si>
  <si>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</si>
  <si>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</si>
  <si>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</si>
  <si>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</si>
  <si>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</si>
  <si>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</si>
  <si>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</si>
  <si>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</si>
  <si>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</si>
  <si>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</si>
  <si>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</si>
  <si>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</si>
  <si>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</si>
  <si>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</si>
  <si>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</si>
  <si>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</si>
  <si>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</si>
  <si>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</si>
  <si>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</si>
  <si>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</si>
  <si>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</si>
  <si>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</si>
  <si>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</si>
  <si>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</si>
  <si>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</si>
  <si>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</si>
  <si>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</si>
  <si>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</si>
  <si>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</si>
  <si>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</si>
  <si>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</si>
  <si>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</si>
  <si>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</si>
  <si>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</si>
  <si>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</si>
  <si>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</si>
  <si>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</si>
  <si>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</si>
  <si>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</si>
  <si>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</si>
  <si>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</si>
  <si>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</si>
  <si>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</si>
  <si>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</si>
  <si>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</si>
  <si>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</si>
  <si>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</si>
  <si>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</si>
  <si>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</si>
  <si>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</si>
  <si>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</si>
  <si>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</si>
  <si>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</si>
  <si>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</si>
  <si>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</si>
  <si>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</si>
  <si>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</si>
  <si>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</si>
  <si>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</si>
  <si>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</si>
  <si>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</si>
  <si>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</si>
  <si>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</si>
  <si>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</si>
  <si>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</si>
  <si>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</si>
  <si>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</si>
  <si>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</si>
  <si>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</si>
  <si>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</si>
  <si>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</si>
  <si>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</si>
  <si>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</si>
  <si>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</si>
  <si>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</si>
  <si>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</si>
  <si>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</si>
  <si>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</si>
  <si>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</si>
  <si>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</si>
  <si>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</si>
  <si>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</si>
  <si>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</si>
  <si>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</si>
  <si>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</si>
  <si>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</si>
  <si>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</si>
  <si>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</si>
  <si>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</si>
  <si>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</si>
  <si>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</si>
  <si>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</si>
  <si>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</si>
  <si>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</si>
  <si>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</si>
  <si>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</si>
  <si>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</si>
  <si>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</si>
  <si>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</si>
  <si>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</si>
  <si>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</si>
  <si>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</si>
  <si>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</si>
  <si>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</si>
  <si>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</si>
  <si>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</si>
  <si>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</si>
  <si>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</si>
  <si>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</si>
  <si>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</si>
  <si>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</si>
  <si>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</si>
  <si>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</si>
  <si>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</si>
  <si>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</si>
  <si>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</si>
  <si>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</si>
  <si>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</si>
  <si>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</si>
  <si>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</si>
  <si>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</si>
  <si>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</si>
  <si>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</si>
  <si>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</si>
  <si>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</si>
  <si>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</si>
  <si>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</si>
  <si>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</si>
  <si>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</si>
  <si>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</si>
  <si>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</si>
  <si>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</si>
  <si>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</si>
  <si>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</si>
  <si>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</si>
  <si>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</si>
  <si>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</si>
  <si>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</si>
  <si>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</si>
  <si>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</si>
  <si>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</si>
  <si>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</si>
  <si>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</si>
  <si>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</si>
  <si>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</si>
  <si>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</si>
  <si>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</si>
  <si>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</si>
  <si>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</si>
  <si>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</si>
  <si>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</si>
  <si>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</si>
  <si>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</si>
  <si>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</si>
  <si>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</si>
  <si>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</si>
  <si>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</si>
  <si>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</si>
  <si>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</si>
  <si>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</si>
  <si>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</si>
  <si>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</si>
  <si>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</si>
  <si>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</si>
  <si>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</si>
  <si>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</si>
  <si>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</si>
  <si>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</si>
  <si>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</si>
  <si>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</si>
  <si>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</si>
  <si>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</si>
  <si>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</si>
  <si>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</si>
  <si>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</si>
  <si>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</si>
  <si>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</si>
  <si>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</si>
  <si>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</si>
  <si>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</si>
  <si>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</si>
  <si>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</si>
  <si>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</si>
  <si>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</si>
  <si>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</si>
  <si>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</si>
  <si>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</si>
  <si>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</si>
  <si>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</si>
  <si>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</si>
  <si>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</si>
  <si>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</si>
  <si>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</si>
  <si>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</si>
  <si>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</si>
  <si>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</si>
  <si>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</si>
  <si>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</si>
  <si>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</si>
  <si>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</si>
  <si>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</si>
  <si>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</si>
  <si>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</si>
  <si>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</si>
  <si>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</si>
  <si>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</si>
  <si>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</si>
  <si>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</si>
  <si>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</si>
  <si>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</si>
  <si>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</si>
  <si>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</si>
  <si>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</si>
  <si>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</si>
  <si>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</si>
  <si>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</si>
  <si>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</si>
  <si>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</si>
  <si>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</si>
  <si>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</si>
  <si>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</si>
  <si>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</si>
  <si>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</si>
  <si>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</si>
  <si>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</si>
  <si>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</si>
  <si>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</si>
  <si>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</si>
  <si>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</si>
  <si>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</si>
  <si>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</si>
  <si>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</si>
  <si>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</si>
  <si>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</si>
  <si>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</si>
  <si>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</si>
  <si>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</si>
  <si>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</si>
  <si>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</si>
  <si>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</si>
  <si>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</si>
  <si>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</si>
  <si>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</si>
  <si>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</si>
  <si>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</si>
  <si>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</si>
  <si>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</si>
  <si>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</si>
  <si>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</si>
  <si>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</si>
  <si>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</si>
  <si>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</si>
  <si>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</si>
  <si>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</si>
  <si>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</si>
  <si>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</si>
  <si>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</si>
  <si>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</si>
  <si>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</si>
  <si>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</si>
  <si>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</si>
  <si>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</si>
  <si>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</si>
  <si>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</si>
  <si>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</si>
  <si>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</si>
  <si>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</si>
  <si>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</si>
  <si>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</si>
  <si>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</si>
  <si>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</si>
  <si>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</si>
  <si>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</si>
  <si>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</si>
  <si>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</si>
  <si>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</si>
  <si>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</si>
  <si>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</si>
  <si>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</si>
  <si>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</si>
  <si>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</si>
  <si>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</si>
  <si>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</si>
  <si>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</si>
  <si>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</si>
  <si>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</si>
  <si>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</si>
  <si>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</si>
  <si>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</si>
  <si>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</si>
  <si>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</si>
  <si>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</si>
  <si>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</si>
  <si>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</si>
  <si>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</si>
  <si>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</si>
  <si>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</si>
  <si>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</si>
  <si>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</si>
  <si>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</si>
  <si>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</si>
  <si>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</si>
  <si>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</si>
  <si>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</si>
  <si>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</si>
  <si>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</si>
  <si>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</si>
  <si>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</si>
  <si>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</si>
  <si>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</si>
  <si>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</si>
  <si>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</si>
  <si>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</si>
  <si>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</si>
  <si>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</si>
  <si>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</si>
  <si>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</si>
  <si>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</si>
  <si>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</si>
  <si>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</si>
  <si>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</si>
  <si>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</si>
  <si>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</si>
  <si>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</si>
  <si>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</si>
  <si>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</si>
  <si>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</si>
  <si>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</si>
  <si>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</si>
  <si>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</si>
  <si>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</si>
  <si>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</si>
  <si>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</si>
  <si>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</si>
  <si>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</si>
  <si>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</si>
  <si>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</si>
  <si>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</si>
  <si>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</si>
  <si>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</si>
  <si>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</si>
  <si>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</si>
  <si>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</si>
  <si>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</si>
  <si>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</si>
  <si>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</si>
  <si>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</si>
  <si>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</si>
  <si>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</si>
  <si>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</si>
  <si>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</si>
  <si>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</si>
  <si>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</si>
  <si>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</si>
  <si>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</si>
  <si>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</si>
  <si>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</si>
  <si>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</si>
  <si>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</si>
  <si>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</si>
  <si>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</si>
  <si>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</si>
  <si>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</si>
  <si>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</si>
  <si>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</si>
  <si>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</si>
  <si>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</si>
  <si>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</si>
  <si>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</si>
  <si>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</si>
  <si>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</si>
  <si>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</si>
  <si>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</si>
  <si>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</si>
  <si>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</si>
  <si>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</si>
  <si>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</si>
  <si>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</si>
  <si>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</si>
  <si>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</si>
  <si>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</si>
  <si>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</si>
  <si>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</si>
  <si>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</si>
  <si>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</si>
  <si>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</si>
  <si>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</si>
  <si>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</si>
  <si>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</si>
  <si>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</si>
  <si>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</si>
  <si>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</si>
  <si>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</si>
  <si>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</si>
  <si>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</si>
  <si>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</si>
  <si>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</si>
  <si>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</si>
  <si>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</si>
  <si>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</si>
  <si>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</si>
  <si>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</si>
  <si>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</si>
  <si>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</si>
  <si>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</si>
  <si>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</si>
  <si>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</si>
  <si>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</si>
  <si>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</si>
  <si>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</si>
  <si>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</si>
  <si>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</si>
  <si>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</si>
  <si>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</si>
  <si>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</si>
  <si>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</si>
  <si>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</si>
  <si>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</si>
  <si>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</si>
  <si>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</si>
  <si>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</si>
  <si>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</si>
  <si>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</si>
  <si>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</si>
  <si>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</si>
  <si>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</si>
  <si>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</si>
  <si>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</si>
  <si>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</si>
  <si>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</si>
  <si>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</si>
  <si>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</si>
  <si>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</si>
  <si>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</si>
  <si>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</si>
  <si>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</si>
  <si>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</si>
  <si>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</si>
  <si>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</si>
  <si>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</si>
  <si>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</si>
  <si>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</si>
  <si>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</si>
  <si>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</si>
  <si>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</si>
  <si>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</si>
  <si>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</si>
  <si>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</si>
  <si>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</si>
  <si>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</si>
  <si>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</si>
  <si>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</si>
  <si>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</si>
  <si>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</si>
  <si>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</si>
  <si>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</si>
  <si>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</si>
  <si>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</si>
  <si>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</si>
  <si>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</si>
  <si>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</si>
  <si>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</si>
  <si>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</si>
  <si>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</si>
  <si>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</si>
  <si>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</si>
  <si>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</si>
  <si>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</si>
  <si>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</si>
  <si>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</si>
  <si>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</si>
  <si>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</si>
  <si>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</si>
  <si>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</si>
  <si>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</si>
  <si>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</si>
  <si>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</si>
  <si>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</si>
  <si>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</si>
  <si>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</si>
  <si>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</si>
  <si>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</si>
  <si>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</si>
  <si>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</si>
  <si>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</si>
  <si>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</si>
  <si>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</si>
  <si>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</si>
  <si>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</si>
  <si>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</si>
  <si>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</si>
  <si>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</si>
  <si>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</si>
  <si>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</si>
  <si>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</si>
  <si>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</si>
  <si>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</si>
  <si>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</si>
  <si>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</si>
  <si>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</si>
  <si>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</si>
  <si>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</si>
  <si>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</si>
  <si>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</si>
  <si>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</si>
  <si>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</si>
  <si>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</si>
  <si>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</si>
  <si>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</si>
  <si>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</si>
  <si>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</si>
  <si>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</si>
  <si>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</si>
  <si>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</si>
  <si>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</si>
  <si>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</si>
  <si>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</si>
  <si>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</si>
  <si>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</si>
  <si>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</si>
  <si>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</si>
  <si>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</si>
  <si>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</si>
  <si>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</si>
  <si>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</si>
  <si>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</si>
  <si>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</si>
  <si>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</si>
  <si>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</si>
  <si>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</si>
  <si>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</si>
  <si>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</si>
  <si>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</si>
  <si>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</si>
  <si>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</si>
  <si>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</si>
  <si>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</si>
  <si>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</si>
  <si>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</si>
  <si>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</si>
  <si>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</si>
  <si>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</si>
  <si>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</si>
  <si>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</si>
  <si>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</si>
  <si>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</si>
  <si>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</si>
  <si>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</si>
  <si>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</si>
  <si>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</si>
  <si>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</si>
  <si>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</si>
  <si>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</si>
  <si>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</si>
  <si>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</si>
  <si>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</si>
  <si>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</si>
  <si>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</si>
  <si>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</si>
  <si>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</si>
  <si>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</si>
  <si>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</si>
  <si>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</si>
  <si>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</si>
  <si>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</si>
  <si>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</si>
  <si>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</si>
  <si>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</si>
  <si>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</si>
  <si>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</si>
  <si>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</si>
  <si>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</si>
  <si>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</si>
  <si>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</si>
  <si>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</si>
  <si>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</si>
  <si>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</si>
  <si>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</si>
  <si>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</si>
  <si>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</si>
  <si>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</si>
  <si>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</si>
  <si>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</si>
  <si>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</si>
  <si>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</si>
  <si>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</si>
  <si>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</si>
  <si>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</si>
  <si>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</si>
  <si>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</si>
  <si>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</si>
  <si>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</si>
  <si>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</si>
  <si>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</si>
  <si>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</si>
  <si>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</si>
  <si>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</si>
  <si>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</si>
  <si>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</si>
  <si>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</si>
  <si>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</si>
  <si>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</si>
  <si>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</si>
  <si>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</si>
  <si>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</si>
  <si>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</si>
  <si>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</si>
  <si>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</si>
  <si>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</si>
  <si>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</si>
  <si>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</si>
  <si>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</si>
  <si>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</si>
  <si>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</si>
  <si>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</si>
  <si>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</si>
  <si>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</si>
  <si>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</si>
  <si>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</si>
  <si>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</si>
  <si>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</si>
  <si>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</si>
  <si>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</si>
  <si>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</si>
  <si>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</si>
  <si>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</si>
  <si>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</si>
  <si>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</si>
  <si>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</si>
  <si>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</si>
  <si>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</si>
  <si>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</si>
  <si>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</si>
  <si>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</si>
  <si>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</si>
  <si>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</si>
  <si>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</si>
  <si>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</si>
  <si>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</si>
  <si>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</si>
  <si>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</si>
  <si>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</si>
  <si>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</si>
  <si>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</si>
  <si>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</si>
  <si>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</si>
  <si>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</si>
  <si>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</si>
  <si>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</si>
  <si>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</si>
  <si>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</si>
  <si>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</si>
  <si>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</si>
  <si>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</si>
  <si>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</si>
  <si>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</si>
  <si>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</si>
  <si>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</si>
  <si>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</si>
  <si>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</si>
  <si>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</si>
  <si>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</si>
  <si>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</si>
  <si>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</si>
  <si>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</si>
  <si>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</si>
  <si>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</si>
  <si>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</si>
  <si>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</si>
  <si>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</si>
  <si>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</si>
  <si>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</si>
  <si>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</si>
  <si>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</si>
  <si>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</si>
  <si>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</si>
  <si>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</si>
  <si>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</si>
  <si>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</si>
  <si>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</si>
  <si>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</si>
  <si>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</si>
  <si>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</si>
  <si>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</si>
  <si>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</si>
  <si>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</si>
  <si>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</si>
  <si>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</si>
  <si>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</si>
  <si>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</si>
  <si>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</si>
  <si>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</si>
  <si>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</si>
  <si>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</si>
  <si>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</si>
  <si>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</si>
  <si>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</si>
  <si>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</si>
  <si>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</si>
  <si>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</si>
  <si>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</si>
  <si>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</si>
  <si>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</si>
  <si>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</si>
  <si>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</si>
  <si>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</si>
  <si>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</si>
  <si>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</si>
  <si>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</si>
  <si>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</si>
  <si>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</si>
  <si>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</si>
  <si>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</si>
  <si>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</si>
  <si>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</si>
  <si>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</si>
  <si>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</si>
  <si>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</si>
  <si>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</si>
  <si>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</si>
  <si>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</si>
  <si>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</si>
  <si>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</si>
  <si>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</si>
  <si>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</si>
  <si>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</si>
  <si>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</si>
  <si>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</si>
  <si>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</si>
  <si>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</si>
  <si>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</si>
  <si>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</si>
  <si>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</si>
  <si>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</si>
  <si>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</si>
  <si>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</si>
  <si>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</si>
  <si>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</si>
  <si>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</si>
  <si>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</si>
  <si>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</si>
  <si>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</si>
  <si>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</si>
  <si>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</si>
  <si>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</si>
  <si>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</si>
  <si>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</si>
  <si>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</si>
  <si>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</si>
  <si>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</si>
  <si>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</si>
  <si>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</si>
  <si>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</si>
  <si>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</si>
  <si>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</si>
  <si>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</si>
  <si>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</si>
  <si>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</si>
  <si>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</si>
  <si>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</si>
  <si>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</si>
  <si>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</si>
  <si>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</si>
  <si>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</si>
  <si>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</si>
  <si>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</si>
  <si>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</si>
  <si>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</si>
  <si>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</si>
  <si>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</si>
  <si>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</si>
  <si>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</si>
  <si>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</si>
  <si>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</si>
  <si>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</si>
  <si>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</si>
  <si>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</si>
  <si>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</si>
  <si>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</si>
  <si>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</si>
  <si>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</si>
  <si>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</si>
  <si>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</si>
  <si>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</si>
  <si>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</si>
  <si>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</si>
  <si>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</si>
  <si>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</si>
  <si>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</si>
  <si>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</si>
  <si>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</si>
  <si>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</si>
  <si>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</si>
  <si>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</si>
  <si>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</si>
  <si>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</si>
  <si>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</si>
  <si>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</si>
  <si>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</si>
  <si>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</si>
  <si>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</si>
  <si>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</si>
  <si>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</si>
  <si>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</si>
  <si>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</si>
  <si>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</si>
  <si>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</si>
  <si>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</si>
  <si>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</si>
  <si>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</si>
  <si>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</si>
  <si>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</si>
  <si>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</si>
  <si>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</si>
  <si>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</si>
  <si>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</si>
  <si>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</si>
  <si>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</si>
  <si>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</si>
  <si>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</si>
  <si>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</si>
  <si>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</si>
  <si>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</si>
  <si>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</si>
  <si>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</si>
  <si>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</si>
  <si>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</si>
  <si>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</si>
  <si>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</si>
  <si>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</si>
  <si>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</si>
  <si>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</si>
  <si>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</si>
  <si>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</si>
  <si>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</si>
  <si>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</si>
  <si>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</si>
  <si>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</si>
  <si>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</si>
  <si>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</si>
  <si>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</si>
  <si>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</si>
  <si>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</si>
  <si>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</si>
  <si>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</si>
  <si>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</si>
  <si>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</si>
  <si>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</si>
  <si>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</si>
  <si>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</si>
  <si>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</si>
  <si>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</si>
  <si>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</si>
  <si>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</si>
  <si>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</si>
  <si>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</si>
  <si>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</si>
  <si>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</si>
  <si>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</si>
  <si>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</si>
  <si>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</si>
  <si>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</si>
  <si>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</si>
  <si>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</si>
  <si>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</si>
  <si>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</si>
  <si>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</si>
  <si>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</si>
  <si>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</si>
  <si>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</si>
  <si>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</si>
  <si>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</si>
  <si>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</si>
  <si>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</si>
  <si>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</si>
  <si>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</si>
  <si>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</si>
  <si>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</si>
  <si>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</si>
  <si>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</si>
  <si>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</si>
  <si>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</si>
  <si>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</si>
  <si>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</si>
  <si>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</si>
  <si>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</si>
  <si>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</si>
  <si>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</si>
  <si>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</si>
  <si>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</si>
  <si>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</si>
  <si>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</si>
  <si>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</si>
  <si>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</si>
  <si>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</si>
  <si>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</si>
  <si>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</si>
  <si>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</si>
  <si>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</si>
  <si>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</si>
  <si>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</si>
  <si>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</si>
  <si>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</si>
  <si>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</si>
  <si>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</si>
  <si>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</si>
  <si>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</si>
  <si>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</si>
  <si>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</si>
  <si>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</si>
  <si>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</si>
  <si>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</si>
  <si>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</si>
  <si>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</si>
  <si>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</si>
  <si>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</si>
  <si>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</si>
  <si>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</si>
  <si>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</si>
  <si>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</si>
  <si>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</si>
  <si>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</si>
  <si>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</si>
  <si>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</si>
  <si>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</si>
  <si>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</si>
  <si>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</si>
  <si>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</si>
  <si>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</si>
  <si>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</si>
  <si>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</si>
  <si>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</si>
  <si>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</si>
  <si>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</si>
  <si>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</si>
  <si>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</si>
  <si>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</si>
  <si>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</si>
  <si>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</si>
  <si>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</si>
  <si>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</si>
  <si>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</si>
  <si>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</si>
  <si>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</si>
  <si>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</si>
  <si>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</si>
  <si>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</si>
  <si>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</si>
  <si>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</si>
  <si>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</si>
  <si>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</si>
  <si>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</si>
  <si>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</si>
  <si>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</si>
  <si>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</si>
  <si>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</si>
  <si>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</si>
  <si>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</si>
  <si>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</si>
  <si>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</si>
  <si>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</si>
  <si>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</si>
  <si>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</si>
  <si>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</si>
  <si>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</si>
  <si>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</si>
  <si>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</si>
  <si>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</si>
  <si>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</si>
  <si>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</si>
  <si>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</si>
  <si>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</si>
  <si>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</si>
  <si>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</si>
  <si>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</si>
  <si>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</si>
  <si>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</si>
  <si>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</si>
  <si>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</si>
  <si>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</si>
  <si>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</si>
  <si>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</si>
  <si>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</si>
  <si>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</si>
  <si>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</si>
  <si>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</si>
  <si>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</si>
  <si>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</si>
  <si>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</si>
  <si>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</si>
  <si>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</si>
  <si>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</si>
  <si>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</si>
  <si>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</si>
  <si>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</si>
  <si>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</si>
  <si>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</si>
  <si>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</si>
  <si>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</si>
  <si>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</si>
  <si>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</si>
  <si>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</si>
  <si>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</si>
  <si>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</si>
  <si>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</si>
  <si>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</si>
  <si>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</si>
  <si>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</si>
  <si>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</si>
  <si>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</si>
  <si>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</si>
  <si>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</si>
  <si>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</si>
  <si>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</si>
  <si>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</si>
  <si>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</si>
  <si>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</si>
  <si>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</si>
  <si>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</si>
  <si>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</si>
  <si>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</si>
  <si>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</si>
  <si>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</si>
  <si>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</si>
  <si>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</si>
  <si>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</si>
  <si>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</si>
  <si>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</si>
  <si>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</si>
  <si>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</si>
  <si>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</si>
  <si>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</si>
  <si>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</si>
  <si>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</si>
  <si>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</si>
  <si>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</si>
  <si>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</si>
  <si>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</si>
  <si>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</si>
  <si>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</si>
  <si>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</si>
  <si>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</si>
  <si>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</si>
  <si>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</si>
  <si>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</si>
  <si>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</si>
  <si>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</si>
  <si>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</si>
  <si>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</si>
  <si>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</si>
  <si>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</si>
  <si>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</si>
  <si>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</si>
  <si>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</si>
  <si>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</si>
  <si>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</si>
  <si>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</si>
  <si>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</si>
  <si>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</si>
  <si>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</si>
  <si>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</si>
  <si>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</si>
  <si>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</si>
  <si>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</si>
  <si>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</si>
  <si>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</si>
  <si>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</si>
  <si>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</si>
  <si>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</si>
  <si>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</si>
  <si>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</si>
  <si>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</si>
  <si>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</si>
  <si>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</si>
  <si>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</si>
  <si>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</si>
  <si>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</si>
  <si>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</si>
  <si>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</si>
  <si>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</si>
  <si>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</si>
  <si>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</si>
  <si>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</si>
  <si>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</si>
  <si>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</si>
  <si>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</si>
  <si>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</si>
  <si>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</si>
  <si>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</si>
  <si>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</si>
  <si>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</si>
  <si>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</si>
  <si>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</si>
  <si>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</si>
  <si>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</si>
  <si>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</si>
  <si>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</si>
  <si>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</si>
  <si>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</si>
  <si>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</si>
  <si>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</si>
  <si>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</si>
  <si>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</si>
  <si>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</si>
  <si>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</si>
  <si>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</si>
  <si>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</si>
  <si>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</si>
  <si>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</si>
  <si>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</si>
  <si>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</si>
  <si>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</si>
  <si>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</si>
  <si>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</si>
  <si>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</si>
  <si>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</si>
  <si>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</si>
  <si>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</si>
  <si>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</si>
  <si>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</si>
  <si>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</si>
  <si>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</si>
  <si>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</si>
  <si>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</si>
  <si>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</si>
  <si>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</si>
  <si>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</si>
  <si>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</si>
  <si>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</si>
  <si>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</si>
  <si>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</si>
  <si>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</si>
  <si>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</si>
  <si>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</si>
  <si>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</si>
  <si>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</si>
  <si>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</si>
  <si>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</si>
  <si>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</si>
  <si>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</si>
  <si>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</si>
  <si>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</si>
  <si>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</si>
  <si>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</si>
  <si>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</si>
  <si>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</si>
  <si>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</si>
  <si>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</si>
  <si>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</si>
  <si>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</si>
  <si>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</si>
  <si>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</si>
  <si>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</si>
  <si>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</si>
  <si>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</si>
  <si>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</si>
  <si>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</si>
  <si>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</si>
  <si>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</si>
  <si>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</si>
  <si>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</si>
  <si>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</si>
  <si>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</si>
  <si>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</si>
  <si>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</si>
  <si>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</si>
  <si>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</si>
  <si>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</si>
  <si>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</si>
  <si>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</si>
  <si>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</si>
  <si>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</si>
  <si>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</si>
  <si>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</si>
  <si>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</si>
  <si>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</si>
  <si>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</si>
  <si>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</si>
  <si>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</si>
  <si>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</si>
  <si>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</si>
  <si>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</si>
  <si>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</si>
  <si>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</si>
  <si>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</si>
  <si>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</si>
  <si>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</si>
  <si>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</si>
  <si>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</si>
  <si>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</si>
  <si>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</si>
  <si>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</si>
  <si>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</si>
  <si>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</si>
  <si>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</si>
  <si>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</si>
  <si>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</si>
  <si>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</si>
  <si>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</si>
  <si>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</si>
  <si>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</si>
  <si>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</si>
  <si>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</si>
  <si>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</si>
  <si>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</si>
  <si>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</si>
  <si>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</si>
  <si>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</si>
  <si>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</si>
  <si>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</si>
  <si>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</si>
  <si>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</si>
  <si>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</si>
  <si>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</si>
  <si>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</si>
  <si>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</si>
  <si>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</si>
  <si>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</si>
  <si>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</si>
  <si>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</si>
  <si>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</si>
  <si>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</si>
  <si>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</si>
  <si>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</si>
  <si>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</si>
  <si>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</si>
  <si>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</si>
  <si>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</si>
  <si>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</si>
  <si>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</si>
  <si>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</si>
  <si>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</si>
  <si>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</si>
  <si>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</si>
  <si>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</si>
  <si>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</si>
  <si>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</si>
  <si>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</si>
  <si>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</si>
  <si>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</si>
  <si>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</si>
  <si>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</si>
  <si>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</si>
  <si>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</si>
  <si>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</si>
  <si>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</si>
  <si>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</si>
  <si>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</si>
  <si>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</si>
  <si>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</si>
  <si>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</si>
  <si>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</si>
  <si>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</si>
  <si>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</si>
  <si>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</si>
  <si>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</si>
  <si>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</si>
  <si>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</si>
  <si>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</si>
  <si>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</si>
  <si>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</si>
  <si>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</si>
  <si>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</si>
  <si>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</si>
  <si>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</si>
  <si>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</si>
  <si>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</si>
  <si>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</si>
  <si>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</si>
  <si>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</si>
  <si>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</si>
  <si>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</si>
  <si>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</si>
  <si>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</si>
  <si>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</si>
  <si>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</si>
  <si>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</si>
  <si>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</si>
  <si>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</si>
  <si>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</si>
  <si>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</si>
  <si>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</si>
  <si>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</si>
  <si>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</si>
  <si>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</si>
  <si>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</si>
  <si>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</si>
  <si>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</si>
  <si>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</si>
  <si>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</si>
  <si>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</si>
  <si>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</si>
  <si>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</si>
  <si>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</si>
  <si>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</si>
  <si>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</si>
  <si>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</si>
  <si>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</si>
  <si>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</si>
  <si>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</si>
  <si>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</si>
  <si>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</si>
  <si>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</si>
  <si>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</si>
  <si>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</si>
  <si>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</si>
  <si>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</si>
  <si>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</si>
  <si>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</si>
  <si>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</si>
  <si>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</si>
  <si>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</si>
  <si>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</si>
  <si>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</si>
  <si>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</si>
  <si>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</si>
  <si>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</si>
  <si>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</si>
  <si>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</si>
  <si>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</si>
  <si>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</si>
  <si>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</si>
  <si>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</si>
  <si>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</si>
  <si>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</si>
  <si>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</si>
  <si>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</si>
  <si>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</si>
  <si>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</si>
  <si>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</si>
  <si>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</si>
  <si>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</si>
  <si>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</si>
  <si>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</si>
  <si>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</si>
  <si>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</si>
  <si>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</si>
  <si>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</si>
  <si>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</si>
  <si>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</si>
  <si>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</si>
  <si>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</si>
  <si>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</si>
  <si>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</si>
  <si>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</si>
  <si>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</si>
  <si>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</si>
  <si>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</si>
  <si>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</si>
  <si>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</si>
  <si>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</si>
  <si>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</si>
  <si>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</si>
  <si>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</si>
  <si>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</si>
  <si>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</si>
  <si>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</si>
  <si>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</si>
  <si>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</si>
  <si>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</si>
  <si>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</si>
  <si>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</si>
  <si>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</si>
  <si>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</si>
  <si>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</si>
  <si>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</si>
  <si>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</si>
  <si>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</si>
  <si>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</si>
  <si>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</si>
  <si>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</si>
  <si>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</si>
  <si>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</si>
  <si>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</si>
  <si>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</si>
  <si>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</si>
  <si>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</si>
  <si>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</si>
  <si>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</si>
  <si>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</si>
  <si>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</si>
  <si>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</si>
  <si>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</si>
  <si>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</si>
  <si>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</si>
  <si>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</si>
  <si>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</si>
  <si>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</si>
  <si>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</si>
  <si>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</si>
  <si>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</si>
  <si>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</si>
  <si>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</si>
  <si>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</si>
  <si>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</si>
  <si>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</si>
  <si>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</si>
  <si>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</si>
  <si>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</si>
  <si>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</si>
  <si>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</si>
  <si>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</si>
  <si>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</si>
  <si>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</si>
  <si>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</si>
  <si>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</si>
  <si>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</si>
  <si>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</si>
  <si>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</si>
  <si>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</si>
  <si>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</si>
  <si>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</si>
  <si>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</si>
  <si>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</si>
  <si>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</si>
  <si>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</si>
  <si>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</si>
  <si>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</si>
  <si>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</si>
  <si>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</si>
  <si>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</si>
  <si>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</si>
  <si>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</si>
  <si>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</si>
  <si>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</si>
  <si>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</si>
  <si>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</si>
  <si>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</si>
  <si>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</si>
  <si>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</si>
  <si>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</si>
  <si>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</si>
  <si>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</si>
  <si>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</si>
  <si>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</si>
  <si>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</si>
  <si>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</si>
  <si>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</si>
  <si>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</si>
  <si>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</si>
  <si>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</si>
  <si>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</si>
  <si>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</si>
  <si>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</si>
  <si>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</si>
  <si>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</si>
  <si>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</si>
  <si>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</si>
  <si>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</si>
  <si>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</si>
  <si>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</si>
  <si>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</si>
  <si>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</si>
  <si>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</si>
  <si>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</si>
  <si>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</si>
  <si>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</si>
  <si>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</si>
  <si>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</si>
  <si>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</si>
  <si>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</si>
  <si>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</si>
  <si>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</si>
  <si>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</si>
  <si>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</si>
  <si>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</si>
  <si>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</si>
  <si>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</si>
  <si>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</si>
  <si>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</si>
  <si>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</si>
  <si>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</si>
  <si>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</si>
  <si>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</si>
  <si>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</si>
  <si>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</si>
  <si>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</si>
  <si>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</si>
  <si>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</si>
  <si>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</si>
  <si>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</si>
  <si>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</si>
  <si>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</si>
  <si>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</si>
  <si>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</si>
  <si>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</si>
  <si>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</si>
  <si>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</si>
  <si>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</si>
  <si>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</si>
  <si>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</si>
  <si>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</si>
  <si>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</si>
  <si>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</si>
  <si>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</si>
  <si>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</si>
  <si>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</si>
  <si>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</si>
  <si>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</si>
  <si>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</si>
  <si>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</si>
  <si>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</si>
  <si>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</si>
  <si>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</si>
  <si>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</si>
  <si>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</si>
  <si>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</si>
  <si>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</si>
  <si>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</si>
  <si>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</si>
  <si>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</si>
  <si>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</si>
  <si>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</si>
  <si>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</si>
  <si>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</si>
  <si>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</si>
  <si>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</si>
  <si>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</si>
  <si>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</si>
  <si>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</si>
  <si>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</si>
  <si>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</si>
  <si>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</si>
  <si>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</si>
  <si>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</si>
  <si>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</si>
  <si>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</si>
  <si>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</si>
  <si>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</si>
  <si>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</si>
  <si>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</si>
  <si>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</si>
  <si>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</si>
  <si>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</si>
  <si>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</si>
  <si>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</si>
  <si>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</si>
  <si>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</si>
  <si>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</si>
  <si>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</si>
  <si>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</si>
  <si>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</si>
  <si>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</si>
  <si>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</si>
  <si>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</si>
  <si>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</si>
  <si>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</si>
  <si>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</si>
  <si>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</si>
  <si>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</si>
  <si>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</si>
  <si>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</si>
  <si>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</si>
  <si>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</si>
  <si>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</si>
  <si>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</si>
  <si>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</si>
  <si>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</si>
  <si>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</si>
  <si>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</si>
  <si>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</si>
  <si>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</si>
  <si>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</si>
  <si>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</si>
  <si>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</si>
  <si>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</si>
  <si>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</si>
  <si>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</si>
  <si>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</si>
  <si>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</si>
  <si>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</si>
  <si>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</si>
  <si>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</si>
  <si>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</si>
  <si>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</si>
  <si>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</si>
  <si>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</si>
  <si>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</si>
  <si>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</si>
  <si>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</si>
  <si>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</si>
  <si>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</si>
  <si>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</si>
  <si>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</si>
  <si>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</si>
  <si>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</si>
  <si>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</si>
  <si>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</si>
  <si>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</si>
  <si>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</si>
  <si>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</si>
  <si>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</si>
  <si>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</si>
  <si>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</si>
  <si>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</si>
  <si>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</si>
  <si>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</si>
  <si>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</si>
  <si>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</si>
  <si>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</si>
  <si>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</si>
  <si>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</si>
  <si>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</si>
  <si>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</si>
  <si>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</si>
  <si>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</si>
  <si>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</si>
  <si>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</si>
  <si>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</si>
  <si>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</si>
  <si>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</si>
  <si>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</si>
  <si>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</si>
  <si>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</si>
  <si>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</si>
  <si>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</si>
  <si>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</si>
  <si>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</si>
  <si>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</si>
  <si>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</si>
  <si>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</si>
  <si>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</si>
  <si>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</si>
  <si>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</si>
  <si>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</si>
  <si>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</si>
  <si>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</si>
  <si>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</si>
  <si>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</si>
  <si>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</si>
  <si>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</si>
  <si>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</si>
  <si>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</si>
  <si>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</si>
  <si>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</si>
  <si>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</si>
  <si>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</si>
  <si>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</si>
  <si>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</si>
  <si>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</si>
  <si>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</si>
  <si>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</si>
  <si>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</si>
  <si>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</si>
  <si>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</si>
  <si>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</si>
  <si>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</si>
  <si>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</si>
  <si>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</si>
  <si>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</si>
  <si>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</si>
  <si>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</si>
  <si>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</si>
  <si>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</si>
  <si>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</si>
  <si>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</si>
  <si>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</si>
  <si>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</si>
  <si>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</si>
  <si>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</si>
  <si>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</si>
  <si>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</si>
  <si>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</si>
  <si>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</si>
  <si>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</si>
  <si>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</si>
  <si>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</si>
  <si>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</si>
  <si>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</si>
  <si>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</si>
  <si>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</si>
  <si>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</si>
  <si>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</si>
  <si>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</si>
  <si>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</si>
  <si>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</si>
  <si>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</si>
  <si>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</si>
  <si>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</si>
  <si>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</si>
  <si>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</si>
  <si>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</si>
  <si>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</si>
  <si>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</si>
  <si>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</si>
  <si>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</si>
  <si>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</si>
  <si>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</si>
  <si>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</si>
  <si>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</si>
  <si>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</si>
  <si>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</si>
  <si>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</si>
  <si>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</si>
  <si>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</si>
  <si>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</si>
  <si>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</si>
  <si>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</si>
  <si>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</si>
  <si>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</si>
  <si>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</si>
  <si>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</si>
  <si>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</si>
  <si>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</si>
  <si>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</si>
  <si>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</si>
  <si>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</si>
  <si>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</si>
  <si>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</si>
  <si>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</si>
  <si>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</si>
  <si>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</si>
  <si>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</si>
  <si>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</si>
  <si>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</si>
  <si>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</si>
  <si>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</si>
  <si>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</si>
  <si>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</si>
  <si>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</si>
  <si>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</si>
  <si>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</si>
  <si>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</si>
  <si>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</si>
  <si>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</si>
  <si>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</si>
  <si>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</si>
  <si>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</si>
  <si>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</si>
  <si>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</si>
  <si>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</si>
  <si>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</si>
  <si>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</si>
  <si>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</si>
  <si>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</si>
  <si>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</si>
  <si>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</si>
  <si>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</si>
  <si>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</si>
  <si>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</si>
  <si>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</si>
  <si>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</si>
  <si>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</si>
  <si>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</si>
  <si>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</si>
  <si>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</si>
  <si>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</si>
  <si>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</si>
  <si>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</si>
  <si>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</si>
  <si>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</si>
  <si>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</si>
  <si>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</si>
  <si>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</si>
  <si>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</si>
  <si>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</si>
  <si>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</si>
  <si>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</si>
  <si>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</si>
  <si>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</si>
  <si>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</si>
  <si>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</si>
  <si>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</si>
  <si>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</si>
  <si>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</si>
  <si>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</si>
  <si>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</si>
  <si>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</si>
  <si>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</si>
  <si>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</si>
  <si>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</si>
  <si>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</si>
  <si>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</si>
  <si>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</si>
  <si>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</si>
  <si>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</si>
  <si>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</si>
  <si>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</si>
  <si>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</si>
  <si>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</si>
  <si>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</si>
  <si>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</si>
  <si>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</si>
  <si>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</si>
  <si>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</si>
  <si>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</si>
  <si>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</si>
  <si>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</si>
  <si>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</si>
  <si>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</si>
  <si>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</si>
  <si>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</si>
  <si>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</si>
  <si>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</si>
  <si>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</si>
  <si>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</si>
  <si>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</si>
  <si>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</si>
  <si>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</si>
  <si>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</si>
  <si>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</si>
  <si>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</si>
  <si>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</si>
  <si>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</si>
  <si>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</si>
  <si>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</si>
  <si>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</si>
  <si>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</si>
  <si>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</si>
  <si>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</si>
  <si>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</si>
  <si>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</si>
  <si>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</si>
  <si>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</si>
  <si>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</si>
  <si>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</si>
  <si>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</si>
  <si>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</si>
  <si>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</si>
  <si>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</si>
  <si>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</si>
  <si>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</si>
  <si>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</si>
  <si>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</si>
  <si>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</si>
  <si>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</si>
  <si>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</si>
  <si>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</si>
  <si>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</si>
  <si>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</si>
  <si>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</si>
  <si>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</si>
  <si>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</si>
  <si>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</si>
  <si>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</si>
  <si>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</si>
  <si>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</si>
  <si>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</si>
  <si>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</si>
  <si>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</si>
  <si>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</si>
  <si>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</si>
  <si>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</si>
  <si>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</si>
  <si>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</si>
  <si>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</si>
  <si>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</si>
  <si>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</si>
  <si>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</si>
  <si>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</si>
  <si>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</si>
  <si>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</si>
  <si>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</si>
  <si>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</si>
  <si>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</si>
  <si>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</si>
  <si>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</si>
  <si>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</si>
  <si>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</si>
  <si>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</si>
  <si>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</si>
  <si>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</si>
  <si>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</si>
  <si>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</si>
  <si>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</si>
  <si>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</si>
  <si>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</si>
  <si>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</si>
  <si>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</si>
  <si>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</si>
  <si>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</si>
  <si>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</si>
  <si>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</si>
  <si>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</si>
  <si>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</si>
  <si>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</si>
  <si>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</si>
  <si>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</si>
  <si>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</si>
  <si>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</si>
  <si>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</si>
  <si>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</si>
  <si>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</si>
  <si>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</si>
  <si>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</si>
  <si>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</si>
  <si>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</si>
  <si>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</si>
  <si>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</si>
  <si>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</si>
  <si>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</si>
  <si>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</si>
  <si>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</si>
  <si>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</si>
  <si>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</si>
  <si>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</si>
  <si>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</si>
  <si>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</si>
  <si>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</si>
  <si>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</si>
  <si>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</si>
  <si>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</si>
  <si>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</si>
  <si>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</si>
  <si>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</si>
  <si>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</si>
  <si>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</si>
  <si>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</si>
  <si>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</si>
  <si>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</si>
  <si>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</si>
  <si>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</si>
  <si>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</si>
  <si>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</si>
  <si>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</si>
  <si>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</si>
  <si>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</si>
  <si>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</si>
  <si>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</si>
  <si>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</si>
  <si>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</si>
  <si>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</si>
  <si>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</si>
  <si>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</si>
  <si>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</si>
  <si>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</si>
  <si>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</si>
  <si>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</si>
  <si>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</si>
  <si>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</si>
  <si>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</si>
  <si>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</si>
  <si>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</si>
  <si>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</si>
  <si>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</si>
  <si>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</si>
  <si>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</si>
  <si>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</si>
  <si>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</si>
  <si>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</si>
  <si>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</si>
  <si>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</si>
  <si>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</si>
  <si>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</si>
  <si>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</si>
  <si>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</si>
  <si>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</si>
  <si>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</si>
  <si>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</si>
  <si>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</si>
  <si>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</si>
  <si>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</si>
  <si>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</si>
  <si>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</si>
  <si>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</si>
  <si>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</si>
  <si>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</si>
  <si>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</si>
  <si>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</si>
  <si>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</si>
  <si>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</si>
  <si>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</si>
  <si>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</si>
  <si>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</si>
  <si>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</si>
  <si>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</si>
  <si>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</si>
  <si>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</si>
  <si>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</si>
  <si>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</si>
  <si>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</si>
  <si>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</si>
  <si>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</si>
  <si>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</si>
  <si>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</si>
  <si>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</si>
  <si>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</si>
  <si>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</si>
  <si>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</si>
  <si>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</si>
  <si>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</si>
  <si>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</si>
  <si>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</si>
  <si>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</si>
  <si>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</si>
  <si>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</si>
  <si>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</si>
  <si>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</si>
  <si>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</si>
  <si>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</si>
  <si>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</si>
  <si>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</si>
  <si>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</si>
  <si>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</si>
  <si>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</si>
  <si>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</si>
  <si>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</si>
  <si>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</si>
  <si>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</si>
  <si>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</si>
  <si>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</si>
  <si>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</si>
  <si>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</si>
  <si>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</si>
  <si>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</si>
  <si>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</si>
  <si>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</si>
  <si>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</si>
  <si>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</si>
  <si>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</si>
  <si>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</si>
  <si>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</si>
  <si>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</si>
  <si>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</si>
  <si>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</si>
  <si>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</si>
  <si>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</si>
  <si>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</si>
  <si>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</si>
  <si>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</si>
  <si>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</si>
  <si>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</si>
  <si>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</si>
  <si>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</si>
  <si>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</si>
  <si>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</si>
  <si>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</si>
  <si>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</si>
  <si>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</si>
  <si>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</si>
  <si>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</si>
  <si>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</si>
  <si>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</si>
  <si>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</si>
  <si>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</si>
  <si>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</si>
  <si>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</si>
  <si>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OŠ MONTOVJERNA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</si>
</sst>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3787649</v>
      </c>
      <c r="D2" s="6">
        <f>'PR-RAS'!E6</f>
        <v>4268767.5600000005</v>
      </c>
      <c r="E2" s="6">
        <v>0</v>
      </c>
      <c r="F2" s="6">
        <v>0</v>
      </c>
      <c r="G2" s="7">
        <f t="shared" ref="G2:G983" si="0">(B2/1000)*(C2*1+D2*2)</f>
        <v>12325.184120000002</v>
      </c>
      <c r="H2" s="7">
        <f t="shared" ref="H2:H1479"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2939247</v>
      </c>
      <c r="D46" s="1">
        <f>'PR-RAS'!E50</f>
        <v>3060673.04</v>
      </c>
      <c r="E46" s="1">
        <v>0</v>
      </c>
      <c r="F46" s="1">
        <v>0</v>
      </c>
      <c r="G46" s="2">
        <f t="shared" si="0"/>
        <v>407726.68859999999</v>
      </c>
      <c r="H46" s="2">
        <f t="shared" si="1"/>
        <v>4.0000000037252903E-2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7049.61</v>
      </c>
      <c r="E55" s="1">
        <v>0</v>
      </c>
      <c r="F55" s="1">
        <v>0</v>
      </c>
      <c r="G55" s="2">
        <f t="shared" si="0"/>
        <v>761.35787999999991</v>
      </c>
      <c r="H55" s="2">
        <f t="shared" si="1"/>
        <v>0.39000000000032742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7049.61</v>
      </c>
      <c r="E56" s="1">
        <v>0</v>
      </c>
      <c r="F56" s="1">
        <v>0</v>
      </c>
      <c r="G56" s="2">
        <f t="shared" si="0"/>
        <v>775.45709999999997</v>
      </c>
      <c r="H56" s="2">
        <f t="shared" si="1"/>
        <v>0.39000000000032742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2939247</v>
      </c>
      <c r="D64" s="1">
        <f>'PR-RAS'!E68</f>
        <v>3053623.43</v>
      </c>
      <c r="E64" s="1">
        <v>0</v>
      </c>
      <c r="F64" s="1">
        <v>0</v>
      </c>
      <c r="G64" s="2">
        <f t="shared" si="0"/>
        <v>569929.11317999999</v>
      </c>
      <c r="H64" s="2">
        <f t="shared" si="1"/>
        <v>0.43000000016763806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2937335</v>
      </c>
      <c r="D65" s="1">
        <f>'PR-RAS'!E69</f>
        <v>3053623.43</v>
      </c>
      <c r="E65" s="1">
        <v>0</v>
      </c>
      <c r="F65" s="1">
        <v>0</v>
      </c>
      <c r="G65" s="2">
        <f t="shared" si="0"/>
        <v>578853.23904000001</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1912</v>
      </c>
      <c r="D66" s="1">
        <f>'PR-RAS'!E70</f>
        <v>0</v>
      </c>
      <c r="E66" s="1">
        <v>0</v>
      </c>
      <c r="F66" s="1">
        <v>0</v>
      </c>
      <c r="G66" s="2">
        <f t="shared" si="0"/>
        <v>124.28</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0.14000000000000001</v>
      </c>
      <c r="E78" s="1">
        <v>0</v>
      </c>
      <c r="F78" s="1">
        <v>0</v>
      </c>
      <c r="G78" s="2">
        <f t="shared" si="0"/>
        <v>9.8559999999999995E-2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0.14000000000000001</v>
      </c>
      <c r="E79" s="1">
        <v>0</v>
      </c>
      <c r="F79" s="1">
        <v>0</v>
      </c>
      <c r="G79" s="2">
        <f t="shared" si="0"/>
        <v>9.9839999999999998E-2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0.14000000000000001</v>
      </c>
      <c r="E81" s="1">
        <v>0</v>
      </c>
      <c r="F81" s="1">
        <v>0</v>
      </c>
      <c r="G81" s="2">
        <f t="shared" si="0"/>
        <v>0.1024</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156700</v>
      </c>
      <c r="D102" s="1">
        <f>'PR-RAS'!E106</f>
        <v>266154</v>
      </c>
      <c r="E102" s="1">
        <v>0</v>
      </c>
      <c r="F102" s="1">
        <v>0</v>
      </c>
      <c r="G102" s="2">
        <f t="shared" si="0"/>
        <v>69589.808000000005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156700</v>
      </c>
      <c r="D108" s="1">
        <f>'PR-RAS'!E112</f>
        <v>266154</v>
      </c>
      <c r="E108" s="1">
        <v>0</v>
      </c>
      <c r="F108" s="1">
        <v>0</v>
      </c>
      <c r="G108" s="2">
        <f t="shared" si="0"/>
        <v>73723.856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156700</v>
      </c>
      <c r="D113" s="1">
        <f>'PR-RAS'!E117</f>
        <v>266154</v>
      </c>
      <c r="E113" s="1">
        <v>0</v>
      </c>
      <c r="F113" s="1">
        <v>0</v>
      </c>
      <c r="G113" s="2">
        <f t="shared" si="0"/>
        <v>77168.896000000008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3420</v>
      </c>
      <c r="E120" s="1">
        <v>0</v>
      </c>
      <c r="F120" s="1">
        <v>0</v>
      </c>
      <c r="G120" s="2">
        <f t="shared" si="0"/>
        <v>813.95999999999992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3420</v>
      </c>
      <c r="E121" s="1">
        <v>0</v>
      </c>
      <c r="F121" s="1">
        <v>0</v>
      </c>
      <c r="G121" s="2">
        <f t="shared" si="0"/>
        <v>820.8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3420</v>
      </c>
      <c r="E123" s="1">
        <v>0</v>
      </c>
      <c r="F123" s="1">
        <v>0</v>
      </c>
      <c r="G123" s="2">
        <f t="shared" si="0"/>
        <v>834.48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691701</v>
      </c>
      <c r="D129" s="1">
        <f>'PR-RAS'!E133</f>
        <v>938520.38</v>
      </c>
      <c r="E129" s="1">
        <v>0</v>
      </c>
      <c r="F129" s="1">
        <v>0</v>
      </c>
      <c r="G129" s="2">
        <f t="shared" si="0"/>
        <v>328798.94527999999</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691701</v>
      </c>
      <c r="D130" s="1">
        <f>'PR-RAS'!E134</f>
        <v>938520.38</v>
      </c>
      <c r="E130" s="1">
        <v>0</v>
      </c>
      <c r="F130" s="1">
        <v>0</v>
      </c>
      <c r="G130" s="2">
        <f t="shared" si="0"/>
        <v>331367.68703999999</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681701</v>
      </c>
      <c r="D131" s="1">
        <f>'PR-RAS'!E135</f>
        <v>938520.38</v>
      </c>
      <c r="E131" s="1">
        <v>0</v>
      </c>
      <c r="F131" s="1">
        <v>0</v>
      </c>
      <c r="G131" s="2">
        <f t="shared" si="0"/>
        <v>332636.42879999999</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10000</v>
      </c>
      <c r="D132" s="1">
        <f>'PR-RAS'!E136</f>
        <v>0</v>
      </c>
      <c r="E132" s="1">
        <v>0</v>
      </c>
      <c r="F132" s="1">
        <v>0</v>
      </c>
      <c r="G132" s="2">
        <f t="shared" si="0"/>
        <v>1310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3844985</v>
      </c>
      <c r="D147" s="1">
        <f>'PR-RAS'!E151</f>
        <v>4225878.5299999993</v>
      </c>
      <c r="E147" s="1">
        <v>0</v>
      </c>
      <c r="F147" s="1">
        <v>0</v>
      </c>
      <c r="G147" s="2">
        <f t="shared" si="0"/>
        <v>1795324.3407599996</v>
      </c>
      <c r="H147" s="2">
        <f t="shared" si="1"/>
        <v>0.47000000067055225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3342356</v>
      </c>
      <c r="D148" s="1">
        <f>'PR-RAS'!E152</f>
        <v>3478776.7199999997</v>
      </c>
      <c r="E148" s="1">
        <v>0</v>
      </c>
      <c r="F148" s="1">
        <v>0</v>
      </c>
      <c r="G148" s="2">
        <f t="shared" si="0"/>
        <v>1514086.6876799997</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2764717</v>
      </c>
      <c r="D149" s="1">
        <f>'PR-RAS'!E153</f>
        <v>2878761.82</v>
      </c>
      <c r="E149" s="1">
        <v>0</v>
      </c>
      <c r="F149" s="1">
        <v>0</v>
      </c>
      <c r="G149" s="2">
        <f t="shared" si="0"/>
        <v>1261291.61472</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2764717</v>
      </c>
      <c r="D150" s="1">
        <f>'PR-RAS'!E154</f>
        <v>2878761.82</v>
      </c>
      <c r="E150" s="1">
        <v>0</v>
      </c>
      <c r="F150" s="1">
        <v>0</v>
      </c>
      <c r="G150" s="2">
        <f t="shared" si="0"/>
        <v>1269813.8553599999</v>
      </c>
      <c r="H150" s="2">
        <f t="shared" si="1"/>
        <v>0.18000000016763806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119970</v>
      </c>
      <c r="D154" s="1">
        <f>'PR-RAS'!E158</f>
        <v>124334.03</v>
      </c>
      <c r="E154" s="1">
        <v>0</v>
      </c>
      <c r="F154" s="1">
        <v>0</v>
      </c>
      <c r="G154" s="2">
        <f t="shared" si="0"/>
        <v>56401.623179999995</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457669</v>
      </c>
      <c r="D155" s="1">
        <f>'PR-RAS'!E159</f>
        <v>475680.87</v>
      </c>
      <c r="E155" s="1">
        <v>0</v>
      </c>
      <c r="F155" s="1">
        <v>0</v>
      </c>
      <c r="G155" s="2">
        <f t="shared" si="0"/>
        <v>216990.73395999998</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457669</v>
      </c>
      <c r="D157" s="1">
        <f>'PR-RAS'!E161</f>
        <v>475680.87</v>
      </c>
      <c r="E157" s="1">
        <v>0</v>
      </c>
      <c r="F157" s="1">
        <v>0</v>
      </c>
      <c r="G157" s="2">
        <f t="shared" si="0"/>
        <v>219808.79543999999</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500822</v>
      </c>
      <c r="D159" s="1">
        <f>'PR-RAS'!E163</f>
        <v>734180.12</v>
      </c>
      <c r="E159" s="1">
        <v>0</v>
      </c>
      <c r="F159" s="1">
        <v>0</v>
      </c>
      <c r="G159" s="2">
        <f t="shared" si="0"/>
        <v>311130.79392000003</v>
      </c>
      <c r="H159" s="2">
        <f t="shared" si="1"/>
        <v>0.11999999999534339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45578</v>
      </c>
      <c r="D160" s="1">
        <f>'PR-RAS'!E164</f>
        <v>71215.760000000009</v>
      </c>
      <c r="E160" s="1">
        <v>0</v>
      </c>
      <c r="F160" s="1">
        <v>0</v>
      </c>
      <c r="G160" s="2">
        <f t="shared" si="0"/>
        <v>29893.513680000004</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1922</v>
      </c>
      <c r="D161" s="1">
        <f>'PR-RAS'!E165</f>
        <v>12407.83</v>
      </c>
      <c r="E161" s="1">
        <v>0</v>
      </c>
      <c r="F161" s="1">
        <v>0</v>
      </c>
      <c r="G161" s="2">
        <f t="shared" si="0"/>
        <v>4278.0255999999999</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43256</v>
      </c>
      <c r="D162" s="1">
        <f>'PR-RAS'!E166</f>
        <v>52157.93</v>
      </c>
      <c r="E162" s="1">
        <v>0</v>
      </c>
      <c r="F162" s="1">
        <v>0</v>
      </c>
      <c r="G162" s="2">
        <f t="shared" si="0"/>
        <v>23759.069459999999</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6650</v>
      </c>
      <c r="E163" s="1">
        <v>0</v>
      </c>
      <c r="F163" s="1">
        <v>0</v>
      </c>
      <c r="G163" s="2">
        <f t="shared" si="0"/>
        <v>2219.4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251185</v>
      </c>
      <c r="D165" s="1">
        <f>'PR-RAS'!E169</f>
        <v>354679.56</v>
      </c>
      <c r="E165" s="1">
        <v>0</v>
      </c>
      <c r="F165" s="1">
        <v>0</v>
      </c>
      <c r="G165" s="2">
        <f t="shared" si="0"/>
        <v>157529.23568000001</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53657</v>
      </c>
      <c r="D166" s="1">
        <f>'PR-RAS'!E170</f>
        <v>80765.31</v>
      </c>
      <c r="E166" s="1">
        <v>0</v>
      </c>
      <c r="F166" s="1">
        <v>0</v>
      </c>
      <c r="G166" s="2">
        <f t="shared" si="0"/>
        <v>35505.957300000002</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97676</v>
      </c>
      <c r="D167" s="1">
        <f>'PR-RAS'!E171</f>
        <v>139493.72</v>
      </c>
      <c r="E167" s="1">
        <v>0</v>
      </c>
      <c r="F167" s="1">
        <v>0</v>
      </c>
      <c r="G167" s="2">
        <f t="shared" si="0"/>
        <v>62526.13104</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67945</v>
      </c>
      <c r="D168" s="1">
        <f>'PR-RAS'!E172</f>
        <v>122645.42</v>
      </c>
      <c r="E168" s="1">
        <v>0</v>
      </c>
      <c r="F168" s="1">
        <v>0</v>
      </c>
      <c r="G168" s="2">
        <f t="shared" si="0"/>
        <v>52310.385279999995</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9150</v>
      </c>
      <c r="D169" s="1">
        <f>'PR-RAS'!E173</f>
        <v>2482.86</v>
      </c>
      <c r="E169" s="1">
        <v>0</v>
      </c>
      <c r="F169" s="1">
        <v>0</v>
      </c>
      <c r="G169" s="2">
        <f t="shared" si="0"/>
        <v>2371.4409600000004</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21807</v>
      </c>
      <c r="D170" s="1">
        <f>'PR-RAS'!E174</f>
        <v>5309</v>
      </c>
      <c r="E170" s="1">
        <v>0</v>
      </c>
      <c r="F170" s="1">
        <v>0</v>
      </c>
      <c r="G170" s="2">
        <f t="shared" si="0"/>
        <v>5479.8250000000007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950</v>
      </c>
      <c r="D172" s="1">
        <f>'PR-RAS'!E176</f>
        <v>3983.25</v>
      </c>
      <c r="E172" s="1">
        <v>0</v>
      </c>
      <c r="F172" s="1">
        <v>0</v>
      </c>
      <c r="G172" s="2">
        <f t="shared" si="0"/>
        <v>1524.7215000000001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168297</v>
      </c>
      <c r="D173" s="1">
        <f>'PR-RAS'!E177</f>
        <v>269686.91000000003</v>
      </c>
      <c r="E173" s="1">
        <v>0</v>
      </c>
      <c r="F173" s="1">
        <v>0</v>
      </c>
      <c r="G173" s="2">
        <f t="shared" si="0"/>
        <v>121719.38104000001</v>
      </c>
      <c r="H173" s="2">
        <f t="shared" si="1"/>
        <v>8.999999996740371E-2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20064</v>
      </c>
      <c r="D174" s="1">
        <f>'PR-RAS'!E178</f>
        <v>14288.71</v>
      </c>
      <c r="E174" s="1">
        <v>0</v>
      </c>
      <c r="F174" s="1">
        <v>0</v>
      </c>
      <c r="G174" s="2">
        <f t="shared" si="0"/>
        <v>8414.9656599999998</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48980</v>
      </c>
      <c r="D175" s="1">
        <f>'PR-RAS'!E179</f>
        <v>74658.19</v>
      </c>
      <c r="E175" s="1">
        <v>0</v>
      </c>
      <c r="F175" s="1">
        <v>0</v>
      </c>
      <c r="G175" s="2">
        <f t="shared" si="0"/>
        <v>34503.570119999997</v>
      </c>
      <c r="H175" s="2">
        <f t="shared" si="1"/>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237.85</v>
      </c>
      <c r="E176" s="1">
        <v>0</v>
      </c>
      <c r="F176" s="1">
        <v>0</v>
      </c>
      <c r="G176" s="2">
        <f t="shared" si="0"/>
        <v>83.247499999999988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52070</v>
      </c>
      <c r="D177" s="1">
        <f>'PR-RAS'!E181</f>
        <v>67578.37</v>
      </c>
      <c r="E177" s="1">
        <v>0</v>
      </c>
      <c r="F177" s="1">
        <v>0</v>
      </c>
      <c r="G177" s="2">
        <f t="shared" si="0"/>
        <v>32951.906239999997</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1918</v>
      </c>
      <c r="D179" s="1">
        <f>'PR-RAS'!E183</f>
        <v>9080.25</v>
      </c>
      <c r="E179" s="1">
        <v>0</v>
      </c>
      <c r="F179" s="1">
        <v>0</v>
      </c>
      <c r="G179" s="2">
        <f t="shared" si="0"/>
        <v>3573.973</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6993</v>
      </c>
      <c r="D180" s="1">
        <f>'PR-RAS'!E184</f>
        <v>49869.79</v>
      </c>
      <c r="E180" s="1">
        <v>0</v>
      </c>
      <c r="F180" s="1">
        <v>0</v>
      </c>
      <c r="G180" s="2">
        <f t="shared" si="0"/>
        <v>19105.131819999999</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4550</v>
      </c>
      <c r="D181" s="1">
        <f>'PR-RAS'!E185</f>
        <v>5275</v>
      </c>
      <c r="E181" s="1">
        <v>0</v>
      </c>
      <c r="F181" s="1">
        <v>0</v>
      </c>
      <c r="G181" s="2">
        <f t="shared" si="0"/>
        <v>2718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33722</v>
      </c>
      <c r="D182" s="1">
        <f>'PR-RAS'!E186</f>
        <v>48698.75</v>
      </c>
      <c r="E182" s="1">
        <v>0</v>
      </c>
      <c r="F182" s="1">
        <v>0</v>
      </c>
      <c r="G182" s="2">
        <f t="shared" si="0"/>
        <v>23732.629499999999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35762</v>
      </c>
      <c r="D184" s="1">
        <f>'PR-RAS'!E188</f>
        <v>38597.89</v>
      </c>
      <c r="E184" s="1">
        <v>0</v>
      </c>
      <c r="F184" s="1">
        <v>0</v>
      </c>
      <c r="G184" s="2">
        <f t="shared" si="0"/>
        <v>20671.273740000001</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19891</v>
      </c>
      <c r="D186" s="1">
        <f>'PR-RAS'!E190</f>
        <v>19890.580000000002</v>
      </c>
      <c r="E186" s="1">
        <v>0</v>
      </c>
      <c r="F186" s="1">
        <v>0</v>
      </c>
      <c r="G186" s="2">
        <f t="shared" si="0"/>
        <v>11039.349600000001</v>
      </c>
      <c r="H186" s="2">
        <f t="shared" si="1"/>
        <v>0.41999999999825377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v>
      </c>
      <c r="D187" s="1">
        <f>'PR-RAS'!E191</f>
        <v>5748.49</v>
      </c>
      <c r="E187" s="1">
        <v>0</v>
      </c>
      <c r="F187" s="1">
        <v>0</v>
      </c>
      <c r="G187" s="2">
        <f t="shared" si="0"/>
        <v>2194.23828</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11875</v>
      </c>
      <c r="D189" s="1">
        <f>'PR-RAS'!E193</f>
        <v>12555</v>
      </c>
      <c r="E189" s="1">
        <v>0</v>
      </c>
      <c r="F189" s="1">
        <v>0</v>
      </c>
      <c r="G189" s="2">
        <f t="shared" si="0"/>
        <v>6953.18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3396</v>
      </c>
      <c r="D191" s="1">
        <f>'PR-RAS'!E195</f>
        <v>3.82</v>
      </c>
      <c r="E191" s="1">
        <v>0</v>
      </c>
      <c r="F191" s="1">
        <v>0</v>
      </c>
      <c r="G191" s="2">
        <f t="shared" si="0"/>
        <v>646.69159999999999</v>
      </c>
      <c r="H191" s="2">
        <f t="shared" si="1"/>
        <v>0.18000000000000016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1807</v>
      </c>
      <c r="D192" s="1">
        <f>'PR-RAS'!E196</f>
        <v>3287.68</v>
      </c>
      <c r="E192" s="1">
        <v>0</v>
      </c>
      <c r="F192" s="1">
        <v>0</v>
      </c>
      <c r="G192" s="2">
        <f t="shared" si="0"/>
        <v>1601.0307600000001</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1807</v>
      </c>
      <c r="D206" s="1">
        <f>'PR-RAS'!E210</f>
        <v>3287.68</v>
      </c>
      <c r="E206" s="1">
        <v>0</v>
      </c>
      <c r="F206" s="1">
        <v>0</v>
      </c>
      <c r="G206" s="2">
        <f t="shared" si="0"/>
        <v>1718.3838000000001</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1807</v>
      </c>
      <c r="D207" s="1">
        <f>'PR-RAS'!E211</f>
        <v>3287.68</v>
      </c>
      <c r="E207" s="1">
        <v>0</v>
      </c>
      <c r="F207" s="1">
        <v>0</v>
      </c>
      <c r="G207" s="2">
        <f t="shared" si="0"/>
        <v>1726.7661600000001</v>
      </c>
      <c r="H207" s="2">
        <f t="shared" si="1"/>
        <v>0.32000000000016371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9634.01</v>
      </c>
      <c r="E248" s="1">
        <v>0</v>
      </c>
      <c r="F248" s="1">
        <v>0</v>
      </c>
      <c r="G248" s="2">
        <f t="shared" si="0"/>
        <v>4759.2009399999997</v>
      </c>
      <c r="H248" s="2">
        <f t="shared" si="1"/>
        <v>1.0000000000218279E-2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9634.01</v>
      </c>
      <c r="E255" s="1">
        <v>0</v>
      </c>
      <c r="F255" s="1">
        <v>0</v>
      </c>
      <c r="G255" s="2">
        <f t="shared" si="0"/>
        <v>4894.07708</v>
      </c>
      <c r="H255" s="2">
        <f t="shared" si="1"/>
        <v>1.0000000000218279E-2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9634.01</v>
      </c>
      <c r="E257" s="1">
        <v>0</v>
      </c>
      <c r="F257" s="1">
        <v>0</v>
      </c>
      <c r="G257" s="2">
        <f t="shared" si="0"/>
        <v>4932.61312</v>
      </c>
      <c r="H257" s="2">
        <f t="shared" si="1"/>
        <v>1.0000000000218279E-2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3844985</v>
      </c>
      <c r="D285" s="1">
        <f>'PR-RAS'!E289</f>
        <v>4225878.5299999993</v>
      </c>
      <c r="E285" s="1">
        <v>0</v>
      </c>
      <c r="F285" s="1">
        <v>0</v>
      </c>
      <c r="G285" s="2">
        <f t="shared" si="0"/>
        <v>3492274.7450399995</v>
      </c>
      <c r="H285" s="2">
        <f t="shared" si="1"/>
        <v>0.47000000067055225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42889.030000001192</v>
      </c>
      <c r="E286" s="1">
        <v>0</v>
      </c>
      <c r="F286" s="1">
        <v>0</v>
      </c>
      <c r="G286" s="2">
        <f t="shared" si="0"/>
        <v>24446.747100000677</v>
      </c>
      <c r="H286" s="2">
        <f t="shared" si="1"/>
        <v>3.0000001192092896E-2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57336</v>
      </c>
      <c r="D287" s="1">
        <f>'PR-RAS'!E291</f>
        <v>0</v>
      </c>
      <c r="E287" s="1">
        <v>0</v>
      </c>
      <c r="F287" s="1">
        <v>0</v>
      </c>
      <c r="G287" s="2">
        <f t="shared" si="0"/>
        <v>16398.095999999998</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17189</v>
      </c>
      <c r="D288" s="1">
        <f>'PR-RAS'!E292</f>
        <v>292768.69</v>
      </c>
      <c r="E288" s="1">
        <v>0</v>
      </c>
      <c r="F288" s="1">
        <v>0</v>
      </c>
      <c r="G288" s="2">
        <f t="shared" si="0"/>
        <v>172982.47105999998</v>
      </c>
      <c r="H288" s="2">
        <f t="shared" si="1"/>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14075</v>
      </c>
      <c r="D290" s="1">
        <f>'PR-RAS'!E294</f>
        <v>14441.5</v>
      </c>
      <c r="E290" s="1">
        <v>0</v>
      </c>
      <c r="F290" s="1">
        <v>0</v>
      </c>
      <c r="G290" s="2">
        <f t="shared" si="0"/>
        <v>12414.861999999999</v>
      </c>
      <c r="H290" s="2">
        <f t="shared" si="1"/>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11912</v>
      </c>
      <c r="D345" s="1">
        <f>'PR-RAS'!E350</f>
        <v>1500</v>
      </c>
      <c r="E345" s="1">
        <v>0</v>
      </c>
      <c r="F345" s="1">
        <v>0</v>
      </c>
      <c r="G345" s="2">
        <f t="shared" si="0"/>
        <v>5129.7279999999992</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11912</v>
      </c>
      <c r="D358" s="1">
        <f>'PR-RAS'!E363</f>
        <v>1500</v>
      </c>
      <c r="E358" s="1">
        <v>0</v>
      </c>
      <c r="F358" s="1">
        <v>0</v>
      </c>
      <c r="G358" s="2">
        <f t="shared" si="0"/>
        <v>5323.5839999999998</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11912</v>
      </c>
      <c r="D378" s="1">
        <f>'PR-RAS'!E383</f>
        <v>1500</v>
      </c>
      <c r="E378" s="1">
        <v>0</v>
      </c>
      <c r="F378" s="1">
        <v>0</v>
      </c>
      <c r="G378" s="2">
        <f t="shared" si="0"/>
        <v>5621.8239999999996</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11912</v>
      </c>
      <c r="D379" s="1">
        <f>'PR-RAS'!E384</f>
        <v>1500</v>
      </c>
      <c r="E379" s="1">
        <v>0</v>
      </c>
      <c r="F379" s="1">
        <v>0</v>
      </c>
      <c r="G379" s="2">
        <f t="shared" si="0"/>
        <v>5636.7359999999999</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11912</v>
      </c>
      <c r="D403" s="1">
        <f>'PR-RAS'!E408</f>
        <v>1500</v>
      </c>
      <c r="E403" s="1">
        <v>0</v>
      </c>
      <c r="F403" s="1">
        <v>0</v>
      </c>
      <c r="G403" s="2">
        <f t="shared" si="0"/>
        <v>5994.6240000000007</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16886</v>
      </c>
      <c r="D405" s="1">
        <f>'PR-RAS'!E410</f>
        <v>309036.82</v>
      </c>
      <c r="E405" s="1">
        <v>0</v>
      </c>
      <c r="F405" s="1">
        <v>0</v>
      </c>
      <c r="G405" s="2">
        <f t="shared" si="0"/>
        <v>256523.69456000003</v>
      </c>
      <c r="H405" s="2">
        <f t="shared" si="1"/>
        <v>0.17999999999301508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3787649</v>
      </c>
      <c r="D407" s="1">
        <f>'PR-RAS'!E412</f>
        <v>4268767.5600000005</v>
      </c>
      <c r="E407" s="1">
        <v>0</v>
      </c>
      <c r="F407" s="1">
        <v>0</v>
      </c>
      <c r="G407" s="2">
        <f t="shared" si="0"/>
        <v>5004024.7527200012</v>
      </c>
      <c r="H407" s="2">
        <f t="shared" si="1"/>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3856897</v>
      </c>
      <c r="D408" s="1">
        <f>'PR-RAS'!E413</f>
        <v>4227378.5299999993</v>
      </c>
      <c r="E408" s="1">
        <v>0</v>
      </c>
      <c r="F408" s="1">
        <v>0</v>
      </c>
      <c r="G408" s="2">
        <f t="shared" si="0"/>
        <v>5010843.2024199991</v>
      </c>
      <c r="H408" s="2">
        <f t="shared" si="1"/>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41389.030000001192</v>
      </c>
      <c r="E409" s="1">
        <v>0</v>
      </c>
      <c r="F409" s="1">
        <v>0</v>
      </c>
      <c r="G409" s="2">
        <f t="shared" si="0"/>
        <v>33773.448480000974</v>
      </c>
      <c r="H409" s="2">
        <f t="shared" si="1"/>
        <v>3.0000001192092896E-2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69248</v>
      </c>
      <c r="D410" s="1">
        <f>'PR-RAS'!E415</f>
        <v>0</v>
      </c>
      <c r="E410" s="1">
        <v>0</v>
      </c>
      <c r="F410" s="1">
        <v>0</v>
      </c>
      <c r="G410" s="2">
        <f t="shared" si="0"/>
        <v>28322.431999999997</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303</v>
      </c>
      <c r="D411" s="1">
        <f>'PR-RAS'!E416</f>
        <v>0</v>
      </c>
      <c r="E411" s="1">
        <v>0</v>
      </c>
      <c r="F411" s="1">
        <v>0</v>
      </c>
      <c r="G411" s="2">
        <f t="shared" si="0"/>
        <v>124.22999999999999</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16268.130000000005</v>
      </c>
      <c r="E412" s="1">
        <v>0</v>
      </c>
      <c r="F412" s="1">
        <v>0</v>
      </c>
      <c r="G412" s="2">
        <f t="shared" si="0"/>
        <v>13372.402860000004</v>
      </c>
      <c r="H412" s="2">
        <f t="shared" si="1"/>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14075</v>
      </c>
      <c r="D413" s="1">
        <f>'PR-RAS'!E418</f>
        <v>14441.5</v>
      </c>
      <c r="E413" s="1">
        <v>0</v>
      </c>
      <c r="F413" s="1">
        <v>0</v>
      </c>
      <c r="G413" s="2">
        <f t="shared" si="0"/>
        <v>17698.696</v>
      </c>
      <c r="H413" s="2">
        <f t="shared" si="1"/>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3787649</v>
      </c>
      <c r="D633" s="1">
        <f>'PR-RAS'!E639</f>
        <v>4268767.5600000005</v>
      </c>
      <c r="E633" s="1">
        <v>0</v>
      </c>
      <c r="F633" s="1">
        <v>0</v>
      </c>
      <c r="G633" s="2">
        <f t="shared" si="0"/>
        <v>7789516.3638400007</v>
      </c>
      <c r="H633" s="2">
        <f t="shared" si="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3856897</v>
      </c>
      <c r="D634" s="1">
        <f>'PR-RAS'!E640</f>
        <v>4227378.5299999993</v>
      </c>
      <c r="E634" s="1">
        <v>0</v>
      </c>
      <c r="F634" s="1">
        <v>0</v>
      </c>
      <c r="G634" s="2">
        <f t="shared" si="0"/>
        <v>7793277.0199799994</v>
      </c>
      <c r="H634" s="2">
        <f t="shared" si="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41389.030000001192</v>
      </c>
      <c r="E635" s="1">
        <v>0</v>
      </c>
      <c r="F635" s="1">
        <v>0</v>
      </c>
      <c r="G635" s="2">
        <f t="shared" si="0"/>
        <v>52481.290040001513</v>
      </c>
      <c r="H635" s="2">
        <f t="shared" si="1"/>
        <v>3.0000001192092896E-2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69248</v>
      </c>
      <c r="D636" s="1">
        <f>'PR-RAS'!E642</f>
        <v>0</v>
      </c>
      <c r="E636" s="1">
        <v>0</v>
      </c>
      <c r="F636" s="1">
        <v>0</v>
      </c>
      <c r="G636" s="2">
        <f t="shared" si="0"/>
        <v>43972.480000000003</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303</v>
      </c>
      <c r="D637" s="1">
        <f>'PR-RAS'!E643</f>
        <v>0</v>
      </c>
      <c r="E637" s="1">
        <v>0</v>
      </c>
      <c r="F637" s="1">
        <v>0</v>
      </c>
      <c r="G637" s="2">
        <f t="shared" si="0"/>
        <v>192.708</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16268.130000000005</v>
      </c>
      <c r="E638" s="1">
        <v>0</v>
      </c>
      <c r="F638" s="1">
        <v>0</v>
      </c>
      <c r="G638" s="2">
        <f t="shared" si="0"/>
        <v>20725.597620000008</v>
      </c>
      <c r="H638" s="2">
        <f t="shared" si="1"/>
        <v>0.13000000000465661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25120.900000001187</v>
      </c>
      <c r="E639" s="1">
        <v>0</v>
      </c>
      <c r="F639" s="1">
        <v>0</v>
      </c>
      <c r="G639" s="2">
        <f t="shared" si="0"/>
        <v>32054.268400001514</v>
      </c>
      <c r="H639" s="2">
        <f t="shared" si="1"/>
        <v>9.9999998812563717E-2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68945</v>
      </c>
      <c r="D640" s="1">
        <f>'PR-RAS'!E646</f>
        <v>0</v>
      </c>
      <c r="E640" s="1">
        <v>0</v>
      </c>
      <c r="F640" s="1">
        <v>0</v>
      </c>
      <c r="G640" s="2">
        <f t="shared" si="0"/>
        <v>44055.855000000003</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473339</v>
      </c>
      <c r="D641" s="1">
        <f>'PR-RAS'!E647</f>
        <v>515837.92</v>
      </c>
      <c r="E641" s="1">
        <v>0</v>
      </c>
      <c r="F641" s="1">
        <v>0</v>
      </c>
      <c r="G641" s="2">
        <f t="shared" si="0"/>
        <v>963209.49759999989</v>
      </c>
      <c r="H641" s="2">
        <f t="shared" si="1"/>
        <v>8.0000000016298145E-2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102170</v>
      </c>
      <c r="D642" s="1">
        <f>'PR-RAS'!E649</f>
        <v>168231.3</v>
      </c>
      <c r="E642" s="1">
        <v>0</v>
      </c>
      <c r="F642" s="1">
        <v>0</v>
      </c>
      <c r="G642" s="2">
        <f t="shared" si="0"/>
        <v>281163.49660000001</v>
      </c>
      <c r="H642" s="2">
        <f t="shared" si="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893861</v>
      </c>
      <c r="D643" s="1">
        <f>'PR-RAS'!E650</f>
        <v>1432868.75</v>
      </c>
      <c r="E643" s="1">
        <v>0</v>
      </c>
      <c r="F643" s="1">
        <v>0</v>
      </c>
      <c r="G643" s="2">
        <f t="shared" si="0"/>
        <v>2413662.2370000002</v>
      </c>
      <c r="H643" s="2">
        <f t="shared" si="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962661</v>
      </c>
      <c r="D644" s="1">
        <f>'PR-RAS'!E651</f>
        <v>1394500.64</v>
      </c>
      <c r="E644" s="1">
        <v>0</v>
      </c>
      <c r="F644" s="1">
        <v>0</v>
      </c>
      <c r="G644" s="2">
        <f t="shared" si="0"/>
        <v>2412318.8460399997</v>
      </c>
      <c r="H644" s="2">
        <f t="shared" si="1"/>
        <v>0.36000000010244548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33370</v>
      </c>
      <c r="D645" s="1">
        <f>'PR-RAS'!E652</f>
        <v>206599.41000000015</v>
      </c>
      <c r="E645" s="1">
        <v>0</v>
      </c>
      <c r="F645" s="1">
        <v>0</v>
      </c>
      <c r="G645" s="2">
        <f t="shared" si="0"/>
        <v>287590.32008000021</v>
      </c>
      <c r="H645" s="2">
        <f t="shared" si="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56</v>
      </c>
      <c r="E647" s="1">
        <v>0</v>
      </c>
      <c r="F647" s="1">
        <v>0</v>
      </c>
      <c r="G647" s="2">
        <f t="shared" si="0"/>
        <v>111.11200000000001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50</v>
      </c>
      <c r="E649" s="1">
        <v>0</v>
      </c>
      <c r="F649" s="1">
        <v>0</v>
      </c>
      <c r="G649" s="2">
        <f t="shared" si="0"/>
        <v>99.792000000000002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7049.61</v>
      </c>
      <c r="E655" s="1">
        <v>0</v>
      </c>
      <c r="F655" s="1">
        <v>0</v>
      </c>
      <c r="G655" s="2">
        <f t="shared" si="0"/>
        <v>9220.8898800000006</v>
      </c>
      <c r="H655" s="2">
        <f t="shared" si="1"/>
        <v>0.39000000000032742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2937335</v>
      </c>
      <c r="D668" s="1">
        <f>'PR-RAS'!E675</f>
        <v>3053623.43</v>
      </c>
      <c r="E668" s="1">
        <v>0</v>
      </c>
      <c r="F668" s="1">
        <v>0</v>
      </c>
      <c r="G668" s="2">
        <f t="shared" si="0"/>
        <v>6032736.1006199997</v>
      </c>
      <c r="H668" s="2">
        <f t="shared" si="1"/>
        <v>0.43000000016763806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1912</v>
      </c>
      <c r="D670" s="1">
        <f>'PR-RAS'!E677</f>
        <v>0</v>
      </c>
      <c r="E670" s="1">
        <v>0</v>
      </c>
      <c r="F670" s="1">
        <v>0</v>
      </c>
      <c r="G670" s="2">
        <f t="shared" si="0"/>
        <v>1279.1280000000002</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141700</v>
      </c>
      <c r="D703" s="1">
        <f>'PR-RAS'!E710</f>
        <v>215236</v>
      </c>
      <c r="E703" s="1">
        <v>0</v>
      </c>
      <c r="F703" s="1">
        <v>0</v>
      </c>
      <c r="G703" s="2">
        <f t="shared" si="0"/>
        <v>401664.74399999995</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15000</v>
      </c>
      <c r="D705" s="1">
        <f>'PR-RAS'!E712</f>
        <v>45000</v>
      </c>
      <c r="E705" s="1">
        <v>0</v>
      </c>
      <c r="F705" s="1">
        <v>0</v>
      </c>
      <c r="G705" s="2">
        <f t="shared" si="0"/>
        <v>73920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10452</v>
      </c>
      <c r="D710" s="1">
        <f>'PR-RAS'!E717</f>
        <v>14109.88</v>
      </c>
      <c r="E710" s="1">
        <v>0</v>
      </c>
      <c r="F710" s="1">
        <v>0</v>
      </c>
      <c r="G710" s="2">
        <f t="shared" si="0"/>
        <v>27418.277839999995</v>
      </c>
      <c r="H710" s="2">
        <f t="shared" si="1"/>
        <v>0.12000000000080036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52157.93</v>
      </c>
      <c r="E711" s="1">
        <v>0</v>
      </c>
      <c r="F711" s="1">
        <v>0</v>
      </c>
      <c r="G711" s="2">
        <f t="shared" si="0"/>
        <v>74064.260599999994</v>
      </c>
      <c r="H711" s="2">
        <f t="shared" si="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4249</v>
      </c>
      <c r="D715" s="1">
        <f>'PR-RAS'!E722</f>
        <v>49401.04</v>
      </c>
      <c r="E715" s="1">
        <v>0</v>
      </c>
      <c r="F715" s="1">
        <v>0</v>
      </c>
      <c r="G715" s="2">
        <f t="shared" si="0"/>
        <v>73578.471120000002</v>
      </c>
      <c r="H715" s="2">
        <f t="shared" si="1"/>
        <v>4.0000000000873115E-2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6984.4</v>
      </c>
      <c r="E817" s="1">
        <v>0</v>
      </c>
      <c r="F817" s="1">
        <v>0</v>
      </c>
      <c r="G817" s="2">
        <f t="shared" si="0"/>
        <v>11398.540799999999</v>
      </c>
      <c r="H817" s="2">
        <f t="shared" si="1"/>
        <v>0.3999999999996362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2649.61</v>
      </c>
      <c r="E820" s="1">
        <v>0</v>
      </c>
      <c r="F820" s="1">
        <v>0</v>
      </c>
      <c r="G820" s="2">
        <f t="shared" si="0"/>
        <v>4340.0611799999997</v>
      </c>
      <c r="H820" s="2">
        <f t="shared" si="1"/>
        <v>0.38999999999987267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683065.82</v>
      </c>
      <c r="D1480" s="6"/>
      <c r="E1480" s="6">
        <v>0</v>
      </c>
      <c r="F1480" s="6">
        <v>0</v>
      </c>
      <c r="G1480" s="7">
        <f t="shared" ref="G1480:G1580" si="25">B1480/1000*C1480</f>
        <v>683.06581999999992</v>
      </c>
      <c r="H1480" s="7">
        <f t="shared" ref="H1480:H1580" si="26">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4345538.76</v>
      </c>
      <c r="D1481" s="1">
        <v>0</v>
      </c>
      <c r="E1481" s="1">
        <v>0</v>
      </c>
      <c r="F1481" s="1">
        <v>0</v>
      </c>
      <c r="G1481" s="2">
        <f t="shared" si="25"/>
        <v>8691.0775199999989</v>
      </c>
      <c r="H1481" s="2">
        <f t="shared" si="26"/>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4344038.76</v>
      </c>
      <c r="D1483" s="1">
        <v>0</v>
      </c>
      <c r="E1483" s="1">
        <v>0</v>
      </c>
      <c r="F1483" s="1">
        <v>0</v>
      </c>
      <c r="G1483" s="2">
        <f t="shared" si="25"/>
        <v>17376.155039999998</v>
      </c>
      <c r="H1483" s="2">
        <f t="shared" si="26"/>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3514464.99</v>
      </c>
      <c r="D1484" s="1">
        <v>0</v>
      </c>
      <c r="E1484" s="1">
        <v>0</v>
      </c>
      <c r="F1484" s="1">
        <v>0</v>
      </c>
      <c r="G1484" s="2">
        <f t="shared" si="25"/>
        <v>17572.324950000002</v>
      </c>
      <c r="H1484" s="2">
        <f t="shared" si="26"/>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737784.97</v>
      </c>
      <c r="D1485" s="1">
        <v>0</v>
      </c>
      <c r="E1485" s="1">
        <v>0</v>
      </c>
      <c r="F1485" s="1">
        <v>0</v>
      </c>
      <c r="G1485" s="2">
        <f t="shared" si="25"/>
        <v>4426.70982</v>
      </c>
      <c r="H1485" s="2">
        <f t="shared" si="26"/>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3287.68</v>
      </c>
      <c r="D1486" s="1">
        <v>0</v>
      </c>
      <c r="E1486" s="1">
        <v>0</v>
      </c>
      <c r="F1486" s="1">
        <v>0</v>
      </c>
      <c r="G1486" s="2">
        <f t="shared" si="25"/>
        <v>23.013759999999998</v>
      </c>
      <c r="H1486" s="2">
        <f t="shared" si="26"/>
        <v>0.32000000000016371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9634.01</v>
      </c>
      <c r="D1489" s="1">
        <v>0</v>
      </c>
      <c r="E1489" s="1">
        <v>0</v>
      </c>
      <c r="F1489" s="1">
        <v>0</v>
      </c>
      <c r="G1489" s="2">
        <f t="shared" si="25"/>
        <v>96.340100000000007</v>
      </c>
      <c r="H1489" s="2">
        <f t="shared" si="26"/>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78867.11</v>
      </c>
      <c r="D1491" s="1">
        <v>0</v>
      </c>
      <c r="E1491" s="1">
        <v>0</v>
      </c>
      <c r="F1491" s="1">
        <v>0</v>
      </c>
      <c r="G1491" s="2">
        <f t="shared" si="25"/>
        <v>946.40532000000007</v>
      </c>
      <c r="H1491" s="2">
        <f t="shared" si="26"/>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1500</v>
      </c>
      <c r="D1492" s="1">
        <v>0</v>
      </c>
      <c r="E1492" s="1">
        <v>0</v>
      </c>
      <c r="F1492" s="1">
        <v>0</v>
      </c>
      <c r="G1492" s="2">
        <f t="shared" si="25"/>
        <v>19.5</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4312086.5599999996</v>
      </c>
      <c r="D1499" s="1">
        <v>0</v>
      </c>
      <c r="E1499" s="1">
        <v>0</v>
      </c>
      <c r="F1499" s="1">
        <v>0</v>
      </c>
      <c r="G1499" s="2">
        <f t="shared" si="25"/>
        <v>86241.731199999995</v>
      </c>
      <c r="H1499" s="2">
        <f t="shared" si="26"/>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4310586.5599999996</v>
      </c>
      <c r="D1501" s="1">
        <v>0</v>
      </c>
      <c r="E1501" s="1">
        <v>0</v>
      </c>
      <c r="F1501" s="1">
        <v>0</v>
      </c>
      <c r="G1501" s="2">
        <f t="shared" si="25"/>
        <v>94832.904319999987</v>
      </c>
      <c r="H1501" s="2">
        <f t="shared" si="26"/>
        <v>0.44000000040978193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3490284.47</v>
      </c>
      <c r="D1502" s="1">
        <v>0</v>
      </c>
      <c r="E1502" s="1">
        <v>0</v>
      </c>
      <c r="F1502" s="1">
        <v>0</v>
      </c>
      <c r="G1502" s="2">
        <f t="shared" si="25"/>
        <v>80276.542809999999</v>
      </c>
      <c r="H1502" s="2">
        <f t="shared" si="26"/>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804164.07</v>
      </c>
      <c r="D1503" s="1">
        <v>0</v>
      </c>
      <c r="E1503" s="1">
        <v>0</v>
      </c>
      <c r="F1503" s="1">
        <v>0</v>
      </c>
      <c r="G1503" s="2">
        <f t="shared" si="25"/>
        <v>19299.937679999999</v>
      </c>
      <c r="H1503" s="2">
        <f t="shared" si="26"/>
        <v>6.9999999948777258E-2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3207.62</v>
      </c>
      <c r="D1504" s="1">
        <v>0</v>
      </c>
      <c r="E1504" s="1">
        <v>0</v>
      </c>
      <c r="F1504" s="1">
        <v>0</v>
      </c>
      <c r="G1504" s="2">
        <f t="shared" si="25"/>
        <v>80.1905</v>
      </c>
      <c r="H1504" s="2">
        <f t="shared" si="26"/>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9634.01</v>
      </c>
      <c r="D1507" s="1">
        <v>0</v>
      </c>
      <c r="E1507" s="1">
        <v>0</v>
      </c>
      <c r="F1507" s="1">
        <v>0</v>
      </c>
      <c r="G1507" s="2">
        <f t="shared" si="25"/>
        <v>269.75227999999998</v>
      </c>
      <c r="H1507" s="2">
        <f t="shared" si="26"/>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3296.39</v>
      </c>
      <c r="D1509" s="1">
        <v>0</v>
      </c>
      <c r="E1509" s="1">
        <v>0</v>
      </c>
      <c r="F1509" s="1">
        <v>0</v>
      </c>
      <c r="G1509" s="2">
        <f t="shared" si="25"/>
        <v>98.891699999999986</v>
      </c>
      <c r="H1509" s="2">
        <f t="shared" si="26"/>
        <v>0.38999999999987267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1500</v>
      </c>
      <c r="D1510" s="1">
        <v>0</v>
      </c>
      <c r="E1510" s="1">
        <v>0</v>
      </c>
      <c r="F1510" s="1">
        <v>0</v>
      </c>
      <c r="G1510" s="2">
        <f t="shared" si="25"/>
        <v>46.5</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716518.02000000048</v>
      </c>
      <c r="D1517" s="1">
        <v>0</v>
      </c>
      <c r="E1517" s="1">
        <v>0</v>
      </c>
      <c r="F1517" s="1">
        <v>0</v>
      </c>
      <c r="G1517" s="2">
        <f t="shared" si="25"/>
        <v>27227.684760000018</v>
      </c>
      <c r="H1517" s="2">
        <f t="shared" si="26"/>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716518.02</v>
      </c>
      <c r="D1576" s="1">
        <v>0</v>
      </c>
      <c r="E1576" s="1">
        <v>0</v>
      </c>
      <c r="F1576" s="1">
        <v>0</v>
      </c>
      <c r="G1576" s="2">
        <f t="shared" si="25"/>
        <v>69502.247940000001</v>
      </c>
      <c r="H1576" s="2">
        <f t="shared" si="26"/>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716518.02</v>
      </c>
      <c r="D1578" s="1">
        <v>0</v>
      </c>
      <c r="E1578" s="1">
        <v>0</v>
      </c>
      <c r="F1578" s="1">
        <v>0</v>
      </c>
      <c r="G1578" s="2">
        <f t="shared" si="25"/>
        <v>70935.283980000007</v>
      </c>
      <c r="H1578" s="2">
        <f t="shared" si="26"/>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51378</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32"/>
      <c r="F8" s="323" t="s">
        <v>31</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32</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v>31</v>
      </c>
      <c r="E10" s="332"/>
      <c r="F10" s="323" t="s">
        <v>35</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36</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41" t="s">
        <v>40</v>
      </c>
      <c r="C15" s="342"/>
      <c r="D15" s="342"/>
      <c r="E15" s="342"/>
      <c r="F15" s="343"/>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3787649</v>
      </c>
      <c r="I16" s="206">
        <f>'PR-RAS'!E6</f>
        <v>4268767.5600000005</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3844985</v>
      </c>
      <c r="I17" s="206">
        <f>'PR-RAS'!E151</f>
        <v>4225878.5299999993</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25120.900000001187</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68945</v>
      </c>
      <c r="I19" s="207">
        <f>'PR-RAS'!E646</f>
        <v>0</v>
      </c>
      <c r="J19" s="4"/>
      <c r="K19" s="4"/>
      <c r="L19" s="4"/>
      <c r="M19" s="4"/>
      <c r="N19" s="4"/>
      <c r="O19" s="4"/>
      <c r="P19" s="4"/>
      <c r="Q19" s="4"/>
      <c r="R19" s="4"/>
      <c r="S19" s="4"/>
      <c r="T19" s="4"/>
      <c r="U19" s="4"/>
      <c r="V19" s="4"/>
      <c r="W19" s="4"/>
      <c r="X19" s="4"/>
    </row>
    <row r="20" spans="1:24" ht="12.75" customHeight="1" x14ac:dyDescent="0.2">
      <c r="A20" s="338" t="s">
        <v>31</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44</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35</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36</v>
      </c>
      <c r="B33" s="344" t="str">
        <f>OBVEZE!B5</f>
        <v>Stanje obveza 1. siječnja (=stanju obveza iz Izvještaja o obvezama na 31. prosinca prethodne godine)</v>
      </c>
      <c r="C33" s="345"/>
      <c r="D33" s="345"/>
      <c r="E33" s="345"/>
      <c r="F33" s="346"/>
      <c r="G33" s="180" t="str">
        <f>OBVEZE!C5</f>
        <v>V001</v>
      </c>
      <c r="H33" s="216" t="s">
        <v>45</v>
      </c>
      <c r="I33" s="217">
        <f>OBVEZE!D5</f>
        <v>683065.82</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45</v>
      </c>
      <c r="I34" s="211">
        <f>OBVEZE!D42</f>
        <v>716518.02000000048</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45</v>
      </c>
      <c r="I36" s="215">
        <f>OBVEZE!D101</f>
        <v>716518.02</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46</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E384" sqref="E38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3787649</v>
      </c>
      <c r="E6" s="56">
        <f>E7+E44+E50+E82+E106+E124+E133+E139</f>
        <v>4268767.5600000005</v>
      </c>
      <c r="F6" s="57">
        <f t="shared" ref="F6:F131" si="0">IF(D6&lt;&gt;0,IF(E6/D6&gt;=100,"&gt;&gt;100",E6/D6*100),"-")</f>
        <v>112.70230055636097</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2939247</v>
      </c>
      <c r="E50" s="60">
        <f>E51+E54+E59+E62+E65+E68+E71+E74+E77</f>
        <v>3060673.04</v>
      </c>
      <c r="F50" s="57">
        <f t="shared" si="0"/>
        <v>104.13119550687642</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7049.61</v>
      </c>
      <c r="F59" s="57" t="str">
        <f t="shared" si="0"/>
        <v>-</v>
      </c>
    </row>
    <row r="60" spans="1:6" ht="24" x14ac:dyDescent="0.2">
      <c r="A60" s="54">
        <v>6331</v>
      </c>
      <c r="B60" s="100" t="s">
        <v>162</v>
      </c>
      <c r="C60" s="55" t="s">
        <v>163</v>
      </c>
      <c r="D60" s="284"/>
      <c r="E60" s="284">
        <v>7049.61</v>
      </c>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2939247</v>
      </c>
      <c r="E68" s="56">
        <f t="shared" si="15"/>
        <v>3053623.43</v>
      </c>
      <c r="F68" s="57">
        <f t="shared" si="0"/>
        <v>103.89135142436142</v>
      </c>
    </row>
    <row r="69" spans="1:6" ht="12.75" customHeight="1" x14ac:dyDescent="0.2">
      <c r="A69" s="54" t="s">
        <v>180</v>
      </c>
      <c r="B69" s="88" t="s">
        <v>181</v>
      </c>
      <c r="C69" s="55" t="s">
        <v>180</v>
      </c>
      <c r="D69" s="284">
        <v>2937335</v>
      </c>
      <c r="E69" s="284">
        <v>3053623.43</v>
      </c>
      <c r="F69" s="57">
        <f t="shared" si="0"/>
        <v>103.95897744043496</v>
      </c>
    </row>
    <row r="70" spans="1:6" ht="24" x14ac:dyDescent="0.2">
      <c r="A70" s="54" t="s">
        <v>182</v>
      </c>
      <c r="B70" s="88" t="s">
        <v>183</v>
      </c>
      <c r="C70" s="55" t="s">
        <v>182</v>
      </c>
      <c r="D70" s="284">
        <v>1912</v>
      </c>
      <c r="E70" s="284"/>
      <c r="F70" s="57">
        <f t="shared" si="0"/>
        <v>0</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1</v>
      </c>
      <c r="E82" s="56">
        <f t="shared" si="19"/>
        <v>0.14000000000000001</v>
      </c>
      <c r="F82" s="57">
        <f t="shared" si="0"/>
        <v>14.000000000000002</v>
      </c>
    </row>
    <row r="83" spans="1:6" ht="12.75" customHeight="1" x14ac:dyDescent="0.2">
      <c r="A83" s="54">
        <v>641</v>
      </c>
      <c r="B83" s="88" t="s">
        <v>208</v>
      </c>
      <c r="C83" s="55" t="s">
        <v>209</v>
      </c>
      <c r="D83" s="56">
        <f t="shared" ref="D83:E83" si="20">SUM(D84:D90)</f>
        <v>1</v>
      </c>
      <c r="E83" s="56">
        <f t="shared" si="20"/>
        <v>0.14000000000000001</v>
      </c>
      <c r="F83" s="57">
        <f t="shared" si="0"/>
        <v>14.000000000000002</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1</v>
      </c>
      <c r="E85" s="284">
        <v>0.14000000000000001</v>
      </c>
      <c r="F85" s="57">
        <f t="shared" si="0"/>
        <v>14.000000000000002</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156700</v>
      </c>
      <c r="E106" s="56">
        <f t="shared" si="23"/>
        <v>266154</v>
      </c>
      <c r="F106" s="57">
        <f t="shared" si="0"/>
        <v>169.84939374601149</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156700</v>
      </c>
      <c r="E112" s="56">
        <f t="shared" si="25"/>
        <v>266154</v>
      </c>
      <c r="F112" s="57">
        <f t="shared" si="0"/>
        <v>169.84939374601149</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156700</v>
      </c>
      <c r="E117" s="284">
        <v>266154</v>
      </c>
      <c r="F117" s="57">
        <f t="shared" si="0"/>
        <v>169.84939374601149</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0</v>
      </c>
      <c r="E124" s="56">
        <f t="shared" si="27"/>
        <v>3420</v>
      </c>
      <c r="F124" s="57" t="str">
        <f t="shared" si="0"/>
        <v>-</v>
      </c>
    </row>
    <row r="125" spans="1:6" ht="12.75" customHeight="1" x14ac:dyDescent="0.2">
      <c r="A125" s="54">
        <v>661</v>
      </c>
      <c r="B125" s="100" t="s">
        <v>292</v>
      </c>
      <c r="C125" s="55" t="s">
        <v>293</v>
      </c>
      <c r="D125" s="56">
        <f t="shared" ref="D125:E125" si="28">SUM(D126:D127)</f>
        <v>0</v>
      </c>
      <c r="E125" s="56">
        <f t="shared" si="28"/>
        <v>3420</v>
      </c>
      <c r="F125" s="57" t="str">
        <f t="shared" si="0"/>
        <v>-</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c r="E127" s="284">
        <v>3420</v>
      </c>
      <c r="F127" s="57" t="str">
        <f t="shared" si="0"/>
        <v>-</v>
      </c>
    </row>
    <row r="128" spans="1:6" ht="24" x14ac:dyDescent="0.2">
      <c r="A128" s="54">
        <v>663</v>
      </c>
      <c r="B128" s="273" t="s">
        <v>298</v>
      </c>
      <c r="C128" s="55" t="s">
        <v>299</v>
      </c>
      <c r="D128" s="56">
        <f t="shared" ref="D128:E128" si="29">SUM(D129:D132)</f>
        <v>0</v>
      </c>
      <c r="E128" s="56">
        <f t="shared" si="29"/>
        <v>0</v>
      </c>
      <c r="F128" s="57" t="str">
        <f t="shared" si="0"/>
        <v>-</v>
      </c>
    </row>
    <row r="129" spans="1:6" ht="12.75" customHeight="1" x14ac:dyDescent="0.2">
      <c r="A129" s="54">
        <v>6631</v>
      </c>
      <c r="B129" s="100" t="s">
        <v>300</v>
      </c>
      <c r="C129" s="55" t="s">
        <v>301</v>
      </c>
      <c r="D129" s="284"/>
      <c r="E129" s="284"/>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691701</v>
      </c>
      <c r="E133" s="56">
        <f t="shared" si="30"/>
        <v>938520.38</v>
      </c>
      <c r="F133" s="57">
        <f t="shared" ref="F133:F223" si="31">IF(D133&lt;&gt;0,IF(E133/D133&gt;=100,"&gt;&gt;100",E133/D133*100),"-")</f>
        <v>135.68295838808965</v>
      </c>
    </row>
    <row r="134" spans="1:6" ht="24" x14ac:dyDescent="0.2">
      <c r="A134" s="54">
        <v>671</v>
      </c>
      <c r="B134" s="229" t="s">
        <v>310</v>
      </c>
      <c r="C134" s="55" t="s">
        <v>311</v>
      </c>
      <c r="D134" s="56">
        <f t="shared" ref="D134:E134" si="32">SUM(D135:D137)</f>
        <v>691701</v>
      </c>
      <c r="E134" s="56">
        <f t="shared" si="32"/>
        <v>938520.38</v>
      </c>
      <c r="F134" s="57">
        <f t="shared" si="31"/>
        <v>135.68295838808965</v>
      </c>
    </row>
    <row r="135" spans="1:6" ht="12.75" customHeight="1" x14ac:dyDescent="0.2">
      <c r="A135" s="54">
        <v>6711</v>
      </c>
      <c r="B135" s="88" t="s">
        <v>312</v>
      </c>
      <c r="C135" s="55" t="s">
        <v>313</v>
      </c>
      <c r="D135" s="284">
        <v>681701</v>
      </c>
      <c r="E135" s="284">
        <v>938520.38</v>
      </c>
      <c r="F135" s="57">
        <f t="shared" si="31"/>
        <v>137.67331718744728</v>
      </c>
    </row>
    <row r="136" spans="1:6" ht="24" x14ac:dyDescent="0.2">
      <c r="A136" s="54">
        <v>6712</v>
      </c>
      <c r="B136" s="229" t="s">
        <v>314</v>
      </c>
      <c r="C136" s="55" t="s">
        <v>315</v>
      </c>
      <c r="D136" s="284">
        <v>10000</v>
      </c>
      <c r="E136" s="284"/>
      <c r="F136" s="57">
        <f t="shared" si="31"/>
        <v>0</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3844985</v>
      </c>
      <c r="E151" s="56">
        <f t="shared" si="35"/>
        <v>4225878.5299999993</v>
      </c>
      <c r="F151" s="57">
        <f t="shared" si="31"/>
        <v>109.90624228703101</v>
      </c>
    </row>
    <row r="152" spans="1:6" ht="12.75" customHeight="1" x14ac:dyDescent="0.2">
      <c r="A152" s="54">
        <v>31</v>
      </c>
      <c r="B152" s="88" t="s">
        <v>345</v>
      </c>
      <c r="C152" s="55" t="s">
        <v>346</v>
      </c>
      <c r="D152" s="56">
        <f t="shared" ref="D152:E152" si="36">D153+D158+D159</f>
        <v>3342356</v>
      </c>
      <c r="E152" s="56">
        <f t="shared" si="36"/>
        <v>3478776.7199999997</v>
      </c>
      <c r="F152" s="57">
        <f t="shared" si="31"/>
        <v>104.08157359658874</v>
      </c>
    </row>
    <row r="153" spans="1:6" ht="12.75" customHeight="1" x14ac:dyDescent="0.2">
      <c r="A153" s="54">
        <v>311</v>
      </c>
      <c r="B153" s="88" t="s">
        <v>347</v>
      </c>
      <c r="C153" s="55" t="s">
        <v>348</v>
      </c>
      <c r="D153" s="56">
        <f t="shared" ref="D153:E153" si="37">SUM(D154:D157)</f>
        <v>2764717</v>
      </c>
      <c r="E153" s="56">
        <f t="shared" si="37"/>
        <v>2878761.82</v>
      </c>
      <c r="F153" s="57">
        <f t="shared" si="31"/>
        <v>104.1250088164539</v>
      </c>
    </row>
    <row r="154" spans="1:6" ht="12.75" customHeight="1" x14ac:dyDescent="0.2">
      <c r="A154" s="54">
        <v>3111</v>
      </c>
      <c r="B154" s="88" t="s">
        <v>349</v>
      </c>
      <c r="C154" s="55" t="s">
        <v>350</v>
      </c>
      <c r="D154" s="284">
        <v>2764717</v>
      </c>
      <c r="E154" s="284">
        <v>2878761.82</v>
      </c>
      <c r="F154" s="57">
        <f t="shared" si="31"/>
        <v>104.1250088164539</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119970</v>
      </c>
      <c r="E158" s="284">
        <v>124334.03</v>
      </c>
      <c r="F158" s="57">
        <f t="shared" si="31"/>
        <v>103.6376010669334</v>
      </c>
    </row>
    <row r="159" spans="1:6" ht="12.75" customHeight="1" x14ac:dyDescent="0.2">
      <c r="A159" s="54">
        <v>313</v>
      </c>
      <c r="B159" s="88" t="s">
        <v>359</v>
      </c>
      <c r="C159" s="55" t="s">
        <v>360</v>
      </c>
      <c r="D159" s="56">
        <f t="shared" ref="D159:E159" si="38">SUM(D160:D162)</f>
        <v>457669</v>
      </c>
      <c r="E159" s="56">
        <f t="shared" si="38"/>
        <v>475680.87</v>
      </c>
      <c r="F159" s="57">
        <f t="shared" si="31"/>
        <v>103.93556697088944</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457669</v>
      </c>
      <c r="E161" s="284">
        <v>475680.87</v>
      </c>
      <c r="F161" s="57">
        <f t="shared" si="31"/>
        <v>103.93556697088944</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500822</v>
      </c>
      <c r="E163" s="56">
        <f t="shared" si="39"/>
        <v>734180.12</v>
      </c>
      <c r="F163" s="57">
        <f t="shared" si="31"/>
        <v>146.5950217841868</v>
      </c>
    </row>
    <row r="164" spans="1:6" ht="12.75" customHeight="1" x14ac:dyDescent="0.2">
      <c r="A164" s="54">
        <v>321</v>
      </c>
      <c r="B164" s="88" t="s">
        <v>368</v>
      </c>
      <c r="C164" s="55" t="s">
        <v>369</v>
      </c>
      <c r="D164" s="56">
        <f t="shared" ref="D164:E164" si="40">SUM(D165:D168)</f>
        <v>45578</v>
      </c>
      <c r="E164" s="56">
        <f t="shared" si="40"/>
        <v>71215.760000000009</v>
      </c>
      <c r="F164" s="57">
        <f t="shared" si="31"/>
        <v>156.25029619553294</v>
      </c>
    </row>
    <row r="165" spans="1:6" ht="12.75" customHeight="1" x14ac:dyDescent="0.2">
      <c r="A165" s="54">
        <v>3211</v>
      </c>
      <c r="B165" s="88" t="s">
        <v>370</v>
      </c>
      <c r="C165" s="55" t="s">
        <v>371</v>
      </c>
      <c r="D165" s="284">
        <v>1922</v>
      </c>
      <c r="E165" s="284">
        <v>12407.83</v>
      </c>
      <c r="F165" s="57">
        <f t="shared" si="31"/>
        <v>645.56867845993759</v>
      </c>
    </row>
    <row r="166" spans="1:6" ht="12.75" customHeight="1" x14ac:dyDescent="0.2">
      <c r="A166" s="54">
        <v>3212</v>
      </c>
      <c r="B166" s="88" t="s">
        <v>372</v>
      </c>
      <c r="C166" s="55" t="s">
        <v>373</v>
      </c>
      <c r="D166" s="284">
        <v>43256</v>
      </c>
      <c r="E166" s="284">
        <v>52157.93</v>
      </c>
      <c r="F166" s="57">
        <f t="shared" si="31"/>
        <v>120.57964213057149</v>
      </c>
    </row>
    <row r="167" spans="1:6" ht="12.75" customHeight="1" x14ac:dyDescent="0.2">
      <c r="A167" s="54">
        <v>3213</v>
      </c>
      <c r="B167" s="88" t="s">
        <v>374</v>
      </c>
      <c r="C167" s="55" t="s">
        <v>375</v>
      </c>
      <c r="D167" s="284">
        <v>400</v>
      </c>
      <c r="E167" s="284">
        <v>6650</v>
      </c>
      <c r="F167" s="57">
        <f t="shared" si="31"/>
        <v>1662.5</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251185</v>
      </c>
      <c r="E169" s="56">
        <f t="shared" si="41"/>
        <v>354679.56</v>
      </c>
      <c r="F169" s="57">
        <f t="shared" si="31"/>
        <v>141.20252403606904</v>
      </c>
    </row>
    <row r="170" spans="1:6" ht="12.75" customHeight="1" x14ac:dyDescent="0.2">
      <c r="A170" s="54">
        <v>3221</v>
      </c>
      <c r="B170" s="88" t="s">
        <v>380</v>
      </c>
      <c r="C170" s="55" t="s">
        <v>381</v>
      </c>
      <c r="D170" s="284">
        <v>53657</v>
      </c>
      <c r="E170" s="284">
        <v>80765.31</v>
      </c>
      <c r="F170" s="57">
        <f t="shared" si="31"/>
        <v>150.52147902417207</v>
      </c>
    </row>
    <row r="171" spans="1:6" ht="12.75" customHeight="1" x14ac:dyDescent="0.2">
      <c r="A171" s="54">
        <v>3222</v>
      </c>
      <c r="B171" s="88" t="s">
        <v>382</v>
      </c>
      <c r="C171" s="55" t="s">
        <v>383</v>
      </c>
      <c r="D171" s="284">
        <v>97676</v>
      </c>
      <c r="E171" s="284">
        <v>139493.72</v>
      </c>
      <c r="F171" s="57">
        <f t="shared" si="31"/>
        <v>142.81268684221303</v>
      </c>
    </row>
    <row r="172" spans="1:6" ht="12.75" customHeight="1" x14ac:dyDescent="0.2">
      <c r="A172" s="54">
        <v>3223</v>
      </c>
      <c r="B172" s="88" t="s">
        <v>384</v>
      </c>
      <c r="C172" s="55" t="s">
        <v>385</v>
      </c>
      <c r="D172" s="284">
        <v>67945</v>
      </c>
      <c r="E172" s="284">
        <v>122645.42</v>
      </c>
      <c r="F172" s="57">
        <f t="shared" si="31"/>
        <v>180.5069100007359</v>
      </c>
    </row>
    <row r="173" spans="1:6" ht="12.75" customHeight="1" x14ac:dyDescent="0.2">
      <c r="A173" s="54">
        <v>3224</v>
      </c>
      <c r="B173" s="88" t="s">
        <v>386</v>
      </c>
      <c r="C173" s="55" t="s">
        <v>387</v>
      </c>
      <c r="D173" s="284">
        <v>9150</v>
      </c>
      <c r="E173" s="284">
        <v>2482.86</v>
      </c>
      <c r="F173" s="57">
        <f t="shared" si="31"/>
        <v>27.135081967213114</v>
      </c>
    </row>
    <row r="174" spans="1:6" ht="12.75" customHeight="1" x14ac:dyDescent="0.2">
      <c r="A174" s="54">
        <v>3225</v>
      </c>
      <c r="B174" s="88" t="s">
        <v>388</v>
      </c>
      <c r="C174" s="55" t="s">
        <v>389</v>
      </c>
      <c r="D174" s="284">
        <v>21807</v>
      </c>
      <c r="E174" s="284">
        <v>5309</v>
      </c>
      <c r="F174" s="57">
        <f t="shared" si="31"/>
        <v>24.345393680928144</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950</v>
      </c>
      <c r="E176" s="284">
        <v>3983.25</v>
      </c>
      <c r="F176" s="57">
        <f t="shared" si="31"/>
        <v>419.28947368421052</v>
      </c>
    </row>
    <row r="177" spans="1:6" ht="12.75" customHeight="1" x14ac:dyDescent="0.2">
      <c r="A177" s="54">
        <v>323</v>
      </c>
      <c r="B177" s="88" t="s">
        <v>394</v>
      </c>
      <c r="C177" s="55" t="s">
        <v>395</v>
      </c>
      <c r="D177" s="56">
        <f t="shared" ref="D177:E177" si="42">SUM(D178:D186)</f>
        <v>168297</v>
      </c>
      <c r="E177" s="56">
        <f t="shared" si="42"/>
        <v>269686.91000000003</v>
      </c>
      <c r="F177" s="57">
        <f t="shared" si="31"/>
        <v>160.24463299999408</v>
      </c>
    </row>
    <row r="178" spans="1:6" ht="12.75" customHeight="1" x14ac:dyDescent="0.2">
      <c r="A178" s="54">
        <v>3231</v>
      </c>
      <c r="B178" s="88" t="s">
        <v>396</v>
      </c>
      <c r="C178" s="55" t="s">
        <v>397</v>
      </c>
      <c r="D178" s="284">
        <v>20064</v>
      </c>
      <c r="E178" s="284">
        <v>14288.71</v>
      </c>
      <c r="F178" s="57">
        <f t="shared" si="31"/>
        <v>71.215659888357251</v>
      </c>
    </row>
    <row r="179" spans="1:6" ht="12.75" customHeight="1" x14ac:dyDescent="0.2">
      <c r="A179" s="54">
        <v>3232</v>
      </c>
      <c r="B179" s="88" t="s">
        <v>398</v>
      </c>
      <c r="C179" s="55" t="s">
        <v>399</v>
      </c>
      <c r="D179" s="284">
        <v>48980</v>
      </c>
      <c r="E179" s="284">
        <v>74658.19</v>
      </c>
      <c r="F179" s="57">
        <f t="shared" si="31"/>
        <v>152.4258677011025</v>
      </c>
    </row>
    <row r="180" spans="1:6" ht="12.75" customHeight="1" x14ac:dyDescent="0.2">
      <c r="A180" s="54">
        <v>3233</v>
      </c>
      <c r="B180" s="88" t="s">
        <v>400</v>
      </c>
      <c r="C180" s="55" t="s">
        <v>401</v>
      </c>
      <c r="D180" s="284"/>
      <c r="E180" s="284">
        <v>237.85</v>
      </c>
      <c r="F180" s="57" t="str">
        <f t="shared" si="31"/>
        <v>-</v>
      </c>
    </row>
    <row r="181" spans="1:6" ht="12.75" customHeight="1" x14ac:dyDescent="0.2">
      <c r="A181" s="54">
        <v>3234</v>
      </c>
      <c r="B181" s="88" t="s">
        <v>402</v>
      </c>
      <c r="C181" s="55" t="s">
        <v>403</v>
      </c>
      <c r="D181" s="284">
        <v>52070</v>
      </c>
      <c r="E181" s="284">
        <v>67578.37</v>
      </c>
      <c r="F181" s="57">
        <f t="shared" si="31"/>
        <v>129.78369502592665</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1918</v>
      </c>
      <c r="E183" s="284">
        <v>9080.25</v>
      </c>
      <c r="F183" s="57">
        <f t="shared" si="31"/>
        <v>473.42283628779978</v>
      </c>
    </row>
    <row r="184" spans="1:6" ht="12.75" customHeight="1" x14ac:dyDescent="0.2">
      <c r="A184" s="54">
        <v>3237</v>
      </c>
      <c r="B184" s="88" t="s">
        <v>408</v>
      </c>
      <c r="C184" s="55" t="s">
        <v>409</v>
      </c>
      <c r="D184" s="284">
        <v>6993</v>
      </c>
      <c r="E184" s="284">
        <v>49869.79</v>
      </c>
      <c r="F184" s="57">
        <f t="shared" si="31"/>
        <v>713.13871013871017</v>
      </c>
    </row>
    <row r="185" spans="1:6" ht="12.75" customHeight="1" x14ac:dyDescent="0.2">
      <c r="A185" s="54">
        <v>3238</v>
      </c>
      <c r="B185" s="88" t="s">
        <v>410</v>
      </c>
      <c r="C185" s="55" t="s">
        <v>411</v>
      </c>
      <c r="D185" s="284">
        <v>4550</v>
      </c>
      <c r="E185" s="284">
        <v>5275</v>
      </c>
      <c r="F185" s="57">
        <f t="shared" si="31"/>
        <v>115.93406593406594</v>
      </c>
    </row>
    <row r="186" spans="1:6" ht="12.75" customHeight="1" x14ac:dyDescent="0.2">
      <c r="A186" s="54">
        <v>3239</v>
      </c>
      <c r="B186" s="88" t="s">
        <v>412</v>
      </c>
      <c r="C186" s="55" t="s">
        <v>413</v>
      </c>
      <c r="D186" s="284">
        <v>33722</v>
      </c>
      <c r="E186" s="284">
        <v>48698.75</v>
      </c>
      <c r="F186" s="57">
        <f t="shared" si="31"/>
        <v>144.41240139967974</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35762</v>
      </c>
      <c r="E188" s="56">
        <f t="shared" si="43"/>
        <v>38597.89</v>
      </c>
      <c r="F188" s="57">
        <f t="shared" si="31"/>
        <v>107.9298976567306</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19891</v>
      </c>
      <c r="E190" s="284">
        <v>19890.580000000002</v>
      </c>
      <c r="F190" s="57">
        <f t="shared" si="31"/>
        <v>99.997888492282954</v>
      </c>
    </row>
    <row r="191" spans="1:6" ht="12.75" customHeight="1" x14ac:dyDescent="0.2">
      <c r="A191" s="54">
        <v>3293</v>
      </c>
      <c r="B191" s="88" t="s">
        <v>422</v>
      </c>
      <c r="C191" s="55" t="s">
        <v>423</v>
      </c>
      <c r="D191" s="284">
        <v>300</v>
      </c>
      <c r="E191" s="284">
        <v>5748.49</v>
      </c>
      <c r="F191" s="57">
        <f t="shared" si="31"/>
        <v>1916.1633333333332</v>
      </c>
    </row>
    <row r="192" spans="1:6" ht="12.75" customHeight="1" x14ac:dyDescent="0.2">
      <c r="A192" s="54">
        <v>3294</v>
      </c>
      <c r="B192" s="88" t="s">
        <v>424</v>
      </c>
      <c r="C192" s="55" t="s">
        <v>425</v>
      </c>
      <c r="D192" s="284">
        <v>300</v>
      </c>
      <c r="E192" s="284">
        <v>400</v>
      </c>
      <c r="F192" s="57">
        <f t="shared" si="31"/>
        <v>133.33333333333331</v>
      </c>
    </row>
    <row r="193" spans="1:6" ht="12.75" customHeight="1" x14ac:dyDescent="0.2">
      <c r="A193" s="54">
        <v>3295</v>
      </c>
      <c r="B193" s="88" t="s">
        <v>426</v>
      </c>
      <c r="C193" s="55" t="s">
        <v>427</v>
      </c>
      <c r="D193" s="284">
        <v>11875</v>
      </c>
      <c r="E193" s="284">
        <v>12555</v>
      </c>
      <c r="F193" s="57">
        <f t="shared" si="31"/>
        <v>105.72631578947369</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3396</v>
      </c>
      <c r="E195" s="284">
        <v>3.82</v>
      </c>
      <c r="F195" s="57">
        <f t="shared" si="31"/>
        <v>0.11248527679623085</v>
      </c>
    </row>
    <row r="196" spans="1:6" ht="12.75" customHeight="1" x14ac:dyDescent="0.2">
      <c r="A196" s="54">
        <v>34</v>
      </c>
      <c r="B196" s="229" t="s">
        <v>432</v>
      </c>
      <c r="C196" s="55" t="s">
        <v>433</v>
      </c>
      <c r="D196" s="56">
        <f t="shared" ref="D196:E196" si="44">D197+D202+D210</f>
        <v>1807</v>
      </c>
      <c r="E196" s="56">
        <f t="shared" si="44"/>
        <v>3287.68</v>
      </c>
      <c r="F196" s="57">
        <f t="shared" si="31"/>
        <v>181.94133923630324</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1807</v>
      </c>
      <c r="E210" s="56">
        <f t="shared" si="47"/>
        <v>3287.68</v>
      </c>
      <c r="F210" s="57">
        <f t="shared" si="31"/>
        <v>181.94133923630324</v>
      </c>
    </row>
    <row r="211" spans="1:6" ht="12.75" customHeight="1" x14ac:dyDescent="0.2">
      <c r="A211" s="54">
        <v>3431</v>
      </c>
      <c r="B211" s="229" t="s">
        <v>462</v>
      </c>
      <c r="C211" s="55" t="s">
        <v>463</v>
      </c>
      <c r="D211" s="284">
        <v>1807</v>
      </c>
      <c r="E211" s="284">
        <v>3287.68</v>
      </c>
      <c r="F211" s="57">
        <f t="shared" si="31"/>
        <v>181.94133923630324</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9634.01</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9634.01</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v>9634.01</v>
      </c>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3844985</v>
      </c>
      <c r="E289" s="56">
        <f t="shared" si="79"/>
        <v>4225878.5299999993</v>
      </c>
      <c r="F289" s="57">
        <f t="shared" si="76"/>
        <v>109.90624228703101</v>
      </c>
    </row>
    <row r="290" spans="1:6" ht="12.75" customHeight="1" x14ac:dyDescent="0.2">
      <c r="A290" s="54" t="s">
        <v>605</v>
      </c>
      <c r="B290" s="88" t="s">
        <v>616</v>
      </c>
      <c r="C290" s="55" t="s">
        <v>617</v>
      </c>
      <c r="D290" s="56">
        <f>IF(D6&gt;=D289,D6-D289,0)</f>
        <v>0</v>
      </c>
      <c r="E290" s="56">
        <f>IF(E6&gt;=E289,E6-E289,0)</f>
        <v>42889.030000001192</v>
      </c>
      <c r="F290" s="57" t="str">
        <f t="shared" si="76"/>
        <v>-</v>
      </c>
    </row>
    <row r="291" spans="1:6" ht="12.75" customHeight="1" x14ac:dyDescent="0.2">
      <c r="A291" s="54" t="s">
        <v>605</v>
      </c>
      <c r="B291" s="88" t="s">
        <v>618</v>
      </c>
      <c r="C291" s="55" t="s">
        <v>619</v>
      </c>
      <c r="D291" s="56">
        <f>IF(D289&gt;=D6,D289-D6,0)</f>
        <v>57336</v>
      </c>
      <c r="E291" s="56">
        <f>IF(E289&gt;=E6,E289-E6,0)</f>
        <v>0</v>
      </c>
      <c r="F291" s="57">
        <f t="shared" si="76"/>
        <v>0</v>
      </c>
    </row>
    <row r="292" spans="1:6" ht="12.75" customHeight="1" x14ac:dyDescent="0.2">
      <c r="A292" s="54">
        <v>92211</v>
      </c>
      <c r="B292" s="88" t="s">
        <v>620</v>
      </c>
      <c r="C292" s="55" t="s">
        <v>621</v>
      </c>
      <c r="D292" s="284">
        <v>17189</v>
      </c>
      <c r="E292" s="284">
        <v>292768.69</v>
      </c>
      <c r="F292" s="57">
        <f t="shared" si="76"/>
        <v>1703.2328233172379</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14075</v>
      </c>
      <c r="E294" s="284">
        <v>14441.5</v>
      </c>
      <c r="F294" s="57">
        <f t="shared" si="76"/>
        <v>102.60390763765541</v>
      </c>
    </row>
    <row r="295" spans="1:6" ht="24" x14ac:dyDescent="0.2">
      <c r="A295" s="54">
        <v>9661</v>
      </c>
      <c r="B295" s="88" t="s">
        <v>626</v>
      </c>
      <c r="C295" s="55" t="s">
        <v>627</v>
      </c>
      <c r="D295" s="284"/>
      <c r="E295" s="284">
        <v>0</v>
      </c>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11912</v>
      </c>
      <c r="E350" s="56">
        <f t="shared" si="95"/>
        <v>1500</v>
      </c>
      <c r="F350" s="57">
        <f t="shared" si="81"/>
        <v>12.5923438549362</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11912</v>
      </c>
      <c r="E363" s="56">
        <f t="shared" si="99"/>
        <v>1500</v>
      </c>
      <c r="F363" s="57">
        <f t="shared" si="81"/>
        <v>12.5923438549362</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0</v>
      </c>
      <c r="F369" s="57" t="str">
        <f t="shared" si="81"/>
        <v>-</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11912</v>
      </c>
      <c r="E383" s="56">
        <f t="shared" si="103"/>
        <v>1500</v>
      </c>
      <c r="F383" s="57">
        <f t="shared" si="81"/>
        <v>12.5923438549362</v>
      </c>
    </row>
    <row r="384" spans="1:6" ht="12.75" customHeight="1" x14ac:dyDescent="0.2">
      <c r="A384" s="54">
        <v>4241</v>
      </c>
      <c r="B384" s="88" t="s">
        <v>780</v>
      </c>
      <c r="C384" s="55" t="s">
        <v>781</v>
      </c>
      <c r="D384" s="284">
        <v>11912</v>
      </c>
      <c r="E384" s="284">
        <v>1500</v>
      </c>
      <c r="F384" s="57">
        <f t="shared" si="81"/>
        <v>12.5923438549362</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11912</v>
      </c>
      <c r="E408" s="56">
        <f t="shared" si="111"/>
        <v>1500</v>
      </c>
      <c r="F408" s="57">
        <f t="shared" si="81"/>
        <v>12.5923438549362</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16886</v>
      </c>
      <c r="E410" s="284">
        <v>309036.82</v>
      </c>
      <c r="F410" s="57">
        <f t="shared" si="81"/>
        <v>1830.1363259504917</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3787649</v>
      </c>
      <c r="E412" s="56">
        <f>E6+E298</f>
        <v>4268767.5600000005</v>
      </c>
      <c r="F412" s="57">
        <f t="shared" si="81"/>
        <v>112.70230055636097</v>
      </c>
    </row>
    <row r="413" spans="1:6" ht="12.75" customHeight="1" x14ac:dyDescent="0.2">
      <c r="A413" s="54" t="s">
        <v>605</v>
      </c>
      <c r="B413" s="88" t="s">
        <v>828</v>
      </c>
      <c r="C413" s="55" t="s">
        <v>829</v>
      </c>
      <c r="D413" s="56">
        <f t="shared" ref="D413:E413" si="112">D289+D350</f>
        <v>3856897</v>
      </c>
      <c r="E413" s="56">
        <f t="shared" si="112"/>
        <v>4227378.5299999993</v>
      </c>
      <c r="F413" s="57">
        <f t="shared" si="81"/>
        <v>109.60568897743444</v>
      </c>
    </row>
    <row r="414" spans="1:6" ht="12.75" customHeight="1" x14ac:dyDescent="0.2">
      <c r="A414" s="54" t="s">
        <v>605</v>
      </c>
      <c r="B414" s="88" t="s">
        <v>830</v>
      </c>
      <c r="C414" s="55" t="s">
        <v>831</v>
      </c>
      <c r="D414" s="56">
        <f t="shared" ref="D414:E414" si="113">IF(D412&gt;=D413,D412-D413,0)</f>
        <v>0</v>
      </c>
      <c r="E414" s="56">
        <f t="shared" si="113"/>
        <v>41389.030000001192</v>
      </c>
      <c r="F414" s="57" t="str">
        <f t="shared" si="81"/>
        <v>-</v>
      </c>
    </row>
    <row r="415" spans="1:6" ht="12.75" customHeight="1" x14ac:dyDescent="0.2">
      <c r="A415" s="54" t="s">
        <v>605</v>
      </c>
      <c r="B415" s="88" t="s">
        <v>832</v>
      </c>
      <c r="C415" s="55" t="s">
        <v>833</v>
      </c>
      <c r="D415" s="56">
        <f t="shared" ref="D415:E415" si="114">IF(D413&gt;=D412,D413-D412,0)</f>
        <v>69248</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303</v>
      </c>
      <c r="E416" s="56">
        <f t="shared" si="115"/>
        <v>0</v>
      </c>
      <c r="F416" s="57">
        <f t="shared" si="81"/>
        <v>0</v>
      </c>
    </row>
    <row r="417" spans="1:6" ht="12.75" customHeight="1" x14ac:dyDescent="0.2">
      <c r="A417" s="66" t="s">
        <v>834</v>
      </c>
      <c r="B417" s="88" t="s">
        <v>837</v>
      </c>
      <c r="C417" s="67" t="s">
        <v>838</v>
      </c>
      <c r="D417" s="56">
        <f t="shared" ref="D417:E417" si="116">IF(D293-D292+D410-D409&gt;=0,D293-D292+D410-D409,0)</f>
        <v>0</v>
      </c>
      <c r="E417" s="56">
        <f t="shared" si="116"/>
        <v>16268.130000000005</v>
      </c>
      <c r="F417" s="57" t="str">
        <f t="shared" si="81"/>
        <v>-</v>
      </c>
    </row>
    <row r="418" spans="1:6" ht="12.75" customHeight="1" x14ac:dyDescent="0.2">
      <c r="A418" s="61" t="s">
        <v>839</v>
      </c>
      <c r="B418" s="91" t="s">
        <v>840</v>
      </c>
      <c r="C418" s="62" t="s">
        <v>841</v>
      </c>
      <c r="D418" s="68">
        <f t="shared" ref="D418:E418" si="117">D294+D411</f>
        <v>14075</v>
      </c>
      <c r="E418" s="68">
        <f t="shared" si="117"/>
        <v>14441.5</v>
      </c>
      <c r="F418" s="63">
        <f t="shared" si="81"/>
        <v>102.60390763765541</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3787649</v>
      </c>
      <c r="E639" s="56">
        <f t="shared" si="180"/>
        <v>4268767.5600000005</v>
      </c>
      <c r="F639" s="57">
        <f t="shared" si="119"/>
        <v>112.70230055636097</v>
      </c>
    </row>
    <row r="640" spans="1:6" ht="12.75" customHeight="1" x14ac:dyDescent="0.2">
      <c r="A640" s="54" t="s">
        <v>605</v>
      </c>
      <c r="B640" s="88" t="s">
        <v>1274</v>
      </c>
      <c r="C640" s="55" t="s">
        <v>1275</v>
      </c>
      <c r="D640" s="56">
        <f t="shared" ref="D640:E640" si="181">D413+D528</f>
        <v>3856897</v>
      </c>
      <c r="E640" s="56">
        <f t="shared" si="181"/>
        <v>4227378.5299999993</v>
      </c>
      <c r="F640" s="57">
        <f t="shared" si="119"/>
        <v>109.60568897743444</v>
      </c>
    </row>
    <row r="641" spans="1:6" ht="12.75" customHeight="1" x14ac:dyDescent="0.2">
      <c r="A641" s="54" t="s">
        <v>605</v>
      </c>
      <c r="B641" s="88" t="s">
        <v>1276</v>
      </c>
      <c r="C641" s="55" t="s">
        <v>1277</v>
      </c>
      <c r="D641" s="56">
        <f t="shared" ref="D641:E641" si="182">IF(D639&gt;=D640,D639-D640,0)</f>
        <v>0</v>
      </c>
      <c r="E641" s="56">
        <f t="shared" si="182"/>
        <v>41389.030000001192</v>
      </c>
      <c r="F641" s="57" t="str">
        <f t="shared" si="119"/>
        <v>-</v>
      </c>
    </row>
    <row r="642" spans="1:6" ht="12.75" customHeight="1" x14ac:dyDescent="0.2">
      <c r="A642" s="54" t="s">
        <v>605</v>
      </c>
      <c r="B642" s="88" t="s">
        <v>1278</v>
      </c>
      <c r="C642" s="55" t="s">
        <v>1279</v>
      </c>
      <c r="D642" s="56">
        <f t="shared" ref="D642:E642" si="183">IF(D640&gt;=D639,D640-D639,0)</f>
        <v>69248</v>
      </c>
      <c r="E642" s="56">
        <f t="shared" si="183"/>
        <v>0</v>
      </c>
      <c r="F642" s="57">
        <f t="shared" si="119"/>
        <v>0</v>
      </c>
    </row>
    <row r="643" spans="1:6" ht="24" x14ac:dyDescent="0.2">
      <c r="A643" s="66" t="s">
        <v>1280</v>
      </c>
      <c r="B643" s="88" t="s">
        <v>1281</v>
      </c>
      <c r="C643" s="67" t="s">
        <v>1280</v>
      </c>
      <c r="D643" s="56">
        <f t="shared" ref="D643:E643" si="184">IF(D416-D417+D637-D638&gt;=0,D416-D417+D637-D638,0)</f>
        <v>303</v>
      </c>
      <c r="E643" s="56">
        <f t="shared" si="184"/>
        <v>0</v>
      </c>
      <c r="F643" s="57">
        <f t="shared" si="119"/>
        <v>0</v>
      </c>
    </row>
    <row r="644" spans="1:6" ht="24" x14ac:dyDescent="0.2">
      <c r="A644" s="66" t="s">
        <v>1282</v>
      </c>
      <c r="B644" s="88" t="s">
        <v>1283</v>
      </c>
      <c r="C644" s="67" t="s">
        <v>1282</v>
      </c>
      <c r="D644" s="56">
        <f t="shared" ref="D644:E644" si="185">IF(D417-D416+D638-D637&gt;=0,D417-D416+D638-D637,0)</f>
        <v>0</v>
      </c>
      <c r="E644" s="56">
        <f t="shared" si="185"/>
        <v>16268.130000000005</v>
      </c>
      <c r="F644" s="57" t="str">
        <f t="shared" si="119"/>
        <v>-</v>
      </c>
    </row>
    <row r="645" spans="1:6" ht="24" x14ac:dyDescent="0.2">
      <c r="A645" s="54" t="s">
        <v>605</v>
      </c>
      <c r="B645" s="88" t="s">
        <v>1284</v>
      </c>
      <c r="C645" s="55" t="s">
        <v>1285</v>
      </c>
      <c r="D645" s="56">
        <f t="shared" ref="D645:E645" si="186">IF(D641+D643-D642-D644&gt;=0,D641+D643-D642-D644,0)</f>
        <v>0</v>
      </c>
      <c r="E645" s="56">
        <f t="shared" si="186"/>
        <v>25120.900000001187</v>
      </c>
      <c r="F645" s="57" t="str">
        <f t="shared" si="119"/>
        <v>-</v>
      </c>
    </row>
    <row r="646" spans="1:6" ht="24" x14ac:dyDescent="0.2">
      <c r="A646" s="54" t="s">
        <v>605</v>
      </c>
      <c r="B646" s="88" t="s">
        <v>1286</v>
      </c>
      <c r="C646" s="55" t="s">
        <v>1287</v>
      </c>
      <c r="D646" s="56">
        <f t="shared" ref="D646:E646" si="187">IF(D642+D644-D641-D643&gt;=0,D642+D644-D641-D643,0)</f>
        <v>68945</v>
      </c>
      <c r="E646" s="56">
        <f t="shared" si="187"/>
        <v>0</v>
      </c>
      <c r="F646" s="57">
        <f t="shared" si="119"/>
        <v>0</v>
      </c>
    </row>
    <row r="647" spans="1:6" ht="24" x14ac:dyDescent="0.2">
      <c r="A647" s="61" t="s">
        <v>1288</v>
      </c>
      <c r="B647" s="275" t="s">
        <v>1289</v>
      </c>
      <c r="C647" s="62" t="s">
        <v>1288</v>
      </c>
      <c r="D647" s="285">
        <v>473339</v>
      </c>
      <c r="E647" s="285">
        <v>515837.92</v>
      </c>
      <c r="F647" s="63">
        <f t="shared" si="119"/>
        <v>108.97853758088812</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102170</v>
      </c>
      <c r="E649" s="284">
        <v>168231.3</v>
      </c>
      <c r="F649" s="57">
        <f t="shared" ref="F649:F724" si="188">IF(D649&lt;&gt;0,IF(E649/D649&gt;=100,"&gt;&gt;100",E649/D649*100),"-")</f>
        <v>164.65821669766075</v>
      </c>
    </row>
    <row r="650" spans="1:6" ht="12.75" customHeight="1" x14ac:dyDescent="0.2">
      <c r="A650" s="54" t="s">
        <v>1293</v>
      </c>
      <c r="B650" s="88" t="s">
        <v>1294</v>
      </c>
      <c r="C650" s="55" t="s">
        <v>1293</v>
      </c>
      <c r="D650" s="284">
        <v>893861</v>
      </c>
      <c r="E650" s="284">
        <v>1432868.75</v>
      </c>
      <c r="F650" s="57">
        <f t="shared" si="188"/>
        <v>160.30107030063959</v>
      </c>
    </row>
    <row r="651" spans="1:6" ht="12.75" customHeight="1" x14ac:dyDescent="0.2">
      <c r="A651" s="54" t="s">
        <v>1295</v>
      </c>
      <c r="B651" s="88" t="s">
        <v>1296</v>
      </c>
      <c r="C651" s="55" t="s">
        <v>1295</v>
      </c>
      <c r="D651" s="284">
        <v>962661</v>
      </c>
      <c r="E651" s="284">
        <v>1394500.64</v>
      </c>
      <c r="F651" s="57">
        <f t="shared" si="188"/>
        <v>144.85895242458145</v>
      </c>
    </row>
    <row r="652" spans="1:6" ht="24" x14ac:dyDescent="0.2">
      <c r="A652" s="54">
        <v>11</v>
      </c>
      <c r="B652" s="88" t="s">
        <v>1297</v>
      </c>
      <c r="C652" s="55" t="s">
        <v>1298</v>
      </c>
      <c r="D652" s="56">
        <f t="shared" ref="D652:E652" si="189">+D649+D650-D651</f>
        <v>33370</v>
      </c>
      <c r="E652" s="56">
        <f t="shared" si="189"/>
        <v>206599.41000000015</v>
      </c>
      <c r="F652" s="57">
        <f t="shared" si="188"/>
        <v>619.11720107881376</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60</v>
      </c>
      <c r="E654" s="307">
        <v>56</v>
      </c>
      <c r="F654" s="57">
        <f t="shared" si="188"/>
        <v>93.333333333333329</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54</v>
      </c>
      <c r="E656" s="307">
        <v>50</v>
      </c>
      <c r="F656" s="57">
        <f t="shared" si="188"/>
        <v>92.592592592592595</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v>7049.61</v>
      </c>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2937335</v>
      </c>
      <c r="E675" s="284">
        <v>3053623.43</v>
      </c>
      <c r="F675" s="57">
        <f t="shared" si="188"/>
        <v>103.95897744043496</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v>1912</v>
      </c>
      <c r="E677" s="284"/>
      <c r="F677" s="57">
        <f t="shared" si="188"/>
        <v>0</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141700</v>
      </c>
      <c r="E710" s="284">
        <v>215236</v>
      </c>
      <c r="F710" s="57">
        <f t="shared" si="188"/>
        <v>151.89555398729709</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15000</v>
      </c>
      <c r="E712" s="284">
        <v>45000</v>
      </c>
      <c r="F712" s="57">
        <f t="shared" si="188"/>
        <v>300</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10452</v>
      </c>
      <c r="E717" s="284">
        <v>14109.88</v>
      </c>
      <c r="F717" s="57">
        <f t="shared" si="188"/>
        <v>134.99693838499809</v>
      </c>
    </row>
    <row r="718" spans="1:6" ht="12.75" customHeight="1" x14ac:dyDescent="0.2">
      <c r="A718" s="54">
        <v>32121</v>
      </c>
      <c r="B718" s="88" t="s">
        <v>1412</v>
      </c>
      <c r="C718" s="55" t="s">
        <v>1413</v>
      </c>
      <c r="D718" s="284"/>
      <c r="E718" s="284">
        <v>52157.93</v>
      </c>
      <c r="F718" s="57" t="str">
        <f t="shared" si="188"/>
        <v>-</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4249</v>
      </c>
      <c r="E722" s="284">
        <v>49401.04</v>
      </c>
      <c r="F722" s="57">
        <f t="shared" si="188"/>
        <v>1162.6509767004</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v>6984.4</v>
      </c>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v>2649.61</v>
      </c>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E302" sqref="E302"/>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v>0</v>
      </c>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v>0</v>
      </c>
      <c r="E189" s="289">
        <v>0</v>
      </c>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94" workbookViewId="0">
      <selection activeCell="D41" sqref="D41"/>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683065.82</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4345538.76</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4344038.76</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3514464.99</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737784.97</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3287.68</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v>9634.01</v>
      </c>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v>78867.11</v>
      </c>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v>1500</v>
      </c>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4312086.5599999996</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4310586.5599999996</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3490284.47</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804164.07</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3207.62</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v>9634.01</v>
      </c>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v>3296.39</v>
      </c>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v>1500</v>
      </c>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716518.02000000048</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716518.02</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v>716518.02</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3</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51378</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3219</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3223</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c r="D1" s="322"/>
    </row>
    <row r="2" spans="1:17" ht="33" customHeight="1" x14ac:dyDescent="0.2">
      <c r="A2" s="385" t="s">
        <v>3298</v>
      </c>
      <c r="B2" s="386"/>
      <c r="C2" s="383"/>
      <c r="D2" s="4"/>
      <c r="E2" s="4"/>
      <c r="F2" s="4"/>
      <c r="G2" s="4"/>
      <c r="H2" s="4"/>
      <c r="I2" s="4"/>
      <c r="J2" s="4"/>
      <c r="K2" s="4"/>
      <c r="L2" s="4"/>
      <c r="M2" s="4"/>
      <c r="N2" s="4"/>
      <c r="O2" s="4"/>
      <c r="P2" s="4"/>
      <c r="Q2" s="4"/>
    </row>
    <row r="3" spans="1:17" ht="18.75" customHeight="1" x14ac:dyDescent="0.2">
      <c r="A3" s="43" t="s">
        <v>3299</v>
      </c>
      <c r="B3" s="387" t="s">
        <v>3300</v>
      </c>
      <c r="C3" s="383"/>
      <c r="D3" s="4"/>
      <c r="E3" s="4"/>
      <c r="F3" s="4"/>
      <c r="G3" s="4"/>
      <c r="H3" s="4"/>
      <c r="I3" s="4"/>
      <c r="J3" s="4"/>
      <c r="K3" s="4"/>
      <c r="L3" s="4"/>
      <c r="M3" s="4"/>
      <c r="N3" s="4"/>
      <c r="O3" s="4"/>
      <c r="P3" s="4"/>
      <c r="Q3" s="4"/>
    </row>
    <row r="4" spans="1:17" ht="37.5" hidden="1" customHeight="1" x14ac:dyDescent="0.2">
      <c r="A4" s="44" t="s">
        <v>3301</v>
      </c>
      <c r="B4" s="382" t="s">
        <v>3302</v>
      </c>
      <c r="C4" s="383"/>
      <c r="D4" s="4"/>
      <c r="E4" s="4"/>
      <c r="F4" s="4"/>
      <c r="G4" s="4"/>
      <c r="H4" s="4"/>
      <c r="I4" s="4"/>
      <c r="J4" s="4"/>
      <c r="K4" s="4"/>
      <c r="L4" s="4"/>
      <c r="M4" s="4"/>
      <c r="N4" s="4"/>
      <c r="O4" s="4"/>
      <c r="P4" s="4"/>
      <c r="Q4" s="4"/>
    </row>
    <row r="5" spans="1:17" ht="48" hidden="1" customHeight="1" x14ac:dyDescent="0.2">
      <c r="A5" s="44" t="s">
        <v>3301</v>
      </c>
      <c r="B5" s="382" t="s">
        <v>3303</v>
      </c>
      <c r="C5" s="383"/>
      <c r="D5" s="4"/>
      <c r="E5" s="4"/>
      <c r="F5" s="4"/>
      <c r="G5" s="4"/>
      <c r="H5" s="4"/>
      <c r="I5" s="4"/>
      <c r="J5" s="4"/>
      <c r="K5" s="4"/>
      <c r="L5" s="4"/>
      <c r="M5" s="4"/>
      <c r="N5" s="4"/>
      <c r="O5" s="4"/>
      <c r="P5" s="4"/>
      <c r="Q5" s="4"/>
    </row>
    <row r="6" spans="1:17" ht="59.25" hidden="1" customHeight="1" x14ac:dyDescent="0.2">
      <c r="A6" s="44" t="s">
        <v>3301</v>
      </c>
      <c r="B6" s="382" t="s">
        <v>3304</v>
      </c>
      <c r="C6" s="383"/>
      <c r="D6" s="4"/>
      <c r="E6" s="4"/>
      <c r="F6" s="4"/>
      <c r="G6" s="4"/>
      <c r="H6" s="4"/>
      <c r="I6" s="4"/>
      <c r="J6" s="4"/>
      <c r="K6" s="4"/>
      <c r="L6" s="4"/>
      <c r="M6" s="4"/>
      <c r="N6" s="4"/>
      <c r="O6" s="4"/>
      <c r="P6" s="4"/>
      <c r="Q6" s="4"/>
    </row>
    <row r="7" spans="1:17" ht="48" hidden="1" customHeight="1" x14ac:dyDescent="0.2">
      <c r="A7" s="44" t="s">
        <v>3305</v>
      </c>
      <c r="B7" s="382" t="s">
        <v>3306</v>
      </c>
      <c r="C7" s="383"/>
      <c r="D7" s="4"/>
      <c r="E7" s="4"/>
      <c r="F7" s="4"/>
      <c r="G7" s="4"/>
      <c r="H7" s="4"/>
      <c r="I7" s="4"/>
      <c r="J7" s="4"/>
      <c r="K7" s="4"/>
      <c r="L7" s="4"/>
      <c r="M7" s="4"/>
      <c r="N7" s="4"/>
      <c r="O7" s="4"/>
      <c r="P7" s="4"/>
      <c r="Q7" s="4"/>
    </row>
    <row r="8" spans="1:17" ht="41.25" hidden="1" customHeight="1" x14ac:dyDescent="0.2">
      <c r="A8" s="44" t="s">
        <v>3307</v>
      </c>
      <c r="B8" s="382" t="s">
        <v>3308</v>
      </c>
      <c r="C8" s="383"/>
      <c r="D8" s="4"/>
      <c r="E8" s="4"/>
      <c r="F8" s="4"/>
      <c r="G8" s="4"/>
      <c r="H8" s="4"/>
      <c r="I8" s="4"/>
      <c r="J8" s="4"/>
      <c r="K8" s="4"/>
      <c r="L8" s="4"/>
      <c r="M8" s="4"/>
      <c r="N8" s="4"/>
      <c r="O8" s="4"/>
      <c r="P8" s="4"/>
      <c r="Q8" s="4"/>
    </row>
    <row r="9" spans="1:17" ht="59.25" hidden="1" customHeight="1" x14ac:dyDescent="0.2">
      <c r="A9" s="44" t="s">
        <v>3309</v>
      </c>
      <c r="B9" s="382" t="s">
        <v>3310</v>
      </c>
      <c r="C9" s="383"/>
      <c r="D9" s="4"/>
      <c r="E9" s="4"/>
      <c r="F9" s="4"/>
      <c r="G9" s="4"/>
      <c r="H9" s="4"/>
      <c r="I9" s="4"/>
      <c r="J9" s="4"/>
      <c r="K9" s="4"/>
      <c r="L9" s="4"/>
      <c r="M9" s="4"/>
      <c r="N9" s="4"/>
      <c r="O9" s="4"/>
      <c r="P9" s="4"/>
      <c r="Q9" s="4"/>
    </row>
    <row r="10" spans="1:17" ht="61.5" hidden="1" customHeight="1" x14ac:dyDescent="0.2">
      <c r="A10" s="44" t="s">
        <v>3309</v>
      </c>
      <c r="B10" s="382" t="s">
        <v>3311</v>
      </c>
      <c r="C10" s="383"/>
      <c r="D10" s="4"/>
      <c r="E10" s="4"/>
      <c r="F10" s="4"/>
      <c r="G10" s="4"/>
      <c r="H10" s="4"/>
      <c r="I10" s="4"/>
      <c r="J10" s="4"/>
      <c r="K10" s="4"/>
      <c r="L10" s="4"/>
      <c r="M10" s="4"/>
      <c r="N10" s="4"/>
      <c r="O10" s="4"/>
      <c r="P10" s="4"/>
      <c r="Q10" s="4"/>
    </row>
    <row r="11" spans="1:17" ht="43.5" hidden="1" customHeight="1" x14ac:dyDescent="0.2">
      <c r="A11" s="44" t="s">
        <v>3309</v>
      </c>
      <c r="B11" s="382" t="s">
        <v>3312</v>
      </c>
      <c r="C11" s="383"/>
      <c r="D11" s="4"/>
      <c r="E11" s="4"/>
      <c r="F11" s="4"/>
      <c r="G11" s="4"/>
      <c r="H11" s="4"/>
      <c r="I11" s="4"/>
      <c r="J11" s="4"/>
      <c r="K11" s="4"/>
      <c r="L11" s="4"/>
      <c r="M11" s="4"/>
      <c r="N11" s="4"/>
      <c r="O11" s="4"/>
      <c r="P11" s="4"/>
      <c r="Q11" s="4"/>
    </row>
    <row r="12" spans="1:17" ht="27.75" hidden="1" customHeight="1" x14ac:dyDescent="0.2">
      <c r="A12" s="44" t="s">
        <v>3313</v>
      </c>
      <c r="B12" s="382" t="s">
        <v>3314</v>
      </c>
      <c r="C12" s="383"/>
      <c r="D12" s="4"/>
      <c r="E12" s="4"/>
      <c r="F12" s="4"/>
      <c r="G12" s="4"/>
      <c r="H12" s="4"/>
      <c r="I12" s="4"/>
      <c r="J12" s="4"/>
      <c r="K12" s="4"/>
      <c r="L12" s="4"/>
      <c r="M12" s="4"/>
      <c r="N12" s="4"/>
      <c r="O12" s="4"/>
      <c r="P12" s="4"/>
      <c r="Q12" s="4"/>
    </row>
    <row r="13" spans="1:17" ht="27.75" hidden="1" customHeight="1" x14ac:dyDescent="0.2">
      <c r="A13" s="44" t="s">
        <v>3315</v>
      </c>
      <c r="B13" s="382" t="s">
        <v>3316</v>
      </c>
      <c r="C13" s="383"/>
      <c r="D13" s="4"/>
      <c r="E13" s="4"/>
      <c r="F13" s="4"/>
      <c r="G13" s="4"/>
      <c r="H13" s="4"/>
      <c r="I13" s="4"/>
      <c r="J13" s="4"/>
      <c r="K13" s="4"/>
      <c r="L13" s="4"/>
      <c r="M13" s="4"/>
      <c r="N13" s="4"/>
      <c r="O13" s="4"/>
      <c r="P13" s="4"/>
      <c r="Q13" s="4"/>
    </row>
    <row r="14" spans="1:17" ht="45.75" hidden="1" customHeight="1" x14ac:dyDescent="0.2">
      <c r="A14" s="44" t="s">
        <v>3317</v>
      </c>
      <c r="B14" s="382" t="s">
        <v>3318</v>
      </c>
      <c r="C14" s="383"/>
      <c r="D14" s="4"/>
      <c r="E14" s="4"/>
      <c r="F14" s="4"/>
      <c r="G14" s="4"/>
      <c r="H14" s="4"/>
      <c r="I14" s="4"/>
      <c r="J14" s="4"/>
      <c r="K14" s="4"/>
      <c r="L14" s="4"/>
      <c r="M14" s="4"/>
      <c r="N14" s="4"/>
      <c r="O14" s="4"/>
      <c r="P14" s="4"/>
      <c r="Q14" s="4"/>
    </row>
    <row r="15" spans="1:17" ht="45.75" hidden="1" customHeight="1" x14ac:dyDescent="0.2">
      <c r="A15" s="44" t="s">
        <v>3319</v>
      </c>
      <c r="B15" s="382" t="s">
        <v>3320</v>
      </c>
      <c r="C15" s="383"/>
      <c r="D15" s="4"/>
      <c r="E15" s="4"/>
      <c r="F15" s="4"/>
      <c r="G15" s="4"/>
      <c r="H15" s="4"/>
      <c r="I15" s="4"/>
      <c r="J15" s="4"/>
      <c r="K15" s="4"/>
      <c r="L15" s="4"/>
      <c r="M15" s="4"/>
      <c r="N15" s="4"/>
      <c r="O15" s="4"/>
      <c r="P15" s="4"/>
      <c r="Q15" s="4"/>
    </row>
    <row r="16" spans="1:17" ht="51" hidden="1" customHeight="1" x14ac:dyDescent="0.2">
      <c r="A16" s="44" t="s">
        <v>3321</v>
      </c>
      <c r="B16" s="382" t="s">
        <v>3322</v>
      </c>
      <c r="C16" s="383"/>
      <c r="D16" s="4"/>
      <c r="E16" s="4"/>
      <c r="F16" s="4"/>
      <c r="G16" s="4"/>
      <c r="H16" s="4"/>
      <c r="I16" s="4"/>
      <c r="J16" s="4"/>
      <c r="K16" s="4"/>
      <c r="L16" s="4"/>
      <c r="M16" s="4"/>
      <c r="N16" s="4"/>
      <c r="O16" s="4"/>
      <c r="P16" s="4"/>
      <c r="Q16" s="4"/>
    </row>
    <row r="17" spans="1:17" ht="27.75" hidden="1" customHeight="1" x14ac:dyDescent="0.2">
      <c r="A17" s="44" t="s">
        <v>3323</v>
      </c>
      <c r="B17" s="382" t="s">
        <v>3324</v>
      </c>
      <c r="C17" s="383"/>
      <c r="D17" s="4"/>
      <c r="E17" s="4"/>
      <c r="F17" s="4"/>
      <c r="G17" s="4"/>
      <c r="H17" s="4"/>
      <c r="I17" s="4"/>
      <c r="J17" s="4"/>
      <c r="K17" s="4"/>
      <c r="L17" s="4"/>
      <c r="M17" s="4"/>
      <c r="N17" s="4"/>
      <c r="O17" s="4"/>
      <c r="P17" s="4"/>
      <c r="Q17" s="4"/>
    </row>
    <row r="18" spans="1:17" ht="27.75" hidden="1" customHeight="1" x14ac:dyDescent="0.2">
      <c r="A18" s="44" t="s">
        <v>3325</v>
      </c>
      <c r="B18" s="382" t="s">
        <v>3326</v>
      </c>
      <c r="C18" s="383"/>
      <c r="D18" s="4"/>
      <c r="E18" s="4"/>
      <c r="F18" s="4"/>
      <c r="G18" s="4"/>
      <c r="H18" s="4"/>
      <c r="I18" s="4"/>
      <c r="J18" s="4"/>
      <c r="K18" s="4"/>
      <c r="L18" s="4"/>
      <c r="M18" s="4"/>
      <c r="N18" s="4"/>
      <c r="O18" s="4"/>
      <c r="P18" s="4"/>
      <c r="Q18" s="4"/>
    </row>
    <row r="19" spans="1:17" ht="45" hidden="1" customHeight="1" x14ac:dyDescent="0.2">
      <c r="A19" s="44" t="s">
        <v>3325</v>
      </c>
      <c r="B19" s="382" t="s">
        <v>3327</v>
      </c>
      <c r="C19" s="383"/>
      <c r="D19" s="4"/>
      <c r="E19" s="4"/>
      <c r="F19" s="4"/>
      <c r="G19" s="4"/>
      <c r="H19" s="4"/>
      <c r="I19" s="4"/>
      <c r="J19" s="4"/>
      <c r="K19" s="4"/>
      <c r="L19" s="4"/>
      <c r="M19" s="4"/>
      <c r="N19" s="4"/>
      <c r="O19" s="4"/>
      <c r="P19" s="4"/>
      <c r="Q19" s="4"/>
    </row>
    <row r="20" spans="1:17" ht="45" hidden="1" customHeight="1" x14ac:dyDescent="0.2">
      <c r="A20" s="44" t="s">
        <v>3328</v>
      </c>
      <c r="B20" s="382" t="s">
        <v>3329</v>
      </c>
      <c r="C20" s="383"/>
      <c r="D20" s="4"/>
      <c r="E20" s="4"/>
      <c r="F20" s="4"/>
      <c r="G20" s="4"/>
      <c r="H20" s="4"/>
      <c r="I20" s="4"/>
      <c r="J20" s="4"/>
      <c r="K20" s="4"/>
      <c r="L20" s="4"/>
      <c r="M20" s="4"/>
      <c r="N20" s="4"/>
      <c r="O20" s="4"/>
      <c r="P20" s="4"/>
      <c r="Q20" s="4"/>
    </row>
    <row r="21" spans="1:17" ht="30" hidden="1" customHeight="1" x14ac:dyDescent="0.2">
      <c r="A21" s="44" t="s">
        <v>3330</v>
      </c>
      <c r="B21" s="382" t="s">
        <v>3331</v>
      </c>
      <c r="C21" s="383"/>
      <c r="D21" s="4"/>
      <c r="E21" s="4"/>
      <c r="F21" s="4"/>
      <c r="G21" s="4"/>
      <c r="H21" s="4"/>
      <c r="I21" s="4"/>
      <c r="J21" s="4"/>
      <c r="K21" s="4"/>
      <c r="L21" s="4"/>
      <c r="M21" s="4"/>
      <c r="N21" s="4"/>
      <c r="O21" s="4"/>
      <c r="P21" s="4"/>
      <c r="Q21" s="4"/>
    </row>
    <row r="22" spans="1:17" ht="30" hidden="1" customHeight="1" x14ac:dyDescent="0.2">
      <c r="A22" s="44" t="s">
        <v>3332</v>
      </c>
      <c r="B22" s="382" t="s">
        <v>3333</v>
      </c>
      <c r="C22" s="383"/>
      <c r="D22" s="4"/>
      <c r="E22" s="4"/>
      <c r="F22" s="4"/>
      <c r="G22" s="4"/>
      <c r="H22" s="4"/>
      <c r="I22" s="4"/>
      <c r="J22" s="4"/>
      <c r="K22" s="4"/>
      <c r="L22" s="4"/>
      <c r="M22" s="4"/>
      <c r="N22" s="4"/>
      <c r="O22" s="4"/>
      <c r="P22" s="4"/>
      <c r="Q22" s="4"/>
    </row>
    <row r="23" spans="1:17" ht="30" hidden="1" customHeight="1" x14ac:dyDescent="0.2">
      <c r="A23" s="44" t="s">
        <v>3334</v>
      </c>
      <c r="B23" s="382" t="s">
        <v>3335</v>
      </c>
      <c r="C23" s="383"/>
      <c r="D23" s="4"/>
      <c r="E23" s="4"/>
      <c r="F23" s="4"/>
      <c r="G23" s="4"/>
      <c r="H23" s="4"/>
      <c r="I23" s="4"/>
      <c r="J23" s="4"/>
      <c r="K23" s="4"/>
      <c r="L23" s="4"/>
      <c r="M23" s="4"/>
      <c r="N23" s="4"/>
      <c r="O23" s="4"/>
      <c r="P23" s="4"/>
      <c r="Q23" s="4"/>
    </row>
    <row r="24" spans="1:17" ht="30" hidden="1" customHeight="1" x14ac:dyDescent="0.2">
      <c r="A24" s="44" t="s">
        <v>3336</v>
      </c>
      <c r="B24" s="382" t="s">
        <v>3337</v>
      </c>
      <c r="C24" s="383"/>
      <c r="D24" s="4"/>
      <c r="E24" s="4"/>
      <c r="F24" s="4"/>
      <c r="G24" s="4"/>
      <c r="H24" s="4"/>
      <c r="I24" s="4"/>
      <c r="J24" s="4"/>
      <c r="K24" s="4"/>
      <c r="L24" s="4"/>
      <c r="M24" s="4"/>
      <c r="N24" s="4"/>
      <c r="O24" s="4"/>
      <c r="P24" s="4"/>
      <c r="Q24" s="4"/>
    </row>
    <row r="25" spans="1:17" ht="30" hidden="1" customHeight="1" x14ac:dyDescent="0.2">
      <c r="A25" s="44" t="s">
        <v>3338</v>
      </c>
      <c r="B25" s="382" t="s">
        <v>3339</v>
      </c>
      <c r="C25" s="383"/>
      <c r="D25" s="4"/>
      <c r="E25" s="4"/>
      <c r="F25" s="4"/>
      <c r="G25" s="4"/>
      <c r="H25" s="4"/>
      <c r="I25" s="4"/>
      <c r="J25" s="4"/>
      <c r="K25" s="4"/>
      <c r="L25" s="4"/>
      <c r="M25" s="4"/>
      <c r="N25" s="4"/>
      <c r="O25" s="4"/>
      <c r="P25" s="4"/>
      <c r="Q25" s="4"/>
    </row>
    <row r="26" spans="1:17" ht="30" hidden="1" customHeight="1" x14ac:dyDescent="0.2">
      <c r="A26" s="44" t="s">
        <v>3340</v>
      </c>
      <c r="B26" s="382" t="s">
        <v>3341</v>
      </c>
      <c r="C26" s="383"/>
      <c r="D26" s="4"/>
      <c r="E26" s="4"/>
      <c r="F26" s="4"/>
      <c r="G26" s="4"/>
      <c r="H26" s="4"/>
      <c r="I26" s="4"/>
      <c r="J26" s="4"/>
      <c r="K26" s="4"/>
      <c r="L26" s="4"/>
      <c r="M26" s="4"/>
      <c r="N26" s="4"/>
      <c r="O26" s="4"/>
      <c r="P26" s="4"/>
      <c r="Q26" s="4"/>
    </row>
    <row r="27" spans="1:17" ht="70.5" hidden="1" customHeight="1" x14ac:dyDescent="0.2">
      <c r="A27" s="44" t="s">
        <v>3342</v>
      </c>
      <c r="B27" s="382" t="s">
        <v>3343</v>
      </c>
      <c r="C27" s="383"/>
      <c r="D27" s="4"/>
      <c r="E27" s="4"/>
      <c r="F27" s="4"/>
      <c r="G27" s="4"/>
      <c r="H27" s="4"/>
      <c r="I27" s="4"/>
      <c r="J27" s="4"/>
      <c r="K27" s="4"/>
      <c r="L27" s="4"/>
      <c r="M27" s="4"/>
      <c r="N27" s="4"/>
      <c r="O27" s="4"/>
      <c r="P27" s="4"/>
      <c r="Q27" s="4"/>
    </row>
    <row r="28" spans="1:17" ht="48" hidden="1" customHeight="1" x14ac:dyDescent="0.2">
      <c r="A28" s="44" t="s">
        <v>3344</v>
      </c>
      <c r="B28" s="382" t="s">
        <v>3345</v>
      </c>
      <c r="C28" s="383"/>
      <c r="D28" s="4"/>
      <c r="E28" s="4"/>
      <c r="F28" s="4"/>
      <c r="G28" s="4"/>
      <c r="H28" s="4"/>
      <c r="I28" s="4"/>
      <c r="J28" s="4"/>
      <c r="K28" s="4"/>
      <c r="L28" s="4"/>
      <c r="M28" s="4"/>
      <c r="N28" s="4"/>
      <c r="O28" s="4"/>
      <c r="P28" s="4"/>
      <c r="Q28" s="4"/>
    </row>
    <row r="29" spans="1:17" ht="100.5" hidden="1" customHeight="1" x14ac:dyDescent="0.2">
      <c r="A29" s="44" t="s">
        <v>3346</v>
      </c>
      <c r="B29" s="382" t="s">
        <v>3347</v>
      </c>
      <c r="C29" s="383"/>
      <c r="D29" s="4"/>
      <c r="E29" s="4"/>
      <c r="F29" s="4"/>
      <c r="G29" s="4"/>
      <c r="H29" s="4"/>
      <c r="I29" s="4"/>
      <c r="J29" s="4"/>
      <c r="K29" s="4"/>
      <c r="L29" s="4"/>
      <c r="M29" s="4"/>
      <c r="N29" s="4"/>
      <c r="O29" s="4"/>
      <c r="P29" s="4"/>
      <c r="Q29" s="4"/>
    </row>
    <row r="30" spans="1:17" ht="45" hidden="1" customHeight="1" x14ac:dyDescent="0.2">
      <c r="A30" s="44" t="s">
        <v>3348</v>
      </c>
      <c r="B30" s="382" t="s">
        <v>3349</v>
      </c>
      <c r="C30" s="383"/>
      <c r="D30" s="4"/>
      <c r="E30" s="4"/>
      <c r="F30" s="4"/>
      <c r="G30" s="4"/>
      <c r="H30" s="4"/>
      <c r="I30" s="4"/>
      <c r="J30" s="4"/>
      <c r="K30" s="4"/>
      <c r="L30" s="4"/>
      <c r="M30" s="4"/>
      <c r="N30" s="4"/>
      <c r="O30" s="4"/>
      <c r="P30" s="4"/>
      <c r="Q30" s="4"/>
    </row>
    <row r="31" spans="1:17" ht="45" hidden="1" customHeight="1" x14ac:dyDescent="0.2">
      <c r="A31" s="44" t="s">
        <v>3350</v>
      </c>
      <c r="B31" s="382" t="s">
        <v>3351</v>
      </c>
      <c r="C31" s="383"/>
      <c r="D31" s="4"/>
      <c r="E31" s="4"/>
      <c r="F31" s="4"/>
      <c r="G31" s="4"/>
      <c r="H31" s="4"/>
      <c r="I31" s="4"/>
      <c r="J31" s="4"/>
      <c r="K31" s="4"/>
      <c r="L31" s="4"/>
      <c r="M31" s="4"/>
      <c r="N31" s="4"/>
      <c r="O31" s="4"/>
      <c r="P31" s="4"/>
      <c r="Q31" s="4"/>
    </row>
    <row r="32" spans="1:17" ht="45" hidden="1" customHeight="1" x14ac:dyDescent="0.2">
      <c r="A32" s="44" t="s">
        <v>3352</v>
      </c>
      <c r="B32" s="382" t="s">
        <v>3353</v>
      </c>
      <c r="C32" s="383"/>
      <c r="D32" s="4"/>
      <c r="E32" s="4"/>
      <c r="F32" s="4"/>
      <c r="G32" s="4"/>
      <c r="H32" s="4"/>
      <c r="I32" s="4"/>
      <c r="J32" s="4"/>
      <c r="K32" s="4"/>
      <c r="L32" s="4"/>
      <c r="M32" s="4"/>
      <c r="N32" s="4"/>
      <c r="O32" s="4"/>
      <c r="P32" s="4"/>
      <c r="Q32" s="4"/>
    </row>
    <row r="33" spans="1:21" ht="72" hidden="1" customHeight="1" x14ac:dyDescent="0.2">
      <c r="A33" s="44" t="s">
        <v>3354</v>
      </c>
      <c r="B33" s="382" t="s">
        <v>3355</v>
      </c>
      <c r="C33" s="383"/>
      <c r="D33" s="4"/>
      <c r="E33" s="4"/>
      <c r="F33" s="4"/>
      <c r="G33" s="4"/>
      <c r="H33" s="4"/>
      <c r="I33" s="4"/>
      <c r="J33" s="4"/>
      <c r="K33" s="4"/>
      <c r="L33" s="4"/>
      <c r="M33" s="4"/>
      <c r="N33" s="4"/>
      <c r="O33" s="4"/>
      <c r="P33" s="4"/>
      <c r="Q33" s="4"/>
    </row>
    <row r="34" spans="1:21" ht="79.5" hidden="1" customHeight="1" x14ac:dyDescent="0.2">
      <c r="A34" s="44" t="s">
        <v>3356</v>
      </c>
      <c r="B34" s="382" t="s">
        <v>3357</v>
      </c>
      <c r="C34" s="383"/>
      <c r="D34" s="4"/>
      <c r="E34" s="4"/>
      <c r="F34" s="4"/>
      <c r="G34" s="4"/>
      <c r="H34" s="4"/>
      <c r="I34" s="4"/>
      <c r="J34" s="4"/>
      <c r="K34" s="4"/>
      <c r="L34" s="4"/>
      <c r="M34" s="4"/>
      <c r="N34" s="4"/>
      <c r="O34" s="4"/>
      <c r="P34" s="4"/>
      <c r="Q34" s="4"/>
    </row>
    <row r="35" spans="1:21" ht="70.5" hidden="1" customHeight="1" x14ac:dyDescent="0.2">
      <c r="A35" s="44" t="s">
        <v>3358</v>
      </c>
      <c r="B35" s="382" t="s">
        <v>3359</v>
      </c>
      <c r="C35" s="383"/>
      <c r="D35" s="4"/>
      <c r="E35" s="4"/>
      <c r="F35" s="4"/>
      <c r="G35" s="4"/>
      <c r="H35" s="4"/>
      <c r="I35" s="4"/>
      <c r="J35" s="4"/>
      <c r="K35" s="4"/>
      <c r="L35" s="4"/>
      <c r="M35" s="4"/>
      <c r="N35" s="4"/>
      <c r="O35" s="4"/>
      <c r="P35" s="4"/>
      <c r="Q35" s="4"/>
    </row>
    <row r="36" spans="1:21" ht="45.75" hidden="1" customHeight="1" x14ac:dyDescent="0.2">
      <c r="A36" s="44" t="s">
        <v>3360</v>
      </c>
      <c r="B36" s="382" t="s">
        <v>3361</v>
      </c>
      <c r="C36" s="383"/>
      <c r="D36" s="4"/>
      <c r="E36" s="4"/>
      <c r="F36" s="4"/>
      <c r="G36" s="4"/>
      <c r="H36" s="4"/>
      <c r="I36" s="4"/>
      <c r="J36" s="4"/>
      <c r="K36" s="4"/>
      <c r="L36" s="4"/>
      <c r="M36" s="4"/>
      <c r="N36" s="4"/>
      <c r="O36" s="4"/>
      <c r="P36" s="4"/>
      <c r="Q36" s="4"/>
    </row>
    <row r="37" spans="1:21" ht="54.75" hidden="1" customHeight="1" x14ac:dyDescent="0.2">
      <c r="A37" s="44" t="s">
        <v>3362</v>
      </c>
      <c r="B37" s="382" t="s">
        <v>3363</v>
      </c>
      <c r="C37" s="383"/>
      <c r="D37" s="4"/>
      <c r="E37" s="4"/>
      <c r="F37" s="4"/>
      <c r="G37" s="4"/>
      <c r="H37" s="4"/>
      <c r="I37" s="4"/>
      <c r="J37" s="4"/>
      <c r="K37" s="4"/>
      <c r="L37" s="4"/>
      <c r="M37" s="4"/>
      <c r="N37" s="4"/>
      <c r="O37" s="4"/>
      <c r="P37" s="4"/>
      <c r="Q37" s="4"/>
    </row>
    <row r="38" spans="1:21" ht="37.5" hidden="1" customHeight="1" x14ac:dyDescent="0.2">
      <c r="A38" s="44" t="s">
        <v>3364</v>
      </c>
      <c r="B38" s="382" t="s">
        <v>3365</v>
      </c>
      <c r="C38" s="383"/>
      <c r="D38" s="4"/>
      <c r="E38" s="4"/>
      <c r="F38" s="4"/>
      <c r="G38" s="4"/>
      <c r="H38" s="4"/>
      <c r="I38" s="4"/>
      <c r="J38" s="4"/>
      <c r="K38" s="4"/>
      <c r="L38" s="4"/>
      <c r="M38" s="4"/>
      <c r="N38" s="4"/>
      <c r="O38" s="4"/>
      <c r="P38" s="4"/>
      <c r="Q38" s="4"/>
    </row>
    <row r="39" spans="1:21" ht="61.5" hidden="1" customHeight="1" x14ac:dyDescent="0.2">
      <c r="A39" s="44" t="s">
        <v>3366</v>
      </c>
      <c r="B39" s="382" t="s">
        <v>3367</v>
      </c>
      <c r="C39" s="383"/>
      <c r="D39" s="4"/>
      <c r="E39" s="4"/>
      <c r="F39" s="4"/>
      <c r="G39" s="4"/>
      <c r="H39" s="4"/>
      <c r="I39" s="4"/>
      <c r="J39" s="4"/>
      <c r="K39" s="4"/>
      <c r="L39" s="4"/>
      <c r="M39" s="4"/>
      <c r="N39" s="4"/>
      <c r="O39" s="4"/>
      <c r="P39" s="4"/>
      <c r="Q39" s="4"/>
    </row>
    <row r="40" spans="1:21" ht="53.25" hidden="1" customHeight="1" x14ac:dyDescent="0.2">
      <c r="A40" s="44" t="s">
        <v>3368</v>
      </c>
      <c r="B40" s="382" t="s">
        <v>3369</v>
      </c>
      <c r="C40" s="383"/>
      <c r="D40" s="4"/>
      <c r="E40" s="4"/>
      <c r="F40" s="4"/>
      <c r="G40" s="4"/>
      <c r="H40" s="4"/>
      <c r="I40" s="4"/>
      <c r="J40" s="4"/>
      <c r="K40" s="4"/>
      <c r="L40" s="4"/>
      <c r="M40" s="4"/>
      <c r="N40" s="4"/>
      <c r="O40" s="4"/>
      <c r="P40" s="4"/>
      <c r="Q40" s="4"/>
    </row>
    <row r="41" spans="1:21" ht="73.5" hidden="1" customHeight="1" x14ac:dyDescent="0.2">
      <c r="A41" s="44" t="s">
        <v>3370</v>
      </c>
      <c r="B41" s="382" t="s">
        <v>3371</v>
      </c>
      <c r="C41" s="383"/>
      <c r="D41" s="4"/>
      <c r="E41" s="4"/>
      <c r="F41" s="4"/>
      <c r="G41" s="4"/>
      <c r="H41" s="4"/>
      <c r="I41" s="4"/>
      <c r="J41" s="4"/>
      <c r="K41" s="4"/>
      <c r="L41" s="4"/>
      <c r="M41" s="4"/>
      <c r="N41" s="4"/>
      <c r="O41" s="4"/>
      <c r="P41" s="4"/>
      <c r="Q41" s="4"/>
    </row>
    <row r="42" spans="1:21" ht="57.75" hidden="1" customHeight="1" x14ac:dyDescent="0.2">
      <c r="A42" s="44" t="s">
        <v>3372</v>
      </c>
      <c r="B42" s="382" t="s">
        <v>3373</v>
      </c>
      <c r="C42" s="383"/>
      <c r="D42" s="4"/>
      <c r="E42" s="4"/>
      <c r="F42" s="4"/>
      <c r="G42" s="4"/>
      <c r="H42" s="4"/>
      <c r="I42" s="4"/>
      <c r="J42" s="4"/>
      <c r="K42" s="4"/>
      <c r="L42" s="4"/>
      <c r="M42" s="4"/>
      <c r="N42" s="4"/>
      <c r="O42" s="4"/>
      <c r="P42" s="4"/>
      <c r="Q42" s="4"/>
    </row>
    <row r="43" spans="1:21" ht="84" hidden="1" customHeight="1" x14ac:dyDescent="0.2">
      <c r="A43" s="44" t="s">
        <v>3374</v>
      </c>
      <c r="B43" s="382" t="s">
        <v>3375</v>
      </c>
      <c r="C43" s="383"/>
      <c r="D43" s="4"/>
      <c r="E43" s="4"/>
      <c r="F43" s="4"/>
      <c r="G43" s="4"/>
      <c r="H43" s="4"/>
      <c r="I43" s="4"/>
      <c r="J43" s="4"/>
      <c r="K43" s="4"/>
      <c r="L43" s="4"/>
      <c r="M43" s="4"/>
      <c r="N43" s="4"/>
      <c r="O43" s="4"/>
      <c r="P43" s="4"/>
      <c r="Q43" s="4"/>
    </row>
    <row r="44" spans="1:21" ht="48" hidden="1" customHeight="1" x14ac:dyDescent="0.2">
      <c r="A44" s="44" t="s">
        <v>3376</v>
      </c>
      <c r="B44" s="382" t="s">
        <v>3377</v>
      </c>
      <c r="C44" s="383"/>
      <c r="D44" s="4"/>
      <c r="E44" s="4"/>
      <c r="F44" s="4"/>
      <c r="G44" s="4"/>
      <c r="H44" s="4"/>
      <c r="I44" s="4"/>
      <c r="J44" s="4"/>
      <c r="K44" s="4"/>
      <c r="L44" s="4"/>
      <c r="M44" s="4"/>
      <c r="N44" s="4"/>
      <c r="O44" s="4"/>
      <c r="P44" s="4"/>
      <c r="Q44" s="4"/>
    </row>
    <row r="45" spans="1:21" ht="57" hidden="1" customHeight="1" x14ac:dyDescent="0.2">
      <c r="A45" s="44" t="s">
        <v>3378</v>
      </c>
      <c r="B45" s="382" t="s">
        <v>3379</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91" t="s">
        <v>3381</v>
      </c>
      <c r="C46" s="383"/>
      <c r="D46" s="42"/>
      <c r="E46" s="4"/>
      <c r="F46" s="4"/>
      <c r="G46" s="4"/>
      <c r="H46" s="4"/>
      <c r="I46" s="4"/>
      <c r="J46" s="4"/>
      <c r="K46" s="4"/>
      <c r="L46" s="4"/>
      <c r="M46" s="4"/>
      <c r="N46" s="4"/>
      <c r="O46" s="4"/>
      <c r="P46" s="4"/>
      <c r="Q46" s="4"/>
    </row>
    <row r="47" spans="1:21" ht="66" hidden="1" customHeight="1" x14ac:dyDescent="0.2">
      <c r="A47" s="50" t="s">
        <v>3382</v>
      </c>
      <c r="B47" s="392" t="s">
        <v>3383</v>
      </c>
      <c r="C47" s="392"/>
      <c r="D47" s="4"/>
      <c r="E47" s="4"/>
      <c r="F47" s="4"/>
      <c r="G47" s="4"/>
      <c r="H47" s="4"/>
      <c r="I47" s="4"/>
      <c r="J47" s="4"/>
      <c r="K47" s="4"/>
      <c r="L47" s="4"/>
      <c r="M47" s="4"/>
      <c r="N47" s="4"/>
      <c r="O47" s="4"/>
      <c r="P47" s="4"/>
      <c r="Q47" s="4"/>
    </row>
    <row r="48" spans="1:21" ht="123.75" customHeight="1" x14ac:dyDescent="0.2">
      <c r="A48" s="312" t="s">
        <v>3384</v>
      </c>
      <c r="B48" s="390" t="s">
        <v>3385</v>
      </c>
      <c r="C48" s="389"/>
      <c r="D48" s="4"/>
      <c r="E48" s="4"/>
      <c r="F48" s="4"/>
      <c r="G48" s="4"/>
      <c r="H48" s="4"/>
      <c r="I48" s="4"/>
      <c r="J48" s="4"/>
      <c r="K48" s="4"/>
      <c r="L48" s="4"/>
      <c r="M48" s="4"/>
      <c r="N48" s="4"/>
      <c r="O48" s="4"/>
      <c r="P48" s="4"/>
      <c r="Q48" s="4"/>
    </row>
    <row r="49" spans="1:17" s="306" customFormat="1" ht="34.5" customHeight="1" x14ac:dyDescent="0.2">
      <c r="A49" s="312" t="s">
        <v>3386</v>
      </c>
      <c r="B49" s="388" t="s">
        <v>3387</v>
      </c>
      <c r="C49" s="389"/>
      <c r="D49" s="4"/>
      <c r="E49" s="4"/>
      <c r="F49" s="4"/>
      <c r="G49" s="4"/>
      <c r="H49" s="4"/>
      <c r="I49" s="4"/>
      <c r="J49" s="4"/>
      <c r="K49" s="4"/>
      <c r="L49" s="4"/>
      <c r="M49" s="4"/>
      <c r="N49" s="4"/>
      <c r="O49" s="4"/>
      <c r="P49" s="4"/>
      <c r="Q49" s="4"/>
    </row>
    <row r="50" spans="1:17" s="313" customFormat="1" ht="34.5" customHeight="1" x14ac:dyDescent="0.2">
      <c r="A50" s="312" t="s">
        <v>3388</v>
      </c>
      <c r="B50" s="388" t="s">
        <v>3389</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2022-07-15T08:06:04Z</cp:lastPrinted>
  <dcterms:created xsi:type="dcterms:W3CDTF">2022-04-01T05:14:30Z</dcterms:created>
  <dcterms:modified xsi:type="dcterms:W3CDTF">2022-07-28T07:25:48Z</dcterms:modified>
</cp:coreProperties>
</file>