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Š K O L A\FINANCIJSKI PLANOVI\Financijski planovi za 2023-2025\WEB OBJAVA\"/>
    </mc:Choice>
  </mc:AlternateContent>
  <xr:revisionPtr revIDLastSave="0" documentId="13_ncr:1_{CEAD46A6-9433-4C09-AF23-D4F02407D5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7" l="1"/>
  <c r="H93" i="7"/>
  <c r="G93" i="7"/>
  <c r="F93" i="7"/>
  <c r="G8" i="1"/>
  <c r="F97" i="7" l="1"/>
  <c r="I97" i="7"/>
  <c r="H97" i="7"/>
  <c r="G97" i="7"/>
  <c r="E97" i="7"/>
  <c r="E89" i="7"/>
  <c r="I81" i="7"/>
  <c r="H81" i="7"/>
  <c r="G81" i="7"/>
  <c r="F81" i="7"/>
  <c r="E81" i="7"/>
  <c r="I62" i="7"/>
  <c r="H62" i="7"/>
  <c r="G62" i="7"/>
  <c r="F62" i="7"/>
  <c r="E62" i="7"/>
  <c r="G55" i="3" l="1"/>
  <c r="G87" i="3" s="1"/>
  <c r="G10" i="3" l="1"/>
  <c r="F10" i="3"/>
  <c r="J11" i="1"/>
  <c r="I11" i="1"/>
  <c r="H11" i="1"/>
  <c r="G11" i="1"/>
  <c r="F11" i="1"/>
  <c r="J8" i="1"/>
  <c r="J14" i="1" s="1"/>
  <c r="I8" i="1"/>
  <c r="I14" i="1" s="1"/>
  <c r="H8" i="1"/>
  <c r="H14" i="1" s="1"/>
  <c r="F8" i="1"/>
  <c r="F14" i="1" s="1"/>
  <c r="E28" i="3" l="1"/>
  <c r="H10" i="3" l="1"/>
  <c r="I10" i="3"/>
  <c r="I58" i="3"/>
  <c r="I59" i="3"/>
  <c r="H59" i="3"/>
  <c r="I28" i="3"/>
  <c r="H28" i="3"/>
  <c r="H25" i="3"/>
  <c r="I25" i="3"/>
  <c r="H36" i="3" l="1"/>
  <c r="H37" i="3" s="1"/>
  <c r="H58" i="3"/>
  <c r="G28" i="3"/>
  <c r="I60" i="3" l="1"/>
  <c r="H57" i="3"/>
  <c r="I57" i="3"/>
  <c r="F28" i="3" l="1"/>
  <c r="G79" i="7" l="1"/>
  <c r="F79" i="7"/>
  <c r="I79" i="7"/>
  <c r="H79" i="7"/>
  <c r="E79" i="7"/>
  <c r="I104" i="7" l="1"/>
  <c r="F104" i="7"/>
  <c r="H104" i="7"/>
  <c r="E104" i="7"/>
  <c r="G104" i="7"/>
  <c r="I100" i="7" l="1"/>
  <c r="G100" i="7"/>
  <c r="F100" i="7"/>
  <c r="E100" i="7"/>
  <c r="H100" i="7"/>
  <c r="I85" i="7"/>
  <c r="G85" i="7"/>
  <c r="F85" i="7"/>
  <c r="E85" i="7"/>
  <c r="H85" i="7"/>
  <c r="I75" i="7"/>
  <c r="H75" i="7"/>
  <c r="G75" i="7"/>
  <c r="F75" i="7"/>
  <c r="I66" i="7"/>
  <c r="H66" i="7"/>
  <c r="G66" i="7"/>
  <c r="F66" i="7"/>
  <c r="E66" i="7"/>
  <c r="E75" i="7" l="1"/>
  <c r="I89" i="7"/>
  <c r="G89" i="7"/>
  <c r="F89" i="7"/>
  <c r="H89" i="7"/>
  <c r="G70" i="7"/>
  <c r="I70" i="7"/>
  <c r="F70" i="7"/>
  <c r="H70" i="7"/>
  <c r="E70" i="7" l="1"/>
  <c r="I43" i="7"/>
  <c r="H43" i="7"/>
  <c r="I29" i="7" l="1"/>
  <c r="H29" i="7"/>
  <c r="G29" i="7"/>
  <c r="F29" i="7"/>
  <c r="E29" i="7"/>
  <c r="F25" i="7"/>
  <c r="G25" i="7"/>
  <c r="I25" i="7"/>
  <c r="H25" i="7"/>
  <c r="E25" i="7"/>
  <c r="F48" i="7" l="1"/>
  <c r="E48" i="7"/>
  <c r="G48" i="7"/>
  <c r="F43" i="7"/>
  <c r="H48" i="7"/>
  <c r="I48" i="7"/>
  <c r="E43" i="7"/>
  <c r="G43" i="7"/>
  <c r="E38" i="7" l="1"/>
  <c r="G38" i="7"/>
  <c r="H38" i="7"/>
  <c r="F38" i="7"/>
  <c r="I38" i="7"/>
  <c r="I13" i="7"/>
  <c r="G13" i="7"/>
  <c r="F13" i="7"/>
  <c r="E13" i="7"/>
  <c r="H13" i="7"/>
  <c r="E10" i="7"/>
  <c r="I10" i="7" l="1"/>
  <c r="H10" i="7"/>
  <c r="G10" i="7"/>
  <c r="F10" i="7"/>
  <c r="G25" i="3" l="1"/>
  <c r="G36" i="3" s="1"/>
  <c r="G37" i="3" s="1"/>
  <c r="F25" i="3"/>
  <c r="E27" i="3"/>
  <c r="E18" i="3"/>
  <c r="E25" i="3" l="1"/>
  <c r="F55" i="3"/>
  <c r="F87" i="3" s="1"/>
  <c r="F36" i="3" l="1"/>
  <c r="F37" i="3" s="1"/>
  <c r="F11" i="5"/>
  <c r="F10" i="5" s="1"/>
  <c r="E11" i="5"/>
  <c r="E10" i="5" s="1"/>
  <c r="D11" i="5"/>
  <c r="D10" i="5" s="1"/>
  <c r="C11" i="5"/>
  <c r="C10" i="5" s="1"/>
  <c r="B11" i="5"/>
  <c r="B10" i="5" s="1"/>
  <c r="I56" i="3" l="1"/>
  <c r="H56" i="3"/>
  <c r="I36" i="3"/>
  <c r="I37" i="3" s="1"/>
  <c r="I58" i="7"/>
  <c r="H58" i="7"/>
  <c r="G58" i="7"/>
  <c r="F58" i="7"/>
  <c r="E58" i="7"/>
  <c r="E21" i="7"/>
  <c r="H55" i="3" l="1"/>
  <c r="H87" i="3" s="1"/>
  <c r="I55" i="3"/>
  <c r="I87" i="3" s="1"/>
  <c r="F21" i="7"/>
  <c r="H21" i="7"/>
  <c r="G21" i="7"/>
  <c r="I21" i="7"/>
  <c r="E17" i="7"/>
  <c r="E55" i="3"/>
  <c r="E87" i="3" s="1"/>
  <c r="F53" i="7" l="1"/>
  <c r="I53" i="7"/>
  <c r="G53" i="7"/>
  <c r="H53" i="7"/>
  <c r="E53" i="7"/>
  <c r="I17" i="7"/>
  <c r="F17" i="7"/>
  <c r="G17" i="7"/>
  <c r="H17" i="7"/>
  <c r="H33" i="7"/>
  <c r="F33" i="7"/>
  <c r="I33" i="7"/>
  <c r="E33" i="7"/>
  <c r="G33" i="7"/>
  <c r="E10" i="3"/>
  <c r="E36" i="3" s="1"/>
</calcChain>
</file>

<file path=xl/sharedStrings.xml><?xml version="1.0" encoding="utf-8"?>
<sst xmlns="http://schemas.openxmlformats.org/spreadsheetml/2006/main" count="354" uniqueCount="126">
  <si>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</si>
  <si>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</si>
  <si>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</si>
  <si>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</si>
  <si>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</si>
  <si>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</si>
  <si>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</si>
  <si>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</si>
  <si>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</si>
  <si>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</si>
  <si>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</si>
  <si>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</si>
  <si>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</si>
  <si>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</si>
  <si>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</si>
  <si>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</si>
  <si>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</si>
  <si>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</si>
  <si>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</si>
  <si>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</si>
  <si>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</si>
  <si>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</si>
  <si>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</si>
  <si>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</si>
  <si>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</si>
  <si>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</si>
  <si>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</si>
  <si>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</si>
  <si>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</si>
  <si>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</si>
  <si>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</si>
  <si>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</si>
  <si>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</si>
  <si>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</si>
  <si>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</si>
  <si>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</si>
  <si>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</si>
  <si>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</si>
  <si>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</si>
  <si>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</si>
  <si>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</si>
  <si>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</si>
  <si>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</si>
  <si>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</si>
  <si>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</si>
  <si>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</si>
  <si>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</si>
  <si>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</si>
  <si>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</si>
  <si>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</si>
  <si>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</si>
  <si>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</si>
  <si>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</si>
  <si>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</si>
  <si>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</si>
  <si>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</si>
  <si>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Financijski rashodi</t>
  </si>
  <si>
    <t>Naknade građanima i kućanstvima na temelju osiguranja i druge naknade</t>
  </si>
  <si>
    <t>Plan 2023.</t>
  </si>
  <si>
    <t>Projekcija
za 2024.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</si>
  <si>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</si>
  <si>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</si>
  <si>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</si>
  <si>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</si>
  <si>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</si>
  <si>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UKUPNO RASHODI</t>
  </si>
  <si>
    <t>Prihodi od upravnih i administrativnih 
pristojbi, pristojbi po posebnim propisima i naknada</t>
  </si>
  <si>
    <t>Prihodi od prodaje proizvoda i robe te pruženih usluga i prihoda od donacija</t>
  </si>
  <si>
    <t>Prihodi iz nadležnog proračuna</t>
  </si>
  <si>
    <t>UKUPNO PRIHODI</t>
  </si>
  <si>
    <t>Vlastiti i ostali prihodi</t>
  </si>
  <si>
    <t>Donacije</t>
  </si>
  <si>
    <t>Prihodi od prodaje nefi.imovine</t>
  </si>
  <si>
    <t>Prihodi od imovine</t>
  </si>
  <si>
    <t xml:space="preserve"> </t>
  </si>
  <si>
    <t>Prihodi od prodaje proizvedene 
dugotrajne imovine</t>
  </si>
  <si>
    <t>Prihodi od prodaje
nefinancijske imovine</t>
  </si>
  <si>
    <t>Decentralizirana sredstva</t>
  </si>
  <si>
    <t>*0050213</t>
  </si>
  <si>
    <t>OSNOVNA ŠKOLA NEDELIŠĆE</t>
  </si>
  <si>
    <t>ŠKOLSTVO  1013</t>
  </si>
  <si>
    <t>Aktivnost 1013A101330</t>
  </si>
  <si>
    <t>PROJEKT "E-ŠKOLE"</t>
  </si>
  <si>
    <t>Izvor financiranja 11</t>
  </si>
  <si>
    <t>Izvor financiranja 44</t>
  </si>
  <si>
    <t>Aktivnost 1013A1001304</t>
  </si>
  <si>
    <t>Izvor financiranja 51</t>
  </si>
  <si>
    <t>Izvor financiranja 52</t>
  </si>
  <si>
    <t>Aktivnost 1001T100117</t>
  </si>
  <si>
    <t>Aktivnost 1001T100115</t>
  </si>
  <si>
    <t xml:space="preserve">Pomoći EU </t>
  </si>
  <si>
    <t>Aktivnost 1001T100103</t>
  </si>
  <si>
    <t>Izvor financiranja 31</t>
  </si>
  <si>
    <t>Izvor financiranja 61</t>
  </si>
  <si>
    <t>Izvor financiranja 71</t>
  </si>
  <si>
    <t>Izvor financiranja 43</t>
  </si>
  <si>
    <t>PROJEKT "ŠKOLSKA SHEMA"</t>
  </si>
  <si>
    <t>DECENTRALIZIRANJE FUNKCIJE OSNOVNE ŠKOLE</t>
  </si>
  <si>
    <t>ŠKOLSKA NATJECANJA</t>
  </si>
  <si>
    <t>PROJEKT "ŠKOLSKI OBROCI SVIMA"</t>
  </si>
  <si>
    <t>PROJEKT "ŠKOLE JEDNAKIH MOGUĆNOSTI"</t>
  </si>
  <si>
    <t>Aktivnost 1013A101314</t>
  </si>
  <si>
    <t>OSTALI IZDACI ZA OSNOVNE ŠKOLE</t>
  </si>
  <si>
    <t>Prihodi od prodaje nefinancijske imovine</t>
  </si>
  <si>
    <t>OSTALI IZDACI ZA OSNOVNE ŠKOLE - 
PRODUŽENI BORAVAK</t>
  </si>
  <si>
    <t>OSTALI IZDACI ZA OSNOVNE ŠKOLE  - 
PRIPRAVNIŠTVO</t>
  </si>
  <si>
    <t>OSTALI IZDACI ZA OSNOVNE ŠKOLE - MZO</t>
  </si>
  <si>
    <t>Aktivnost 1013A101319</t>
  </si>
  <si>
    <t>Ostale pomoći - MZO</t>
  </si>
  <si>
    <t>Aktivnost 1013A1001301</t>
  </si>
  <si>
    <t xml:space="preserve">Ostale pomoći </t>
  </si>
  <si>
    <t>Rezultat poslovanja</t>
  </si>
  <si>
    <t>Razlika višak/manjak</t>
  </si>
  <si>
    <t>UKUPNI PRIHODI SA VIŠKOM/MANJKOM</t>
  </si>
  <si>
    <t>Predsjednik Školskog odbora:</t>
  </si>
  <si>
    <t>Ravnatelj:</t>
  </si>
  <si>
    <t>Milan Đurić</t>
  </si>
  <si>
    <t>Ivica Paić, prof.</t>
  </si>
  <si>
    <t xml:space="preserve">Opći prihodi i primici  </t>
  </si>
  <si>
    <t>FINANCIJSKI PLAN OSNOVNE ŠKOLE NEDELIŠĆE
ZA 2023. I PROJEKCIJA ZA 2024. I 2025. GODINU</t>
  </si>
  <si>
    <t xml:space="preserve">EUR </t>
  </si>
  <si>
    <t>Izvršenje 2021.**</t>
  </si>
  <si>
    <t>Plan 2022.**</t>
  </si>
  <si>
    <t>EUR</t>
  </si>
  <si>
    <t>Napomena: Ako se usvojeni Prijedlog Financijskog plana za 2023. i projekcija za 2024. i 2025. godinu ne mijenja, isti automatizmom postaje Financijski plan za 202. i projekcije za 2024. i 2025. godinu</t>
  </si>
  <si>
    <t>ASISTENTI U NASTAVI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</si>
</sst>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3000000000000007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20" fillId="0" borderId="0" xfId="0" applyFont="1"/>
    <xf numFmtId="0" fontId="13" fillId="0" borderId="0" xfId="0" applyFont="1"/>
    <xf numFmtId="0" fontId="21" fillId="0" borderId="0" xfId="0" applyFont="1"/>
    <xf numFmtId="0" fontId="21" fillId="0" borderId="0" xfId="0" applyFont="1" applyBorder="1"/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1" fillId="0" borderId="0" xfId="0" applyFont="1"/>
    <xf numFmtId="0" fontId="0" fillId="0" borderId="0" xfId="0" applyFont="1"/>
    <xf numFmtId="0" fontId="10" fillId="5" borderId="3" xfId="0" quotePrefix="1" applyFont="1" applyFill="1" applyBorder="1" applyAlignment="1">
      <alignment horizontal="left" vertical="center"/>
    </xf>
    <xf numFmtId="3" fontId="19" fillId="5" borderId="3" xfId="0" applyNumberFormat="1" applyFont="1" applyFill="1" applyBorder="1" applyAlignment="1">
      <alignment horizontal="right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3" fontId="19" fillId="5" borderId="3" xfId="0" applyNumberFormat="1" applyFont="1" applyFill="1" applyBorder="1" applyAlignment="1" applyProtection="1">
      <alignment horizontal="right" wrapText="1"/>
    </xf>
    <xf numFmtId="0" fontId="22" fillId="0" borderId="0" xfId="0" applyFont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2" fillId="0" borderId="0" xfId="0" quotePrefix="1" applyFont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4" fillId="0" borderId="0" xfId="0" applyFont="1"/>
    <xf numFmtId="3" fontId="19" fillId="2" borderId="4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 applyProtection="1">
      <alignment horizontal="right" wrapText="1"/>
    </xf>
    <xf numFmtId="3" fontId="19" fillId="2" borderId="4" xfId="0" applyNumberFormat="1" applyFont="1" applyFill="1" applyBorder="1" applyAlignment="1" applyProtection="1">
      <alignment horizontal="right" wrapText="1"/>
    </xf>
    <xf numFmtId="0" fontId="20" fillId="2" borderId="0" xfId="0" applyFont="1" applyFill="1"/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1" fillId="3" borderId="3" xfId="0" applyNumberFormat="1" applyFont="1" applyFill="1" applyBorder="1"/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3" fontId="5" fillId="6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25" fillId="6" borderId="4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27" fillId="6" borderId="3" xfId="0" applyNumberFormat="1" applyFont="1" applyFill="1" applyBorder="1" applyAlignment="1" applyProtection="1">
      <alignment horizontal="left" vertical="center" wrapText="1"/>
    </xf>
    <xf numFmtId="0" fontId="27" fillId="6" borderId="3" xfId="0" quotePrefix="1" applyFont="1" applyFill="1" applyBorder="1" applyAlignment="1">
      <alignment horizontal="left" vertical="center"/>
    </xf>
    <xf numFmtId="3" fontId="28" fillId="6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3" fontId="9" fillId="5" borderId="4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 applyProtection="1">
      <alignment horizontal="right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 applyProtection="1">
      <alignment horizontal="right" wrapText="1"/>
    </xf>
    <xf numFmtId="0" fontId="11" fillId="6" borderId="3" xfId="0" quotePrefix="1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5" fillId="8" borderId="4" xfId="0" applyNumberFormat="1" applyFont="1" applyFill="1" applyBorder="1" applyAlignment="1" applyProtection="1">
      <alignment horizontal="left" vertical="center" wrapText="1"/>
    </xf>
    <xf numFmtId="3" fontId="5" fillId="8" borderId="4" xfId="0" applyNumberFormat="1" applyFont="1" applyFill="1" applyBorder="1" applyAlignment="1">
      <alignment horizontal="right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6" borderId="1" xfId="0" quotePrefix="1" applyFont="1" applyFill="1" applyBorder="1" applyAlignment="1">
      <alignment horizontal="left" vertical="center"/>
    </xf>
    <xf numFmtId="0" fontId="7" fillId="6" borderId="2" xfId="0" quotePrefix="1" applyFont="1" applyFill="1" applyBorder="1" applyAlignment="1">
      <alignment horizontal="left" vertical="center"/>
    </xf>
    <xf numFmtId="0" fontId="7" fillId="6" borderId="4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2" xfId="0" applyNumberFormat="1" applyFont="1" applyFill="1" applyBorder="1" applyAlignment="1" applyProtection="1">
      <alignment horizontal="left" vertical="center" wrapText="1"/>
    </xf>
    <xf numFmtId="0" fontId="5" fillId="8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workbookViewId="0">
      <selection activeCell="G18" sqref="G18"/>
    </sheetView>
  </sheetViews>
  <sheetFormatPr defaultRowHeight="15" x14ac:dyDescent="0.25"/>
  <cols>
    <col min="5" max="5" width="21.7109375" customWidth="1"/>
    <col min="6" max="10" width="26.28515625" customWidth="1"/>
  </cols>
  <sheetData>
    <row r="1" spans="1:10" ht="42" customHeight="1" x14ac:dyDescent="0.25">
      <c r="A1" s="129" t="s">
        <v>119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.75" x14ac:dyDescent="0.25">
      <c r="A3" s="129" t="s">
        <v>32</v>
      </c>
      <c r="B3" s="129"/>
      <c r="C3" s="129"/>
      <c r="D3" s="129"/>
      <c r="E3" s="129"/>
      <c r="F3" s="129"/>
      <c r="G3" s="129"/>
      <c r="H3" s="129"/>
      <c r="I3" s="131"/>
      <c r="J3" s="131"/>
    </row>
    <row r="4" spans="1:10" ht="18" x14ac:dyDescent="0.25">
      <c r="A4" s="45"/>
      <c r="B4" s="45"/>
      <c r="C4" s="45"/>
      <c r="D4" s="45"/>
      <c r="E4" s="45"/>
      <c r="F4" s="45"/>
      <c r="G4" s="45"/>
      <c r="H4" s="45"/>
      <c r="I4" s="46"/>
      <c r="J4" s="46"/>
    </row>
    <row r="5" spans="1:10" ht="18" customHeight="1" x14ac:dyDescent="0.25">
      <c r="A5" s="129" t="s">
        <v>41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8" x14ac:dyDescent="0.25">
      <c r="A6" s="47"/>
      <c r="B6" s="48"/>
      <c r="C6" s="48"/>
      <c r="D6" s="48"/>
      <c r="E6" s="49"/>
      <c r="F6" s="3"/>
      <c r="G6" s="3"/>
      <c r="H6" s="3"/>
      <c r="I6" s="3"/>
      <c r="J6" s="26" t="s">
        <v>120</v>
      </c>
    </row>
    <row r="7" spans="1:10" ht="38.25" customHeight="1" x14ac:dyDescent="0.25">
      <c r="A7" s="19"/>
      <c r="B7" s="20"/>
      <c r="C7" s="20"/>
      <c r="D7" s="21"/>
      <c r="E7" s="50"/>
      <c r="F7" s="51" t="s">
        <v>121</v>
      </c>
      <c r="G7" s="51" t="s">
        <v>122</v>
      </c>
      <c r="H7" s="51" t="s">
        <v>46</v>
      </c>
      <c r="I7" s="51" t="s">
        <v>47</v>
      </c>
      <c r="J7" s="51" t="s">
        <v>48</v>
      </c>
    </row>
    <row r="8" spans="1:10" x14ac:dyDescent="0.25">
      <c r="A8" s="116" t="s">
        <v>0</v>
      </c>
      <c r="B8" s="117"/>
      <c r="C8" s="117"/>
      <c r="D8" s="117"/>
      <c r="E8" s="118"/>
      <c r="F8" s="22">
        <f>F9+F10</f>
        <v>1563175</v>
      </c>
      <c r="G8" s="22">
        <f t="shared" ref="G8:J8" si="0">G9+G10</f>
        <v>1583383</v>
      </c>
      <c r="H8" s="22">
        <f t="shared" si="0"/>
        <v>1771186</v>
      </c>
      <c r="I8" s="22">
        <f t="shared" si="0"/>
        <v>1771186</v>
      </c>
      <c r="J8" s="22">
        <f t="shared" si="0"/>
        <v>1771186</v>
      </c>
    </row>
    <row r="9" spans="1:10" x14ac:dyDescent="0.25">
      <c r="A9" s="119" t="s">
        <v>1</v>
      </c>
      <c r="B9" s="115"/>
      <c r="C9" s="115"/>
      <c r="D9" s="115"/>
      <c r="E9" s="120"/>
      <c r="F9" s="23">
        <v>1562982</v>
      </c>
      <c r="G9" s="23">
        <v>1583191</v>
      </c>
      <c r="H9" s="23">
        <v>1770993</v>
      </c>
      <c r="I9" s="23">
        <v>1770993</v>
      </c>
      <c r="J9" s="23">
        <v>1770993</v>
      </c>
    </row>
    <row r="10" spans="1:10" x14ac:dyDescent="0.25">
      <c r="A10" s="121" t="s">
        <v>2</v>
      </c>
      <c r="B10" s="120"/>
      <c r="C10" s="120"/>
      <c r="D10" s="120"/>
      <c r="E10" s="120"/>
      <c r="F10" s="23">
        <v>193</v>
      </c>
      <c r="G10" s="23">
        <v>192</v>
      </c>
      <c r="H10" s="23">
        <v>193</v>
      </c>
      <c r="I10" s="23">
        <v>193</v>
      </c>
      <c r="J10" s="23">
        <v>193</v>
      </c>
    </row>
    <row r="11" spans="1:10" x14ac:dyDescent="0.25">
      <c r="A11" s="27" t="s">
        <v>3</v>
      </c>
      <c r="B11" s="52"/>
      <c r="C11" s="52"/>
      <c r="D11" s="52"/>
      <c r="E11" s="52"/>
      <c r="F11" s="22">
        <f>F12+F13</f>
        <v>1572425</v>
      </c>
      <c r="G11" s="22">
        <f t="shared" ref="G11:J11" si="1">G12+G13</f>
        <v>1637799</v>
      </c>
      <c r="H11" s="22">
        <f t="shared" si="1"/>
        <v>1787113</v>
      </c>
      <c r="I11" s="22">
        <f t="shared" si="1"/>
        <v>1783131</v>
      </c>
      <c r="J11" s="22">
        <f t="shared" si="1"/>
        <v>1776495</v>
      </c>
    </row>
    <row r="12" spans="1:10" x14ac:dyDescent="0.25">
      <c r="A12" s="114" t="s">
        <v>4</v>
      </c>
      <c r="B12" s="115"/>
      <c r="C12" s="115"/>
      <c r="D12" s="115"/>
      <c r="E12" s="115"/>
      <c r="F12" s="23">
        <v>1530534</v>
      </c>
      <c r="G12" s="23">
        <v>1607671</v>
      </c>
      <c r="H12" s="23">
        <v>1754005</v>
      </c>
      <c r="I12" s="23">
        <v>1757987</v>
      </c>
      <c r="J12" s="53">
        <v>1755332</v>
      </c>
    </row>
    <row r="13" spans="1:10" x14ac:dyDescent="0.25">
      <c r="A13" s="121" t="s">
        <v>5</v>
      </c>
      <c r="B13" s="120"/>
      <c r="C13" s="120"/>
      <c r="D13" s="120"/>
      <c r="E13" s="120"/>
      <c r="F13" s="23">
        <v>41891</v>
      </c>
      <c r="G13" s="23">
        <v>30128</v>
      </c>
      <c r="H13" s="23">
        <v>33108</v>
      </c>
      <c r="I13" s="23">
        <v>25144</v>
      </c>
      <c r="J13" s="53">
        <v>21163</v>
      </c>
    </row>
    <row r="14" spans="1:10" x14ac:dyDescent="0.25">
      <c r="A14" s="122" t="s">
        <v>6</v>
      </c>
      <c r="B14" s="117"/>
      <c r="C14" s="117"/>
      <c r="D14" s="117"/>
      <c r="E14" s="117"/>
      <c r="F14" s="22">
        <f>F8-F11</f>
        <v>-9250</v>
      </c>
      <c r="G14" s="22">
        <v>-19908</v>
      </c>
      <c r="H14" s="22">
        <f t="shared" ref="H14:J14" si="2">H8-H11</f>
        <v>-15927</v>
      </c>
      <c r="I14" s="22">
        <f t="shared" si="2"/>
        <v>-11945</v>
      </c>
      <c r="J14" s="22">
        <f t="shared" si="2"/>
        <v>-5309</v>
      </c>
    </row>
    <row r="15" spans="1:10" ht="18" x14ac:dyDescent="0.25">
      <c r="A15" s="45"/>
      <c r="B15" s="54"/>
      <c r="C15" s="54"/>
      <c r="D15" s="54"/>
      <c r="E15" s="54"/>
      <c r="F15" s="54"/>
      <c r="G15" s="54"/>
      <c r="H15" s="55"/>
      <c r="I15" s="55"/>
      <c r="J15" s="55"/>
    </row>
    <row r="16" spans="1:10" ht="18" customHeight="1" x14ac:dyDescent="0.25">
      <c r="A16" s="129" t="s">
        <v>42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18" x14ac:dyDescent="0.25">
      <c r="A17" s="45"/>
      <c r="B17" s="54"/>
      <c r="C17" s="54"/>
      <c r="D17" s="54"/>
      <c r="E17" s="54"/>
      <c r="F17" s="54"/>
      <c r="G17" s="54"/>
      <c r="H17" s="55"/>
      <c r="I17" s="55"/>
      <c r="J17" s="56" t="s">
        <v>123</v>
      </c>
    </row>
    <row r="18" spans="1:10" ht="25.5" x14ac:dyDescent="0.25">
      <c r="A18" s="19"/>
      <c r="B18" s="20"/>
      <c r="C18" s="20"/>
      <c r="D18" s="21"/>
      <c r="E18" s="50"/>
      <c r="F18" s="51" t="s">
        <v>12</v>
      </c>
      <c r="G18" s="51" t="s">
        <v>13</v>
      </c>
      <c r="H18" s="51" t="s">
        <v>46</v>
      </c>
      <c r="I18" s="51" t="s">
        <v>47</v>
      </c>
      <c r="J18" s="51" t="s">
        <v>48</v>
      </c>
    </row>
    <row r="19" spans="1:10" ht="15.75" customHeight="1" x14ac:dyDescent="0.25">
      <c r="A19" s="119" t="s">
        <v>8</v>
      </c>
      <c r="B19" s="132"/>
      <c r="C19" s="132"/>
      <c r="D19" s="132"/>
      <c r="E19" s="133"/>
      <c r="F19" s="23"/>
      <c r="G19" s="23">
        <v>0</v>
      </c>
      <c r="H19" s="23"/>
      <c r="I19" s="23"/>
      <c r="J19" s="23"/>
    </row>
    <row r="20" spans="1:10" x14ac:dyDescent="0.25">
      <c r="A20" s="119" t="s">
        <v>9</v>
      </c>
      <c r="B20" s="115"/>
      <c r="C20" s="115"/>
      <c r="D20" s="115"/>
      <c r="E20" s="115"/>
      <c r="F20" s="23"/>
      <c r="G20" s="23">
        <v>0</v>
      </c>
      <c r="H20" s="23"/>
      <c r="I20" s="23"/>
      <c r="J20" s="23"/>
    </row>
    <row r="21" spans="1:10" x14ac:dyDescent="0.25">
      <c r="A21" s="122" t="s">
        <v>10</v>
      </c>
      <c r="B21" s="117"/>
      <c r="C21" s="117"/>
      <c r="D21" s="117"/>
      <c r="E21" s="117"/>
      <c r="F21" s="22">
        <v>0</v>
      </c>
      <c r="G21" s="22">
        <v>0</v>
      </c>
      <c r="H21" s="22">
        <v>0</v>
      </c>
      <c r="I21" s="22">
        <v>0</v>
      </c>
      <c r="J21" s="22">
        <v>0</v>
      </c>
    </row>
    <row r="22" spans="1:10" ht="18" x14ac:dyDescent="0.25">
      <c r="A22" s="57"/>
      <c r="B22" s="54"/>
      <c r="C22" s="54"/>
      <c r="D22" s="54"/>
      <c r="E22" s="54"/>
      <c r="F22" s="54"/>
      <c r="G22" s="54"/>
      <c r="H22" s="55"/>
      <c r="I22" s="55"/>
      <c r="J22" s="55"/>
    </row>
    <row r="23" spans="1:10" ht="18" customHeight="1" x14ac:dyDescent="0.25">
      <c r="A23" s="129" t="s">
        <v>53</v>
      </c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8" x14ac:dyDescent="0.25">
      <c r="A24" s="57"/>
      <c r="B24" s="54"/>
      <c r="C24" s="54"/>
      <c r="D24" s="54"/>
      <c r="E24" s="54"/>
      <c r="F24" s="54"/>
      <c r="G24" s="54"/>
      <c r="H24" s="55"/>
      <c r="I24" s="55"/>
      <c r="J24" s="55"/>
    </row>
    <row r="25" spans="1:10" ht="25.5" x14ac:dyDescent="0.25">
      <c r="A25" s="19"/>
      <c r="B25" s="20"/>
      <c r="C25" s="20"/>
      <c r="D25" s="21"/>
      <c r="E25" s="50"/>
      <c r="F25" s="51" t="s">
        <v>12</v>
      </c>
      <c r="G25" s="51" t="s">
        <v>13</v>
      </c>
      <c r="H25" s="51" t="s">
        <v>46</v>
      </c>
      <c r="I25" s="51" t="s">
        <v>47</v>
      </c>
      <c r="J25" s="51" t="s">
        <v>48</v>
      </c>
    </row>
    <row r="26" spans="1:10" x14ac:dyDescent="0.25">
      <c r="A26" s="123" t="s">
        <v>43</v>
      </c>
      <c r="B26" s="124"/>
      <c r="C26" s="124"/>
      <c r="D26" s="124"/>
      <c r="E26" s="125"/>
      <c r="F26" s="24">
        <v>52390</v>
      </c>
      <c r="G26" s="24">
        <v>34508</v>
      </c>
      <c r="H26" s="24">
        <v>33181</v>
      </c>
      <c r="I26" s="24">
        <v>17254</v>
      </c>
      <c r="J26" s="58">
        <v>5309</v>
      </c>
    </row>
    <row r="27" spans="1:10" ht="30" customHeight="1" x14ac:dyDescent="0.25">
      <c r="A27" s="126" t="s">
        <v>7</v>
      </c>
      <c r="B27" s="127"/>
      <c r="C27" s="127"/>
      <c r="D27" s="127"/>
      <c r="E27" s="128"/>
      <c r="F27" s="25">
        <v>9250</v>
      </c>
      <c r="G27" s="25">
        <v>19908</v>
      </c>
      <c r="H27" s="25">
        <v>15927</v>
      </c>
      <c r="I27" s="25">
        <v>11945</v>
      </c>
      <c r="J27" s="59">
        <v>5309</v>
      </c>
    </row>
    <row r="30" spans="1:10" x14ac:dyDescent="0.25">
      <c r="A30" s="114" t="s">
        <v>11</v>
      </c>
      <c r="B30" s="115"/>
      <c r="C30" s="115"/>
      <c r="D30" s="115"/>
      <c r="E30" s="115"/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 ht="11.25" customHeight="1" x14ac:dyDescent="0.25">
      <c r="A31" s="60"/>
      <c r="B31" s="61"/>
      <c r="C31" s="61"/>
      <c r="D31" s="61"/>
      <c r="E31" s="61"/>
      <c r="F31" s="62"/>
      <c r="G31" s="62"/>
      <c r="H31" s="62"/>
      <c r="I31" s="62"/>
      <c r="J31" s="62"/>
    </row>
    <row r="32" spans="1:10" ht="29.25" customHeight="1" x14ac:dyDescent="0.25">
      <c r="A32" s="112" t="s">
        <v>54</v>
      </c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ht="8.25" customHeight="1" x14ac:dyDescent="0.25"/>
    <row r="34" spans="1:10" x14ac:dyDescent="0.25">
      <c r="A34" s="112" t="s">
        <v>44</v>
      </c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8.25" customHeight="1" x14ac:dyDescent="0.25"/>
    <row r="36" spans="1:10" ht="29.25" customHeight="1" x14ac:dyDescent="0.25">
      <c r="A36" s="112" t="s">
        <v>45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8" spans="1:10" ht="15.75" customHeight="1" x14ac:dyDescent="0.25">
      <c r="A38" s="112" t="s">
        <v>124</v>
      </c>
      <c r="B38" s="113"/>
      <c r="C38" s="113"/>
      <c r="D38" s="113"/>
      <c r="E38" s="113"/>
      <c r="F38" s="113"/>
      <c r="G38" s="113"/>
      <c r="H38" s="113"/>
      <c r="I38" s="113"/>
      <c r="J38" s="113"/>
    </row>
    <row r="40" spans="1:10" s="63" customFormat="1" ht="14.25" x14ac:dyDescent="0.2"/>
    <row r="41" spans="1:10" s="63" customFormat="1" ht="14.25" x14ac:dyDescent="0.2">
      <c r="A41" s="63" t="s">
        <v>114</v>
      </c>
      <c r="I41" s="63" t="s">
        <v>115</v>
      </c>
    </row>
    <row r="42" spans="1:10" s="63" customFormat="1" ht="14.25" x14ac:dyDescent="0.2">
      <c r="A42" s="63" t="s">
        <v>116</v>
      </c>
      <c r="I42" s="63" t="s">
        <v>117</v>
      </c>
    </row>
    <row r="43" spans="1:10" s="63" customFormat="1" ht="14.25" x14ac:dyDescent="0.2"/>
  </sheetData>
  <mergeCells count="21">
    <mergeCell ref="A1:J1"/>
    <mergeCell ref="A3:J3"/>
    <mergeCell ref="A5:J5"/>
    <mergeCell ref="A16:J16"/>
    <mergeCell ref="A19:E19"/>
    <mergeCell ref="A13:E13"/>
    <mergeCell ref="A14:E14"/>
    <mergeCell ref="A38:J38"/>
    <mergeCell ref="A12:E12"/>
    <mergeCell ref="A8:E8"/>
    <mergeCell ref="A9:E9"/>
    <mergeCell ref="A10:E10"/>
    <mergeCell ref="A20:E20"/>
    <mergeCell ref="A21:E21"/>
    <mergeCell ref="A30:E30"/>
    <mergeCell ref="A26:E26"/>
    <mergeCell ref="A27:E27"/>
    <mergeCell ref="A23:J23"/>
    <mergeCell ref="A32:J32"/>
    <mergeCell ref="A34:J34"/>
    <mergeCell ref="A36:J36"/>
  </mergeCells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"/>
  <sheetViews>
    <sheetView tabSelected="1" zoomScaleNormal="100" workbookViewId="0">
      <selection activeCell="F30" sqref="F30:G30"/>
    </sheetView>
  </sheetViews>
  <sheetFormatPr defaultRowHeight="15" x14ac:dyDescent="0.25"/>
  <cols>
    <col min="1" max="1" width="7.42578125" bestFit="1" customWidth="1"/>
    <col min="2" max="2" width="17.7109375" customWidth="1"/>
    <col min="3" max="3" width="5.42578125" bestFit="1" customWidth="1"/>
    <col min="4" max="4" width="54.85546875" customWidth="1"/>
    <col min="5" max="9" width="28.28515625" style="36" customWidth="1"/>
    <col min="10" max="10" width="15.7109375" hidden="1" customWidth="1"/>
  </cols>
  <sheetData>
    <row r="1" spans="1:10" ht="42" customHeight="1" x14ac:dyDescent="0.25">
      <c r="A1" s="129" t="s">
        <v>119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customHeight="1" x14ac:dyDescent="0.25">
      <c r="A2" s="1"/>
      <c r="B2" s="1"/>
      <c r="C2" s="1"/>
      <c r="D2" s="1"/>
      <c r="E2" s="32"/>
      <c r="F2" s="32"/>
      <c r="G2" s="32"/>
      <c r="H2" s="32"/>
      <c r="I2" s="32"/>
    </row>
    <row r="3" spans="1:10" ht="15.75" x14ac:dyDescent="0.25">
      <c r="A3" s="137" t="s">
        <v>32</v>
      </c>
      <c r="B3" s="137"/>
      <c r="C3" s="137"/>
      <c r="D3" s="137"/>
      <c r="E3" s="137"/>
      <c r="F3" s="137"/>
      <c r="G3" s="137"/>
      <c r="H3" s="141"/>
      <c r="I3" s="141"/>
    </row>
    <row r="4" spans="1:10" ht="18" x14ac:dyDescent="0.25">
      <c r="A4" s="1"/>
      <c r="B4" s="1"/>
      <c r="C4" s="1"/>
      <c r="D4" s="1"/>
      <c r="E4" s="32"/>
      <c r="F4" s="32"/>
      <c r="G4" s="32"/>
      <c r="H4" s="33"/>
      <c r="I4" s="33"/>
    </row>
    <row r="5" spans="1:10" ht="18" customHeight="1" x14ac:dyDescent="0.25">
      <c r="A5" s="137" t="s">
        <v>15</v>
      </c>
      <c r="B5" s="130"/>
      <c r="C5" s="130"/>
      <c r="D5" s="130"/>
      <c r="E5" s="130"/>
      <c r="F5" s="130"/>
      <c r="G5" s="130"/>
      <c r="H5" s="130"/>
      <c r="I5" s="130"/>
    </row>
    <row r="6" spans="1:10" ht="18" x14ac:dyDescent="0.25">
      <c r="A6" s="1"/>
      <c r="B6" s="1"/>
      <c r="C6" s="1"/>
      <c r="D6" s="1"/>
      <c r="E6" s="32"/>
      <c r="F6" s="32"/>
      <c r="G6" s="32"/>
      <c r="H6" s="33"/>
      <c r="I6" s="33"/>
    </row>
    <row r="7" spans="1:10" ht="15.75" x14ac:dyDescent="0.25">
      <c r="A7" s="137" t="s">
        <v>1</v>
      </c>
      <c r="B7" s="138"/>
      <c r="C7" s="138"/>
      <c r="D7" s="138"/>
      <c r="E7" s="138"/>
      <c r="F7" s="138"/>
      <c r="G7" s="138"/>
      <c r="H7" s="138"/>
      <c r="I7" s="138"/>
    </row>
    <row r="8" spans="1:10" ht="18" x14ac:dyDescent="0.25">
      <c r="A8" s="1"/>
      <c r="B8" s="1"/>
      <c r="C8" s="1"/>
      <c r="D8" s="1"/>
      <c r="E8" s="32"/>
      <c r="F8" s="32"/>
      <c r="G8" s="32"/>
      <c r="H8" s="33"/>
      <c r="I8" s="109" t="s">
        <v>123</v>
      </c>
    </row>
    <row r="9" spans="1:10" ht="25.5" x14ac:dyDescent="0.25">
      <c r="A9" s="16" t="s">
        <v>16</v>
      </c>
      <c r="B9" s="15" t="s">
        <v>17</v>
      </c>
      <c r="C9" s="15" t="s">
        <v>18</v>
      </c>
      <c r="D9" s="15" t="s">
        <v>14</v>
      </c>
      <c r="E9" s="34" t="s">
        <v>12</v>
      </c>
      <c r="F9" s="35" t="s">
        <v>13</v>
      </c>
      <c r="G9" s="35" t="s">
        <v>46</v>
      </c>
      <c r="H9" s="35" t="s">
        <v>47</v>
      </c>
      <c r="I9" s="35" t="s">
        <v>48</v>
      </c>
    </row>
    <row r="10" spans="1:10" s="37" customFormat="1" ht="25.5" x14ac:dyDescent="0.25">
      <c r="A10" s="72">
        <v>6</v>
      </c>
      <c r="B10" s="72"/>
      <c r="C10" s="72"/>
      <c r="D10" s="73" t="s">
        <v>19</v>
      </c>
      <c r="E10" s="74">
        <f>E11+E15+E17+E19+E22</f>
        <v>1562982</v>
      </c>
      <c r="F10" s="74">
        <f>SUM(F11+F15+F17+F19+F22)</f>
        <v>1583191</v>
      </c>
      <c r="G10" s="74">
        <f>SUM(G11+G15+G17+G19+G22)</f>
        <v>1770993</v>
      </c>
      <c r="H10" s="74">
        <f>SUM(H11+H15+H17+H19+H22)</f>
        <v>1770993</v>
      </c>
      <c r="I10" s="74">
        <f>SUM(I11+I15+I17+I19+I22)</f>
        <v>1770993</v>
      </c>
    </row>
    <row r="11" spans="1:10" s="37" customFormat="1" ht="24.75" customHeight="1" x14ac:dyDescent="0.25">
      <c r="A11" s="69"/>
      <c r="B11" s="69">
        <v>63</v>
      </c>
      <c r="C11" s="69"/>
      <c r="D11" s="70" t="s">
        <v>49</v>
      </c>
      <c r="E11" s="71">
        <v>1364459</v>
      </c>
      <c r="F11" s="71">
        <v>1374783</v>
      </c>
      <c r="G11" s="71">
        <v>1488168</v>
      </c>
      <c r="H11" s="71">
        <v>1488168</v>
      </c>
      <c r="I11" s="71">
        <v>1488168</v>
      </c>
    </row>
    <row r="12" spans="1:10" s="28" customFormat="1" x14ac:dyDescent="0.25">
      <c r="A12" s="14"/>
      <c r="B12" s="9"/>
      <c r="C12" s="9">
        <v>51</v>
      </c>
      <c r="D12" s="9" t="s">
        <v>64</v>
      </c>
      <c r="E12" s="64">
        <v>24634</v>
      </c>
      <c r="F12" s="64">
        <v>27646</v>
      </c>
      <c r="G12" s="64">
        <v>37375</v>
      </c>
      <c r="H12" s="64">
        <v>37375</v>
      </c>
      <c r="I12" s="64">
        <v>37375</v>
      </c>
    </row>
    <row r="13" spans="1:10" s="28" customFormat="1" x14ac:dyDescent="0.25">
      <c r="A13" s="14"/>
      <c r="B13" s="9"/>
      <c r="C13" s="9">
        <v>52</v>
      </c>
      <c r="D13" s="9" t="s">
        <v>50</v>
      </c>
      <c r="E13" s="64">
        <v>1339825</v>
      </c>
      <c r="F13" s="64">
        <v>1347137</v>
      </c>
      <c r="G13" s="64">
        <v>1449068</v>
      </c>
      <c r="H13" s="65">
        <v>1449068</v>
      </c>
      <c r="I13" s="66">
        <v>1449068</v>
      </c>
    </row>
    <row r="14" spans="1:10" s="28" customFormat="1" x14ac:dyDescent="0.25">
      <c r="A14" s="14"/>
      <c r="B14" s="9"/>
      <c r="C14" s="9">
        <v>61</v>
      </c>
      <c r="D14" s="9" t="s">
        <v>71</v>
      </c>
      <c r="E14" s="64"/>
      <c r="F14" s="64"/>
      <c r="G14" s="64">
        <v>1725</v>
      </c>
      <c r="H14" s="64">
        <v>1725</v>
      </c>
      <c r="I14" s="67">
        <v>1725</v>
      </c>
    </row>
    <row r="15" spans="1:10" s="37" customFormat="1" x14ac:dyDescent="0.25">
      <c r="A15" s="69"/>
      <c r="B15" s="69">
        <v>64</v>
      </c>
      <c r="C15" s="69"/>
      <c r="D15" s="70" t="s">
        <v>73</v>
      </c>
      <c r="E15" s="71">
        <v>1</v>
      </c>
      <c r="F15" s="71">
        <v>1</v>
      </c>
      <c r="G15" s="71">
        <v>1</v>
      </c>
      <c r="H15" s="71">
        <v>1</v>
      </c>
      <c r="I15" s="71">
        <v>1</v>
      </c>
    </row>
    <row r="16" spans="1:10" s="68" customFormat="1" ht="15.75" customHeight="1" x14ac:dyDescent="0.25">
      <c r="A16" s="9"/>
      <c r="B16" s="9"/>
      <c r="C16" s="9">
        <v>31</v>
      </c>
      <c r="D16" s="9" t="s">
        <v>70</v>
      </c>
      <c r="E16" s="64">
        <v>1</v>
      </c>
      <c r="F16" s="64">
        <v>1</v>
      </c>
      <c r="G16" s="64">
        <v>1</v>
      </c>
      <c r="H16" s="64">
        <v>1</v>
      </c>
      <c r="I16" s="64">
        <v>1</v>
      </c>
    </row>
    <row r="17" spans="1:9" s="37" customFormat="1" ht="24.75" customHeight="1" x14ac:dyDescent="0.25">
      <c r="A17" s="69"/>
      <c r="B17" s="69">
        <v>65</v>
      </c>
      <c r="C17" s="69"/>
      <c r="D17" s="70" t="s">
        <v>66</v>
      </c>
      <c r="E17" s="71">
        <v>72690</v>
      </c>
      <c r="F17" s="71">
        <v>80861</v>
      </c>
      <c r="G17" s="71">
        <v>139352</v>
      </c>
      <c r="H17" s="71">
        <v>139352</v>
      </c>
      <c r="I17" s="71">
        <v>139352</v>
      </c>
    </row>
    <row r="18" spans="1:9" s="68" customFormat="1" x14ac:dyDescent="0.25">
      <c r="A18" s="14"/>
      <c r="B18" s="9"/>
      <c r="C18" s="9">
        <v>43</v>
      </c>
      <c r="D18" s="9" t="s">
        <v>51</v>
      </c>
      <c r="E18" s="64">
        <f>E17</f>
        <v>72690</v>
      </c>
      <c r="F18" s="65">
        <v>80861</v>
      </c>
      <c r="G18" s="65">
        <v>139352</v>
      </c>
      <c r="H18" s="65">
        <v>139352</v>
      </c>
      <c r="I18" s="66">
        <v>139352</v>
      </c>
    </row>
    <row r="19" spans="1:9" s="37" customFormat="1" ht="24.75" customHeight="1" x14ac:dyDescent="0.25">
      <c r="A19" s="69"/>
      <c r="B19" s="69">
        <v>66</v>
      </c>
      <c r="C19" s="69"/>
      <c r="D19" s="70" t="s">
        <v>67</v>
      </c>
      <c r="E19" s="71">
        <v>4469</v>
      </c>
      <c r="F19" s="71">
        <v>14732</v>
      </c>
      <c r="G19" s="71">
        <v>14201</v>
      </c>
      <c r="H19" s="71">
        <v>14201</v>
      </c>
      <c r="I19" s="71">
        <v>14201</v>
      </c>
    </row>
    <row r="20" spans="1:9" s="28" customFormat="1" x14ac:dyDescent="0.25">
      <c r="A20" s="14"/>
      <c r="B20" s="9"/>
      <c r="C20" s="9">
        <v>31</v>
      </c>
      <c r="D20" s="9" t="s">
        <v>70</v>
      </c>
      <c r="E20" s="64">
        <v>366</v>
      </c>
      <c r="F20" s="64">
        <v>13007</v>
      </c>
      <c r="G20" s="64">
        <v>14201</v>
      </c>
      <c r="H20" s="64">
        <v>14201</v>
      </c>
      <c r="I20" s="64">
        <v>14201</v>
      </c>
    </row>
    <row r="21" spans="1:9" s="28" customFormat="1" x14ac:dyDescent="0.25">
      <c r="A21" s="14"/>
      <c r="B21" s="9"/>
      <c r="C21" s="9">
        <v>61</v>
      </c>
      <c r="D21" s="9" t="s">
        <v>71</v>
      </c>
      <c r="E21" s="64">
        <v>4103</v>
      </c>
      <c r="F21" s="64">
        <v>1725</v>
      </c>
      <c r="G21" s="64"/>
      <c r="H21" s="65"/>
      <c r="I21" s="66"/>
    </row>
    <row r="22" spans="1:9" s="37" customFormat="1" x14ac:dyDescent="0.25">
      <c r="A22" s="69"/>
      <c r="B22" s="69">
        <v>67</v>
      </c>
      <c r="C22" s="69"/>
      <c r="D22" s="70" t="s">
        <v>68</v>
      </c>
      <c r="E22" s="71">
        <v>121363</v>
      </c>
      <c r="F22" s="71">
        <v>112814</v>
      </c>
      <c r="G22" s="71">
        <v>129271</v>
      </c>
      <c r="H22" s="71">
        <v>129271</v>
      </c>
      <c r="I22" s="71">
        <v>129271</v>
      </c>
    </row>
    <row r="23" spans="1:9" s="28" customFormat="1" x14ac:dyDescent="0.25">
      <c r="A23" s="14"/>
      <c r="B23" s="9"/>
      <c r="C23" s="9">
        <v>11</v>
      </c>
      <c r="D23" s="9" t="s">
        <v>20</v>
      </c>
      <c r="E23" s="64">
        <v>2485</v>
      </c>
      <c r="F23" s="64">
        <v>2177</v>
      </c>
      <c r="G23" s="64">
        <v>7963</v>
      </c>
      <c r="H23" s="64">
        <v>7963</v>
      </c>
      <c r="I23" s="64">
        <v>7963</v>
      </c>
    </row>
    <row r="24" spans="1:9" s="28" customFormat="1" x14ac:dyDescent="0.25">
      <c r="A24" s="14"/>
      <c r="B24" s="9"/>
      <c r="C24" s="9">
        <v>44</v>
      </c>
      <c r="D24" s="9" t="s">
        <v>77</v>
      </c>
      <c r="E24" s="64">
        <v>118878</v>
      </c>
      <c r="F24" s="64">
        <v>110637</v>
      </c>
      <c r="G24" s="64">
        <v>121308</v>
      </c>
      <c r="H24" s="65">
        <v>121308</v>
      </c>
      <c r="I24" s="66">
        <v>121308</v>
      </c>
    </row>
    <row r="25" spans="1:9" ht="31.5" customHeight="1" x14ac:dyDescent="0.25">
      <c r="A25" s="72">
        <v>7</v>
      </c>
      <c r="B25" s="72"/>
      <c r="C25" s="72"/>
      <c r="D25" s="73" t="s">
        <v>76</v>
      </c>
      <c r="E25" s="74">
        <f>E26</f>
        <v>193</v>
      </c>
      <c r="F25" s="74">
        <f t="shared" ref="F25:I25" si="0">F26</f>
        <v>192</v>
      </c>
      <c r="G25" s="74">
        <f t="shared" si="0"/>
        <v>193</v>
      </c>
      <c r="H25" s="74">
        <f t="shared" si="0"/>
        <v>193</v>
      </c>
      <c r="I25" s="74">
        <f t="shared" si="0"/>
        <v>193</v>
      </c>
    </row>
    <row r="26" spans="1:9" s="37" customFormat="1" ht="24.75" customHeight="1" x14ac:dyDescent="0.25">
      <c r="A26" s="69"/>
      <c r="B26" s="69">
        <v>72</v>
      </c>
      <c r="C26" s="69"/>
      <c r="D26" s="70" t="s">
        <v>75</v>
      </c>
      <c r="E26" s="71">
        <v>193</v>
      </c>
      <c r="F26" s="71">
        <v>192</v>
      </c>
      <c r="G26" s="71">
        <v>193</v>
      </c>
      <c r="H26" s="71">
        <v>193</v>
      </c>
      <c r="I26" s="71">
        <v>193</v>
      </c>
    </row>
    <row r="27" spans="1:9" s="28" customFormat="1" x14ac:dyDescent="0.25">
      <c r="A27" s="14"/>
      <c r="B27" s="9"/>
      <c r="C27" s="9">
        <v>71</v>
      </c>
      <c r="D27" s="9" t="s">
        <v>72</v>
      </c>
      <c r="E27" s="65">
        <f>E26</f>
        <v>193</v>
      </c>
      <c r="F27" s="65">
        <v>192</v>
      </c>
      <c r="G27" s="65">
        <v>193</v>
      </c>
      <c r="H27" s="65">
        <v>193</v>
      </c>
      <c r="I27" s="66">
        <v>193</v>
      </c>
    </row>
    <row r="28" spans="1:9" s="37" customFormat="1" x14ac:dyDescent="0.25">
      <c r="A28" s="101">
        <v>9</v>
      </c>
      <c r="B28" s="90" t="s">
        <v>74</v>
      </c>
      <c r="C28" s="90"/>
      <c r="D28" s="90" t="s">
        <v>111</v>
      </c>
      <c r="E28" s="91">
        <f>E29</f>
        <v>52390</v>
      </c>
      <c r="F28" s="91">
        <f>F29</f>
        <v>34508</v>
      </c>
      <c r="G28" s="91">
        <f>G29</f>
        <v>15927</v>
      </c>
      <c r="H28" s="91">
        <f t="shared" ref="H28:I28" si="1">H29</f>
        <v>10618</v>
      </c>
      <c r="I28" s="91">
        <f t="shared" si="1"/>
        <v>6636</v>
      </c>
    </row>
    <row r="29" spans="1:9" s="37" customFormat="1" x14ac:dyDescent="0.25">
      <c r="A29" s="89"/>
      <c r="B29" s="100">
        <v>92</v>
      </c>
      <c r="C29" s="90"/>
      <c r="D29" s="90" t="s">
        <v>112</v>
      </c>
      <c r="E29" s="91">
        <v>52390</v>
      </c>
      <c r="F29" s="91">
        <v>34508</v>
      </c>
      <c r="G29" s="91">
        <v>15927</v>
      </c>
      <c r="H29" s="91">
        <v>10618</v>
      </c>
      <c r="I29" s="91">
        <v>6636</v>
      </c>
    </row>
    <row r="30" spans="1:9" s="43" customFormat="1" x14ac:dyDescent="0.25">
      <c r="A30" s="92"/>
      <c r="B30" s="93"/>
      <c r="C30" s="93">
        <v>31</v>
      </c>
      <c r="D30" s="93" t="s">
        <v>70</v>
      </c>
      <c r="E30" s="94">
        <v>11372</v>
      </c>
      <c r="F30" s="95">
        <v>9954</v>
      </c>
      <c r="G30" s="95">
        <v>10618</v>
      </c>
      <c r="H30" s="95">
        <v>3982</v>
      </c>
      <c r="I30" s="96">
        <v>1327</v>
      </c>
    </row>
    <row r="31" spans="1:9" s="43" customFormat="1" x14ac:dyDescent="0.25">
      <c r="A31" s="92"/>
      <c r="B31" s="93"/>
      <c r="C31" s="93">
        <v>43</v>
      </c>
      <c r="D31" s="93" t="s">
        <v>51</v>
      </c>
      <c r="E31" s="94">
        <v>36675</v>
      </c>
      <c r="F31" s="95">
        <v>13272</v>
      </c>
      <c r="G31" s="95">
        <v>5309</v>
      </c>
      <c r="H31" s="95">
        <v>6636</v>
      </c>
      <c r="I31" s="96">
        <v>5309</v>
      </c>
    </row>
    <row r="32" spans="1:9" s="43" customFormat="1" x14ac:dyDescent="0.25">
      <c r="A32" s="92"/>
      <c r="B32" s="93"/>
      <c r="C32" s="93">
        <v>51</v>
      </c>
      <c r="D32" s="93" t="s">
        <v>64</v>
      </c>
      <c r="E32" s="94">
        <v>-6050</v>
      </c>
      <c r="F32" s="95">
        <v>0</v>
      </c>
      <c r="G32" s="95"/>
      <c r="H32" s="95"/>
      <c r="I32" s="96"/>
    </row>
    <row r="33" spans="1:9" s="43" customFormat="1" x14ac:dyDescent="0.25">
      <c r="A33" s="92"/>
      <c r="B33" s="93"/>
      <c r="C33" s="93">
        <v>52</v>
      </c>
      <c r="D33" s="93" t="s">
        <v>50</v>
      </c>
      <c r="E33" s="94">
        <v>10392</v>
      </c>
      <c r="F33" s="95">
        <v>11282</v>
      </c>
      <c r="G33" s="95">
        <v>0</v>
      </c>
      <c r="H33" s="95"/>
      <c r="I33" s="96"/>
    </row>
    <row r="34" spans="1:9" s="38" customFormat="1" x14ac:dyDescent="0.25">
      <c r="A34" s="92"/>
      <c r="B34" s="93"/>
      <c r="C34" s="93">
        <v>61</v>
      </c>
      <c r="D34" s="93" t="s">
        <v>71</v>
      </c>
      <c r="E34" s="97"/>
      <c r="F34" s="98"/>
      <c r="G34" s="98"/>
      <c r="H34" s="98"/>
      <c r="I34" s="99"/>
    </row>
    <row r="35" spans="1:9" s="28" customFormat="1" x14ac:dyDescent="0.25">
      <c r="A35" s="41"/>
      <c r="B35" s="39"/>
      <c r="C35" s="39">
        <v>71</v>
      </c>
      <c r="D35" s="39" t="s">
        <v>72</v>
      </c>
      <c r="E35" s="40">
        <v>0</v>
      </c>
      <c r="F35" s="40">
        <v>0</v>
      </c>
      <c r="G35" s="40"/>
      <c r="H35" s="40"/>
      <c r="I35" s="42"/>
    </row>
    <row r="36" spans="1:9" s="31" customFormat="1" ht="20.25" customHeight="1" x14ac:dyDescent="0.25">
      <c r="A36" s="134" t="s">
        <v>69</v>
      </c>
      <c r="B36" s="135"/>
      <c r="C36" s="135"/>
      <c r="D36" s="136"/>
      <c r="E36" s="75">
        <f>SUM(E10+E25)</f>
        <v>1563175</v>
      </c>
      <c r="F36" s="75">
        <f>SUM(F10+F25)</f>
        <v>1583383</v>
      </c>
      <c r="G36" s="75">
        <f>SUM(G10+G25)</f>
        <v>1771186</v>
      </c>
      <c r="H36" s="75">
        <f>SUM(H10+H25)</f>
        <v>1771186</v>
      </c>
      <c r="I36" s="75">
        <f>SUM(I10+I25)</f>
        <v>1771186</v>
      </c>
    </row>
    <row r="37" spans="1:9" s="31" customFormat="1" ht="20.25" customHeight="1" x14ac:dyDescent="0.25">
      <c r="A37" s="134" t="s">
        <v>113</v>
      </c>
      <c r="B37" s="135"/>
      <c r="C37" s="135"/>
      <c r="D37" s="136"/>
      <c r="E37" s="75">
        <v>0</v>
      </c>
      <c r="F37" s="75">
        <f>F36+F28</f>
        <v>1617891</v>
      </c>
      <c r="G37" s="75">
        <f>G36+G28</f>
        <v>1787113</v>
      </c>
      <c r="H37" s="75">
        <f>H36+H28</f>
        <v>1781804</v>
      </c>
      <c r="I37" s="75">
        <f>I36+I28</f>
        <v>1777822</v>
      </c>
    </row>
    <row r="52" spans="1:9" s="29" customFormat="1" ht="15.75" x14ac:dyDescent="0.25">
      <c r="A52" s="139" t="s">
        <v>21</v>
      </c>
      <c r="B52" s="140"/>
      <c r="C52" s="140"/>
      <c r="D52" s="140"/>
      <c r="E52" s="140"/>
      <c r="F52" s="140"/>
      <c r="G52" s="140"/>
      <c r="H52" s="140"/>
      <c r="I52" s="140"/>
    </row>
    <row r="53" spans="1:9" ht="18" x14ac:dyDescent="0.25">
      <c r="A53" s="1"/>
      <c r="B53" s="1"/>
      <c r="C53" s="1"/>
      <c r="D53" s="1"/>
      <c r="E53" s="32"/>
      <c r="F53" s="32"/>
      <c r="G53" s="32"/>
      <c r="H53" s="33"/>
      <c r="I53" s="109" t="s">
        <v>123</v>
      </c>
    </row>
    <row r="54" spans="1:9" ht="25.5" x14ac:dyDescent="0.25">
      <c r="A54" s="16" t="s">
        <v>16</v>
      </c>
      <c r="B54" s="15" t="s">
        <v>17</v>
      </c>
      <c r="C54" s="15" t="s">
        <v>18</v>
      </c>
      <c r="D54" s="15" t="s">
        <v>22</v>
      </c>
      <c r="E54" s="34" t="s">
        <v>12</v>
      </c>
      <c r="F54" s="35" t="s">
        <v>13</v>
      </c>
      <c r="G54" s="35" t="s">
        <v>46</v>
      </c>
      <c r="H54" s="35" t="s">
        <v>47</v>
      </c>
      <c r="I54" s="35" t="s">
        <v>48</v>
      </c>
    </row>
    <row r="55" spans="1:9" s="37" customFormat="1" x14ac:dyDescent="0.25">
      <c r="A55" s="72">
        <v>3</v>
      </c>
      <c r="B55" s="72"/>
      <c r="C55" s="72"/>
      <c r="D55" s="73" t="s">
        <v>23</v>
      </c>
      <c r="E55" s="74">
        <f>SUM(E56+E62+E70+E75)</f>
        <v>1530534</v>
      </c>
      <c r="F55" s="74">
        <f>SUM(F56+F62+F70+F75)</f>
        <v>1607671</v>
      </c>
      <c r="G55" s="74">
        <f>SUM(G56+G62+G70+G75)</f>
        <v>1754005</v>
      </c>
      <c r="H55" s="74">
        <f>SUM(H56+H62+H70+H75)</f>
        <v>1757987</v>
      </c>
      <c r="I55" s="74">
        <f>SUM(I56+I62+I70+I75)</f>
        <v>1755332</v>
      </c>
    </row>
    <row r="56" spans="1:9" s="37" customFormat="1" x14ac:dyDescent="0.25">
      <c r="A56" s="69"/>
      <c r="B56" s="69">
        <v>31</v>
      </c>
      <c r="C56" s="69"/>
      <c r="D56" s="70" t="s">
        <v>24</v>
      </c>
      <c r="E56" s="71">
        <v>1277717</v>
      </c>
      <c r="F56" s="71">
        <v>1325821</v>
      </c>
      <c r="G56" s="71">
        <v>1393710</v>
      </c>
      <c r="H56" s="71">
        <f>G56</f>
        <v>1393710</v>
      </c>
      <c r="I56" s="71">
        <f>G56</f>
        <v>1393710</v>
      </c>
    </row>
    <row r="57" spans="1:9" s="28" customFormat="1" x14ac:dyDescent="0.25">
      <c r="A57" s="9"/>
      <c r="B57" s="9"/>
      <c r="C57" s="9">
        <v>11</v>
      </c>
      <c r="D57" s="9" t="s">
        <v>20</v>
      </c>
      <c r="E57" s="64">
        <v>2244</v>
      </c>
      <c r="F57" s="65">
        <v>2046</v>
      </c>
      <c r="G57" s="65">
        <v>6484</v>
      </c>
      <c r="H57" s="65">
        <f>G57</f>
        <v>6484</v>
      </c>
      <c r="I57" s="65">
        <f>G57</f>
        <v>6484</v>
      </c>
    </row>
    <row r="58" spans="1:9" s="28" customFormat="1" x14ac:dyDescent="0.25">
      <c r="A58" s="14"/>
      <c r="B58" s="9"/>
      <c r="C58" s="9">
        <v>31</v>
      </c>
      <c r="D58" s="9" t="s">
        <v>70</v>
      </c>
      <c r="E58" s="64">
        <v>1487</v>
      </c>
      <c r="F58" s="65">
        <v>3238</v>
      </c>
      <c r="G58" s="65">
        <v>7220</v>
      </c>
      <c r="H58" s="65">
        <f t="shared" ref="H58:H59" si="2">G58</f>
        <v>7220</v>
      </c>
      <c r="I58" s="65">
        <f t="shared" ref="I58:I60" si="3">G58</f>
        <v>7220</v>
      </c>
    </row>
    <row r="59" spans="1:9" s="28" customFormat="1" x14ac:dyDescent="0.25">
      <c r="A59" s="14"/>
      <c r="B59" s="9"/>
      <c r="C59" s="9">
        <v>43</v>
      </c>
      <c r="D59" s="9" t="s">
        <v>51</v>
      </c>
      <c r="E59" s="64">
        <v>5243</v>
      </c>
      <c r="F59" s="65">
        <v>1327</v>
      </c>
      <c r="G59" s="65"/>
      <c r="H59" s="65">
        <f t="shared" si="2"/>
        <v>0</v>
      </c>
      <c r="I59" s="65">
        <f t="shared" si="3"/>
        <v>0</v>
      </c>
    </row>
    <row r="60" spans="1:9" s="28" customFormat="1" x14ac:dyDescent="0.25">
      <c r="A60" s="14"/>
      <c r="B60" s="9"/>
      <c r="C60" s="9">
        <v>51</v>
      </c>
      <c r="D60" s="9" t="s">
        <v>64</v>
      </c>
      <c r="E60" s="64">
        <v>13884</v>
      </c>
      <c r="F60" s="65">
        <v>14246</v>
      </c>
      <c r="G60" s="65">
        <v>21980</v>
      </c>
      <c r="H60" s="65">
        <v>21979</v>
      </c>
      <c r="I60" s="65">
        <f t="shared" si="3"/>
        <v>21980</v>
      </c>
    </row>
    <row r="61" spans="1:9" s="28" customFormat="1" x14ac:dyDescent="0.25">
      <c r="A61" s="14"/>
      <c r="B61" s="9"/>
      <c r="C61" s="9">
        <v>52</v>
      </c>
      <c r="D61" s="9" t="s">
        <v>50</v>
      </c>
      <c r="E61" s="64">
        <v>1254859</v>
      </c>
      <c r="F61" s="65">
        <v>1304964</v>
      </c>
      <c r="G61" s="65">
        <v>1358026</v>
      </c>
      <c r="H61" s="65">
        <v>1358027</v>
      </c>
      <c r="I61" s="65">
        <v>1358026</v>
      </c>
    </row>
    <row r="62" spans="1:9" s="37" customFormat="1" x14ac:dyDescent="0.25">
      <c r="A62" s="69"/>
      <c r="B62" s="69">
        <v>32</v>
      </c>
      <c r="C62" s="69"/>
      <c r="D62" s="70" t="s">
        <v>35</v>
      </c>
      <c r="E62" s="71">
        <v>240735</v>
      </c>
      <c r="F62" s="71">
        <v>272584</v>
      </c>
      <c r="G62" s="71">
        <v>347235</v>
      </c>
      <c r="H62" s="71">
        <v>351217</v>
      </c>
      <c r="I62" s="71">
        <v>348562</v>
      </c>
    </row>
    <row r="63" spans="1:9" s="28" customFormat="1" x14ac:dyDescent="0.25">
      <c r="A63" s="9"/>
      <c r="B63" s="9"/>
      <c r="C63" s="9">
        <v>11</v>
      </c>
      <c r="D63" s="9" t="s">
        <v>20</v>
      </c>
      <c r="E63" s="64">
        <v>116</v>
      </c>
      <c r="F63" s="65">
        <v>130</v>
      </c>
      <c r="G63" s="65">
        <v>1480</v>
      </c>
      <c r="H63" s="65">
        <v>1480</v>
      </c>
      <c r="I63" s="65">
        <v>1480</v>
      </c>
    </row>
    <row r="64" spans="1:9" s="28" customFormat="1" x14ac:dyDescent="0.25">
      <c r="A64" s="14"/>
      <c r="B64" s="9"/>
      <c r="C64" s="9">
        <v>31</v>
      </c>
      <c r="D64" s="9" t="s">
        <v>70</v>
      </c>
      <c r="E64" s="64">
        <v>8744</v>
      </c>
      <c r="F64" s="65">
        <v>16139</v>
      </c>
      <c r="G64" s="65">
        <v>8972</v>
      </c>
      <c r="H64" s="65">
        <v>8972</v>
      </c>
      <c r="I64" s="66">
        <v>8972</v>
      </c>
    </row>
    <row r="65" spans="1:9" s="28" customFormat="1" x14ac:dyDescent="0.25">
      <c r="A65" s="14"/>
      <c r="B65" s="9"/>
      <c r="C65" s="9">
        <v>43</v>
      </c>
      <c r="D65" s="9" t="s">
        <v>51</v>
      </c>
      <c r="E65" s="64">
        <v>77465</v>
      </c>
      <c r="F65" s="65">
        <v>96125</v>
      </c>
      <c r="G65" s="65">
        <v>138023</v>
      </c>
      <c r="H65" s="65">
        <v>140680</v>
      </c>
      <c r="I65" s="66">
        <v>139352</v>
      </c>
    </row>
    <row r="66" spans="1:9" s="28" customFormat="1" x14ac:dyDescent="0.25">
      <c r="A66" s="14"/>
      <c r="B66" s="9"/>
      <c r="C66" s="9">
        <v>44</v>
      </c>
      <c r="D66" s="9" t="s">
        <v>77</v>
      </c>
      <c r="E66" s="64">
        <v>101224</v>
      </c>
      <c r="F66" s="65">
        <v>101806</v>
      </c>
      <c r="G66" s="65">
        <v>119584</v>
      </c>
      <c r="H66" s="65">
        <v>119583</v>
      </c>
      <c r="I66" s="66">
        <v>119582</v>
      </c>
    </row>
    <row r="67" spans="1:9" s="28" customFormat="1" x14ac:dyDescent="0.25">
      <c r="A67" s="14"/>
      <c r="B67" s="9"/>
      <c r="C67" s="9">
        <v>51</v>
      </c>
      <c r="D67" s="9" t="s">
        <v>64</v>
      </c>
      <c r="E67" s="64">
        <v>10395</v>
      </c>
      <c r="F67" s="65">
        <v>13400</v>
      </c>
      <c r="G67" s="65">
        <v>15396</v>
      </c>
      <c r="H67" s="65">
        <v>15396</v>
      </c>
      <c r="I67" s="66">
        <v>15396</v>
      </c>
    </row>
    <row r="68" spans="1:9" s="28" customFormat="1" x14ac:dyDescent="0.25">
      <c r="A68" s="14"/>
      <c r="B68" s="9"/>
      <c r="C68" s="9">
        <v>52</v>
      </c>
      <c r="D68" s="9" t="s">
        <v>50</v>
      </c>
      <c r="E68" s="64">
        <v>40452</v>
      </c>
      <c r="F68" s="65">
        <v>44851</v>
      </c>
      <c r="G68" s="65">
        <v>63647</v>
      </c>
      <c r="H68" s="65">
        <v>64973</v>
      </c>
      <c r="I68" s="66">
        <v>63647</v>
      </c>
    </row>
    <row r="69" spans="1:9" s="28" customFormat="1" x14ac:dyDescent="0.25">
      <c r="A69" s="14"/>
      <c r="B69" s="9"/>
      <c r="C69" s="9">
        <v>61</v>
      </c>
      <c r="D69" s="9" t="s">
        <v>71</v>
      </c>
      <c r="E69" s="64">
        <v>2339</v>
      </c>
      <c r="F69" s="65">
        <v>133</v>
      </c>
      <c r="G69" s="65">
        <v>133</v>
      </c>
      <c r="H69" s="65">
        <v>133</v>
      </c>
      <c r="I69" s="66">
        <v>133</v>
      </c>
    </row>
    <row r="70" spans="1:9" s="37" customFormat="1" x14ac:dyDescent="0.25">
      <c r="A70" s="69"/>
      <c r="B70" s="69">
        <v>34</v>
      </c>
      <c r="C70" s="69"/>
      <c r="D70" s="70" t="s">
        <v>56</v>
      </c>
      <c r="E70" s="71">
        <v>3320</v>
      </c>
      <c r="F70" s="71">
        <v>1327</v>
      </c>
      <c r="G70" s="71">
        <v>1725</v>
      </c>
      <c r="H70" s="71">
        <v>1725</v>
      </c>
      <c r="I70" s="71">
        <v>1725</v>
      </c>
    </row>
    <row r="71" spans="1:9" s="28" customFormat="1" x14ac:dyDescent="0.25">
      <c r="A71" s="14"/>
      <c r="B71" s="9"/>
      <c r="C71" s="9">
        <v>31</v>
      </c>
      <c r="D71" s="9" t="s">
        <v>70</v>
      </c>
      <c r="E71" s="64">
        <v>1</v>
      </c>
      <c r="F71" s="65">
        <v>1</v>
      </c>
      <c r="G71" s="65">
        <v>1</v>
      </c>
      <c r="H71" s="65">
        <v>1</v>
      </c>
      <c r="I71" s="66">
        <v>1</v>
      </c>
    </row>
    <row r="72" spans="1:9" s="28" customFormat="1" x14ac:dyDescent="0.25">
      <c r="A72" s="14"/>
      <c r="B72" s="9"/>
      <c r="C72" s="9">
        <v>43</v>
      </c>
      <c r="D72" s="9" t="s">
        <v>51</v>
      </c>
      <c r="E72" s="64">
        <v>455</v>
      </c>
      <c r="F72" s="65"/>
      <c r="G72" s="65"/>
      <c r="H72" s="65"/>
      <c r="I72" s="66"/>
    </row>
    <row r="73" spans="1:9" s="28" customFormat="1" x14ac:dyDescent="0.25">
      <c r="A73" s="14"/>
      <c r="B73" s="9"/>
      <c r="C73" s="9">
        <v>44</v>
      </c>
      <c r="D73" s="9" t="s">
        <v>77</v>
      </c>
      <c r="E73" s="64">
        <v>860</v>
      </c>
      <c r="F73" s="65">
        <v>1326</v>
      </c>
      <c r="G73" s="65">
        <v>1724</v>
      </c>
      <c r="H73" s="65">
        <v>1724</v>
      </c>
      <c r="I73" s="66">
        <v>1724</v>
      </c>
    </row>
    <row r="74" spans="1:9" s="28" customFormat="1" x14ac:dyDescent="0.25">
      <c r="A74" s="14"/>
      <c r="B74" s="9"/>
      <c r="C74" s="9">
        <v>52</v>
      </c>
      <c r="D74" s="9" t="s">
        <v>50</v>
      </c>
      <c r="E74" s="64">
        <v>2004</v>
      </c>
      <c r="F74" s="65">
        <v>0</v>
      </c>
      <c r="G74" s="65"/>
      <c r="H74" s="65"/>
      <c r="I74" s="66"/>
    </row>
    <row r="75" spans="1:9" s="37" customFormat="1" ht="25.5" x14ac:dyDescent="0.25">
      <c r="A75" s="69"/>
      <c r="B75" s="69">
        <v>37</v>
      </c>
      <c r="C75" s="69"/>
      <c r="D75" s="70" t="s">
        <v>57</v>
      </c>
      <c r="E75" s="71">
        <v>8762</v>
      </c>
      <c r="F75" s="71">
        <v>7939</v>
      </c>
      <c r="G75" s="71">
        <v>11335</v>
      </c>
      <c r="H75" s="71">
        <v>11335</v>
      </c>
      <c r="I75" s="71">
        <v>11335</v>
      </c>
    </row>
    <row r="76" spans="1:9" s="28" customFormat="1" x14ac:dyDescent="0.25">
      <c r="A76" s="14"/>
      <c r="B76" s="9"/>
      <c r="C76" s="9">
        <v>31</v>
      </c>
      <c r="D76" s="9" t="s">
        <v>70</v>
      </c>
      <c r="E76" s="64">
        <v>0</v>
      </c>
      <c r="F76" s="65">
        <v>0</v>
      </c>
      <c r="G76" s="65">
        <v>0</v>
      </c>
      <c r="H76" s="65">
        <v>0</v>
      </c>
      <c r="I76" s="66">
        <v>0</v>
      </c>
    </row>
    <row r="77" spans="1:9" s="28" customFormat="1" x14ac:dyDescent="0.25">
      <c r="A77" s="14"/>
      <c r="B77" s="9"/>
      <c r="C77" s="9">
        <v>52</v>
      </c>
      <c r="D77" s="9" t="s">
        <v>50</v>
      </c>
      <c r="E77" s="64">
        <v>8762</v>
      </c>
      <c r="F77" s="65">
        <v>7939</v>
      </c>
      <c r="G77" s="65">
        <v>11335</v>
      </c>
      <c r="H77" s="65">
        <v>11335</v>
      </c>
      <c r="I77" s="66">
        <v>11335</v>
      </c>
    </row>
    <row r="78" spans="1:9" s="37" customFormat="1" x14ac:dyDescent="0.25">
      <c r="A78" s="72">
        <v>4</v>
      </c>
      <c r="B78" s="72">
        <v>42</v>
      </c>
      <c r="C78" s="72"/>
      <c r="D78" s="73" t="s">
        <v>52</v>
      </c>
      <c r="E78" s="74">
        <v>41891</v>
      </c>
      <c r="F78" s="74">
        <v>30128</v>
      </c>
      <c r="G78" s="74">
        <v>33108</v>
      </c>
      <c r="H78" s="74">
        <v>25144</v>
      </c>
      <c r="I78" s="74">
        <v>21163</v>
      </c>
    </row>
    <row r="79" spans="1:9" s="28" customFormat="1" x14ac:dyDescent="0.25">
      <c r="A79" s="9"/>
      <c r="B79" s="9"/>
      <c r="C79" s="9">
        <v>11</v>
      </c>
      <c r="D79" s="9" t="s">
        <v>20</v>
      </c>
      <c r="E79" s="64"/>
      <c r="F79" s="65"/>
      <c r="G79" s="65"/>
      <c r="H79" s="65"/>
      <c r="I79" s="65"/>
    </row>
    <row r="80" spans="1:9" s="28" customFormat="1" x14ac:dyDescent="0.25">
      <c r="A80" s="14"/>
      <c r="B80" s="9"/>
      <c r="C80" s="9">
        <v>31</v>
      </c>
      <c r="D80" s="9" t="s">
        <v>70</v>
      </c>
      <c r="E80" s="64"/>
      <c r="F80" s="65">
        <v>10220</v>
      </c>
      <c r="G80" s="65">
        <v>8627</v>
      </c>
      <c r="H80" s="65">
        <v>5309</v>
      </c>
      <c r="I80" s="66">
        <v>4777</v>
      </c>
    </row>
    <row r="81" spans="1:9" s="28" customFormat="1" x14ac:dyDescent="0.25">
      <c r="A81" s="14"/>
      <c r="B81" s="9"/>
      <c r="C81" s="9">
        <v>43</v>
      </c>
      <c r="D81" s="9" t="s">
        <v>51</v>
      </c>
      <c r="E81" s="64"/>
      <c r="F81" s="65">
        <v>9954</v>
      </c>
      <c r="G81" s="65">
        <v>6636</v>
      </c>
      <c r="H81" s="65">
        <v>3449</v>
      </c>
      <c r="I81" s="66">
        <v>0</v>
      </c>
    </row>
    <row r="82" spans="1:9" s="28" customFormat="1" x14ac:dyDescent="0.25">
      <c r="A82" s="14"/>
      <c r="B82" s="9"/>
      <c r="C82" s="9">
        <v>44</v>
      </c>
      <c r="D82" s="9" t="s">
        <v>77</v>
      </c>
      <c r="E82" s="64">
        <v>16794</v>
      </c>
      <c r="F82" s="65">
        <v>7505</v>
      </c>
      <c r="G82" s="65"/>
      <c r="H82" s="65"/>
      <c r="I82" s="66"/>
    </row>
    <row r="83" spans="1:9" s="28" customFormat="1" x14ac:dyDescent="0.25">
      <c r="A83" s="14"/>
      <c r="B83" s="9"/>
      <c r="C83" s="9">
        <v>51</v>
      </c>
      <c r="D83" s="9" t="s">
        <v>64</v>
      </c>
      <c r="E83" s="64"/>
      <c r="F83" s="65"/>
      <c r="G83" s="65"/>
      <c r="H83" s="65"/>
      <c r="I83" s="66"/>
    </row>
    <row r="84" spans="1:9" s="28" customFormat="1" x14ac:dyDescent="0.25">
      <c r="A84" s="14"/>
      <c r="B84" s="9"/>
      <c r="C84" s="9">
        <v>52</v>
      </c>
      <c r="D84" s="9" t="s">
        <v>50</v>
      </c>
      <c r="E84" s="64">
        <v>23140</v>
      </c>
      <c r="F84" s="65">
        <v>664</v>
      </c>
      <c r="G84" s="65">
        <v>16059</v>
      </c>
      <c r="H84" s="65">
        <v>14600</v>
      </c>
      <c r="I84" s="66">
        <v>14600</v>
      </c>
    </row>
    <row r="85" spans="1:9" s="28" customFormat="1" x14ac:dyDescent="0.25">
      <c r="A85" s="14"/>
      <c r="B85" s="9"/>
      <c r="C85" s="9">
        <v>61</v>
      </c>
      <c r="D85" s="9" t="s">
        <v>71</v>
      </c>
      <c r="E85" s="64">
        <v>1764</v>
      </c>
      <c r="F85" s="65">
        <v>1593</v>
      </c>
      <c r="G85" s="65">
        <v>1593</v>
      </c>
      <c r="H85" s="65">
        <v>1593</v>
      </c>
      <c r="I85" s="66">
        <v>1593</v>
      </c>
    </row>
    <row r="86" spans="1:9" s="28" customFormat="1" x14ac:dyDescent="0.25">
      <c r="A86" s="14"/>
      <c r="B86" s="9"/>
      <c r="C86" s="9">
        <v>71</v>
      </c>
      <c r="D86" s="9" t="s">
        <v>72</v>
      </c>
      <c r="E86" s="64">
        <v>193</v>
      </c>
      <c r="F86" s="65">
        <v>192</v>
      </c>
      <c r="G86" s="65">
        <v>193</v>
      </c>
      <c r="H86" s="65">
        <v>193</v>
      </c>
      <c r="I86" s="66">
        <v>193</v>
      </c>
    </row>
    <row r="87" spans="1:9" s="31" customFormat="1" ht="20.25" customHeight="1" x14ac:dyDescent="0.25">
      <c r="A87" s="134" t="s">
        <v>65</v>
      </c>
      <c r="B87" s="135"/>
      <c r="C87" s="135"/>
      <c r="D87" s="136"/>
      <c r="E87" s="75">
        <f>SUM(E55,E78)</f>
        <v>1572425</v>
      </c>
      <c r="F87" s="75">
        <f>SUM(F55,F78)</f>
        <v>1637799</v>
      </c>
      <c r="G87" s="75">
        <f>SUM(G55,G78)</f>
        <v>1787113</v>
      </c>
      <c r="H87" s="75">
        <f>SUM(H55,H78)</f>
        <v>1783131</v>
      </c>
      <c r="I87" s="75">
        <f>SUM(I55,I78)</f>
        <v>1776495</v>
      </c>
    </row>
    <row r="91" spans="1:9" x14ac:dyDescent="0.25">
      <c r="A91" t="s">
        <v>114</v>
      </c>
      <c r="E91"/>
      <c r="F91"/>
      <c r="G91" s="43"/>
      <c r="H91"/>
      <c r="I91" t="s">
        <v>115</v>
      </c>
    </row>
    <row r="92" spans="1:9" x14ac:dyDescent="0.25">
      <c r="A92" t="s">
        <v>116</v>
      </c>
      <c r="E92"/>
      <c r="F92"/>
      <c r="G92" s="43"/>
      <c r="H92"/>
      <c r="I92" t="s">
        <v>117</v>
      </c>
    </row>
  </sheetData>
  <mergeCells count="8">
    <mergeCell ref="A1:J1"/>
    <mergeCell ref="A87:D87"/>
    <mergeCell ref="A7:I7"/>
    <mergeCell ref="A52:I52"/>
    <mergeCell ref="A3:I3"/>
    <mergeCell ref="A5:I5"/>
    <mergeCell ref="A36:D36"/>
    <mergeCell ref="A37:D37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F8" sqref="F8"/>
    </sheetView>
  </sheetViews>
  <sheetFormatPr defaultRowHeight="15" x14ac:dyDescent="0.25"/>
  <cols>
    <col min="1" max="1" width="39.140625" customWidth="1"/>
    <col min="2" max="6" width="29.28515625" customWidth="1"/>
    <col min="7" max="9" width="9.140625" hidden="1" customWidth="1"/>
  </cols>
  <sheetData>
    <row r="1" spans="1:10" ht="42" customHeight="1" x14ac:dyDescent="0.25">
      <c r="A1" s="129" t="s">
        <v>119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37" t="s">
        <v>32</v>
      </c>
      <c r="B3" s="137"/>
      <c r="C3" s="137"/>
      <c r="D3" s="137"/>
      <c r="E3" s="141"/>
      <c r="F3" s="141"/>
    </row>
    <row r="4" spans="1:10" ht="18" x14ac:dyDescent="0.25">
      <c r="A4" s="1"/>
      <c r="B4" s="1"/>
      <c r="C4" s="1"/>
      <c r="D4" s="1"/>
      <c r="E4" s="2"/>
      <c r="F4" s="2"/>
    </row>
    <row r="5" spans="1:10" ht="18" customHeight="1" x14ac:dyDescent="0.25">
      <c r="A5" s="137" t="s">
        <v>15</v>
      </c>
      <c r="B5" s="130"/>
      <c r="C5" s="130"/>
      <c r="D5" s="130"/>
      <c r="E5" s="130"/>
      <c r="F5" s="130"/>
    </row>
    <row r="6" spans="1:10" ht="18" x14ac:dyDescent="0.25">
      <c r="A6" s="1"/>
      <c r="B6" s="1"/>
      <c r="C6" s="1"/>
      <c r="D6" s="1"/>
      <c r="E6" s="2"/>
      <c r="F6" s="2"/>
    </row>
    <row r="7" spans="1:10" ht="15.75" x14ac:dyDescent="0.25">
      <c r="A7" s="137" t="s">
        <v>25</v>
      </c>
      <c r="B7" s="138"/>
      <c r="C7" s="138"/>
      <c r="D7" s="138"/>
      <c r="E7" s="138"/>
      <c r="F7" s="138"/>
    </row>
    <row r="8" spans="1:10" ht="18" x14ac:dyDescent="0.25">
      <c r="A8" s="1"/>
      <c r="B8" s="1"/>
      <c r="C8" s="1"/>
      <c r="D8" s="1"/>
      <c r="E8" s="2"/>
      <c r="F8" s="111" t="s">
        <v>123</v>
      </c>
    </row>
    <row r="9" spans="1:10" ht="25.5" x14ac:dyDescent="0.25">
      <c r="A9" s="16" t="s">
        <v>26</v>
      </c>
      <c r="B9" s="16" t="s">
        <v>12</v>
      </c>
      <c r="C9" s="16" t="s">
        <v>13</v>
      </c>
      <c r="D9" s="16" t="s">
        <v>46</v>
      </c>
      <c r="E9" s="16" t="s">
        <v>47</v>
      </c>
      <c r="F9" s="16" t="s">
        <v>48</v>
      </c>
    </row>
    <row r="10" spans="1:10" ht="15.75" customHeight="1" x14ac:dyDescent="0.25">
      <c r="A10" s="7" t="s">
        <v>27</v>
      </c>
      <c r="B10" s="5">
        <f>B11</f>
        <v>1572425</v>
      </c>
      <c r="C10" s="5">
        <f t="shared" ref="C10:F10" si="0">C11</f>
        <v>1637799</v>
      </c>
      <c r="D10" s="5">
        <f t="shared" si="0"/>
        <v>1787113</v>
      </c>
      <c r="E10" s="5">
        <f t="shared" si="0"/>
        <v>1783131</v>
      </c>
      <c r="F10" s="5">
        <f t="shared" si="0"/>
        <v>1776495</v>
      </c>
    </row>
    <row r="11" spans="1:10" ht="15.75" customHeight="1" x14ac:dyDescent="0.25">
      <c r="A11" s="7" t="s">
        <v>60</v>
      </c>
      <c r="B11" s="5">
        <f>SUM(B12,B13,B14)</f>
        <v>1572425</v>
      </c>
      <c r="C11" s="5">
        <f t="shared" ref="C11:F11" si="1">SUM(C12,C13,C14)</f>
        <v>1637799</v>
      </c>
      <c r="D11" s="5">
        <f t="shared" si="1"/>
        <v>1787113</v>
      </c>
      <c r="E11" s="5">
        <f t="shared" si="1"/>
        <v>1783131</v>
      </c>
      <c r="F11" s="5">
        <f t="shared" si="1"/>
        <v>1776495</v>
      </c>
    </row>
    <row r="12" spans="1:10" x14ac:dyDescent="0.25">
      <c r="A12" s="13" t="s">
        <v>61</v>
      </c>
      <c r="B12" s="5">
        <v>1545573</v>
      </c>
      <c r="C12" s="5">
        <v>1606914</v>
      </c>
      <c r="D12" s="5">
        <v>1744695</v>
      </c>
      <c r="E12" s="5">
        <v>1740713</v>
      </c>
      <c r="F12" s="5">
        <v>1734077</v>
      </c>
    </row>
    <row r="13" spans="1:10" x14ac:dyDescent="0.25">
      <c r="A13" s="14" t="s">
        <v>62</v>
      </c>
      <c r="B13" s="5">
        <v>25339</v>
      </c>
      <c r="C13" s="5">
        <v>28761</v>
      </c>
      <c r="D13" s="5">
        <v>40082</v>
      </c>
      <c r="E13" s="5">
        <v>40082</v>
      </c>
      <c r="F13" s="5">
        <v>40082</v>
      </c>
    </row>
    <row r="14" spans="1:10" ht="29.25" customHeight="1" x14ac:dyDescent="0.25">
      <c r="A14" s="14" t="s">
        <v>63</v>
      </c>
      <c r="B14" s="5">
        <v>1513</v>
      </c>
      <c r="C14" s="5">
        <v>2124</v>
      </c>
      <c r="D14" s="5">
        <v>2336</v>
      </c>
      <c r="E14" s="5">
        <v>2336</v>
      </c>
      <c r="F14" s="6">
        <v>2336</v>
      </c>
    </row>
    <row r="21" spans="1:10" x14ac:dyDescent="0.25">
      <c r="G21" s="43"/>
      <c r="I21" s="43"/>
      <c r="J21" t="s">
        <v>74</v>
      </c>
    </row>
    <row r="22" spans="1:10" x14ac:dyDescent="0.25">
      <c r="A22" t="s">
        <v>114</v>
      </c>
      <c r="E22" t="s">
        <v>74</v>
      </c>
      <c r="F22" t="s">
        <v>115</v>
      </c>
      <c r="G22" s="43"/>
      <c r="I22" s="43"/>
      <c r="J22" t="s">
        <v>74</v>
      </c>
    </row>
    <row r="23" spans="1:10" x14ac:dyDescent="0.25">
      <c r="A23" t="s">
        <v>116</v>
      </c>
      <c r="E23" t="s">
        <v>74</v>
      </c>
      <c r="F23" t="s">
        <v>117</v>
      </c>
      <c r="G23" s="43"/>
      <c r="I23" s="43"/>
      <c r="J23" t="s">
        <v>74</v>
      </c>
    </row>
    <row r="24" spans="1:10" x14ac:dyDescent="0.25">
      <c r="G24" s="43"/>
      <c r="I24" s="43"/>
    </row>
  </sheetData>
  <mergeCells count="4">
    <mergeCell ref="A3:F3"/>
    <mergeCell ref="A5:F5"/>
    <mergeCell ref="A7:F7"/>
    <mergeCell ref="A1:J1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workbookViewId="0">
      <selection activeCell="I6" sqref="I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129" t="s">
        <v>119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A3" s="137" t="s">
        <v>32</v>
      </c>
      <c r="B3" s="137"/>
      <c r="C3" s="137"/>
      <c r="D3" s="137"/>
      <c r="E3" s="137"/>
      <c r="F3" s="137"/>
      <c r="G3" s="137"/>
      <c r="H3" s="141"/>
      <c r="I3" s="141"/>
    </row>
    <row r="4" spans="1:10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10" ht="18" customHeight="1" x14ac:dyDescent="0.25">
      <c r="A5" s="137" t="s">
        <v>28</v>
      </c>
      <c r="B5" s="130"/>
      <c r="C5" s="130"/>
      <c r="D5" s="130"/>
      <c r="E5" s="130"/>
      <c r="F5" s="130"/>
      <c r="G5" s="130"/>
      <c r="H5" s="130"/>
      <c r="I5" s="130"/>
    </row>
    <row r="6" spans="1:10" ht="18" x14ac:dyDescent="0.25">
      <c r="A6" s="1"/>
      <c r="B6" s="1"/>
      <c r="C6" s="1"/>
      <c r="D6" s="1"/>
      <c r="E6" s="1"/>
      <c r="F6" s="1"/>
      <c r="G6" s="1"/>
      <c r="H6" s="2"/>
      <c r="I6" s="110" t="s">
        <v>123</v>
      </c>
    </row>
    <row r="7" spans="1:10" ht="25.5" x14ac:dyDescent="0.25">
      <c r="A7" s="16" t="s">
        <v>16</v>
      </c>
      <c r="B7" s="15" t="s">
        <v>17</v>
      </c>
      <c r="C7" s="15" t="s">
        <v>18</v>
      </c>
      <c r="D7" s="15" t="s">
        <v>55</v>
      </c>
      <c r="E7" s="15" t="s">
        <v>12</v>
      </c>
      <c r="F7" s="16" t="s">
        <v>13</v>
      </c>
      <c r="G7" s="16" t="s">
        <v>46</v>
      </c>
      <c r="H7" s="16" t="s">
        <v>47</v>
      </c>
      <c r="I7" s="16" t="s">
        <v>48</v>
      </c>
    </row>
    <row r="8" spans="1:10" ht="25.5" x14ac:dyDescent="0.25">
      <c r="A8" s="7">
        <v>8</v>
      </c>
      <c r="B8" s="7"/>
      <c r="C8" s="7"/>
      <c r="D8" s="7" t="s">
        <v>29</v>
      </c>
      <c r="E8" s="4"/>
      <c r="F8" s="5"/>
      <c r="G8" s="5"/>
      <c r="H8" s="5"/>
      <c r="I8" s="5"/>
    </row>
    <row r="9" spans="1:10" x14ac:dyDescent="0.25">
      <c r="A9" s="7"/>
      <c r="B9" s="12">
        <v>84</v>
      </c>
      <c r="C9" s="12"/>
      <c r="D9" s="12" t="s">
        <v>36</v>
      </c>
      <c r="E9" s="4"/>
      <c r="F9" s="5"/>
      <c r="G9" s="5"/>
      <c r="H9" s="5"/>
      <c r="I9" s="5"/>
    </row>
    <row r="10" spans="1:10" ht="25.5" x14ac:dyDescent="0.25">
      <c r="A10" s="8"/>
      <c r="B10" s="8"/>
      <c r="C10" s="9">
        <v>81</v>
      </c>
      <c r="D10" s="13" t="s">
        <v>37</v>
      </c>
      <c r="E10" s="4"/>
      <c r="F10" s="5"/>
      <c r="G10" s="5"/>
      <c r="H10" s="5"/>
      <c r="I10" s="5"/>
    </row>
    <row r="11" spans="1:10" ht="25.5" x14ac:dyDescent="0.25">
      <c r="A11" s="10">
        <v>5</v>
      </c>
      <c r="B11" s="11"/>
      <c r="C11" s="11"/>
      <c r="D11" s="17" t="s">
        <v>30</v>
      </c>
      <c r="E11" s="4"/>
      <c r="F11" s="5"/>
      <c r="G11" s="5"/>
      <c r="H11" s="5"/>
      <c r="I11" s="5"/>
    </row>
    <row r="12" spans="1:10" ht="25.5" x14ac:dyDescent="0.25">
      <c r="A12" s="12"/>
      <c r="B12" s="12">
        <v>54</v>
      </c>
      <c r="C12" s="12"/>
      <c r="D12" s="18" t="s">
        <v>38</v>
      </c>
      <c r="E12" s="4"/>
      <c r="F12" s="5"/>
      <c r="G12" s="5"/>
      <c r="H12" s="5"/>
      <c r="I12" s="6"/>
    </row>
    <row r="13" spans="1:10" x14ac:dyDescent="0.25">
      <c r="A13" s="12"/>
      <c r="B13" s="12"/>
      <c r="C13" s="9">
        <v>11</v>
      </c>
      <c r="D13" s="9" t="s">
        <v>20</v>
      </c>
      <c r="E13" s="4"/>
      <c r="F13" s="5"/>
      <c r="G13" s="5"/>
      <c r="H13" s="5"/>
      <c r="I13" s="6"/>
    </row>
    <row r="14" spans="1:10" x14ac:dyDescent="0.25">
      <c r="A14" s="12"/>
      <c r="B14" s="12"/>
      <c r="C14" s="9">
        <v>31</v>
      </c>
      <c r="D14" s="9" t="s">
        <v>39</v>
      </c>
      <c r="E14" s="4"/>
      <c r="F14" s="5"/>
      <c r="G14" s="5"/>
      <c r="H14" s="5"/>
      <c r="I14" s="6"/>
    </row>
    <row r="17" spans="1:10" x14ac:dyDescent="0.25">
      <c r="A17" t="s">
        <v>74</v>
      </c>
      <c r="B17" t="s">
        <v>74</v>
      </c>
      <c r="E17" t="s">
        <v>74</v>
      </c>
      <c r="F17" t="s">
        <v>74</v>
      </c>
      <c r="G17" s="43"/>
      <c r="I17" t="s">
        <v>74</v>
      </c>
      <c r="J17" t="s">
        <v>74</v>
      </c>
    </row>
    <row r="18" spans="1:10" x14ac:dyDescent="0.25">
      <c r="A18" t="s">
        <v>74</v>
      </c>
      <c r="B18" t="s">
        <v>74</v>
      </c>
      <c r="E18" t="s">
        <v>74</v>
      </c>
      <c r="F18" t="s">
        <v>74</v>
      </c>
      <c r="G18" s="43"/>
      <c r="I18" t="s">
        <v>74</v>
      </c>
      <c r="J18" t="s">
        <v>74</v>
      </c>
    </row>
    <row r="21" spans="1:10" x14ac:dyDescent="0.25">
      <c r="A21" t="s">
        <v>114</v>
      </c>
      <c r="E21" t="s">
        <v>74</v>
      </c>
      <c r="F21" t="s">
        <v>74</v>
      </c>
      <c r="G21" s="43"/>
      <c r="I21" t="s">
        <v>115</v>
      </c>
      <c r="J21" t="s">
        <v>74</v>
      </c>
    </row>
    <row r="22" spans="1:10" x14ac:dyDescent="0.25">
      <c r="A22" t="s">
        <v>116</v>
      </c>
      <c r="E22" t="s">
        <v>74</v>
      </c>
      <c r="F22" t="s">
        <v>74</v>
      </c>
      <c r="G22" s="43"/>
      <c r="I22" t="s">
        <v>117</v>
      </c>
      <c r="J22" t="s">
        <v>74</v>
      </c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13"/>
  <sheetViews>
    <sheetView zoomScaleNormal="100" workbookViewId="0">
      <selection activeCell="I4" sqref="I4"/>
    </sheetView>
  </sheetViews>
  <sheetFormatPr defaultRowHeight="15" x14ac:dyDescent="0.25"/>
  <cols>
    <col min="1" max="1" width="7.42578125" bestFit="1" customWidth="1"/>
    <col min="2" max="2" width="8.42578125" customWidth="1"/>
    <col min="3" max="3" width="7.42578125" customWidth="1"/>
    <col min="4" max="4" width="48.85546875" customWidth="1"/>
    <col min="5" max="5" width="22.85546875" customWidth="1"/>
    <col min="6" max="7" width="23.28515625" customWidth="1"/>
    <col min="8" max="8" width="23.7109375" customWidth="1"/>
    <col min="9" max="9" width="24.42578125" customWidth="1"/>
  </cols>
  <sheetData>
    <row r="1" spans="1:10" ht="42" customHeight="1" x14ac:dyDescent="0.25">
      <c r="A1" s="129" t="s">
        <v>119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x14ac:dyDescent="0.25">
      <c r="A2" s="44"/>
      <c r="B2" s="1"/>
      <c r="C2" s="1"/>
      <c r="D2" s="1"/>
      <c r="E2" s="1"/>
      <c r="F2" s="1"/>
      <c r="G2" s="1"/>
      <c r="H2" s="2"/>
      <c r="I2" s="2"/>
    </row>
    <row r="3" spans="1:10" ht="18" customHeight="1" x14ac:dyDescent="0.25">
      <c r="A3" s="137" t="s">
        <v>31</v>
      </c>
      <c r="B3" s="130"/>
      <c r="C3" s="130"/>
      <c r="D3" s="130"/>
      <c r="E3" s="130"/>
      <c r="F3" s="130"/>
      <c r="G3" s="130"/>
      <c r="H3" s="130"/>
      <c r="I3" s="130"/>
    </row>
    <row r="4" spans="1:10" ht="18" x14ac:dyDescent="0.25">
      <c r="A4" s="1"/>
      <c r="B4" s="1"/>
      <c r="C4" s="1"/>
      <c r="D4" s="1"/>
      <c r="E4" s="1"/>
      <c r="F4" s="1"/>
      <c r="G4" s="1"/>
      <c r="H4" s="2"/>
      <c r="I4" s="111" t="s">
        <v>123</v>
      </c>
    </row>
    <row r="5" spans="1:10" ht="25.5" x14ac:dyDescent="0.25">
      <c r="A5" s="154" t="s">
        <v>33</v>
      </c>
      <c r="B5" s="155"/>
      <c r="C5" s="156"/>
      <c r="D5" s="15" t="s">
        <v>34</v>
      </c>
      <c r="E5" s="15" t="s">
        <v>12</v>
      </c>
      <c r="F5" s="15" t="s">
        <v>13</v>
      </c>
      <c r="G5" s="15" t="s">
        <v>58</v>
      </c>
      <c r="H5" s="15" t="s">
        <v>59</v>
      </c>
      <c r="I5" s="15" t="s">
        <v>48</v>
      </c>
    </row>
    <row r="6" spans="1:10" s="30" customFormat="1" ht="15.75" x14ac:dyDescent="0.25">
      <c r="A6" s="157" t="s">
        <v>78</v>
      </c>
      <c r="B6" s="158"/>
      <c r="C6" s="159"/>
      <c r="D6" s="105" t="s">
        <v>79</v>
      </c>
      <c r="E6" s="106"/>
      <c r="F6" s="106"/>
      <c r="G6" s="106"/>
      <c r="H6" s="106"/>
      <c r="I6" s="106"/>
    </row>
    <row r="7" spans="1:10" x14ac:dyDescent="0.25">
      <c r="A7" s="160" t="s">
        <v>80</v>
      </c>
      <c r="B7" s="161"/>
      <c r="C7" s="162"/>
      <c r="D7" s="107" t="s">
        <v>40</v>
      </c>
      <c r="E7" s="108"/>
      <c r="F7" s="108"/>
      <c r="G7" s="108"/>
      <c r="H7" s="108"/>
      <c r="I7" s="108"/>
    </row>
    <row r="8" spans="1:10" s="38" customFormat="1" x14ac:dyDescent="0.25">
      <c r="A8" s="148" t="s">
        <v>109</v>
      </c>
      <c r="B8" s="149"/>
      <c r="C8" s="150"/>
      <c r="D8" s="84" t="s">
        <v>97</v>
      </c>
      <c r="E8" s="4"/>
      <c r="F8" s="4"/>
      <c r="G8" s="4"/>
      <c r="H8" s="4"/>
      <c r="I8" s="4"/>
    </row>
    <row r="9" spans="1:10" x14ac:dyDescent="0.25">
      <c r="A9" s="151" t="s">
        <v>84</v>
      </c>
      <c r="B9" s="152"/>
      <c r="C9" s="153"/>
      <c r="D9" s="85" t="s">
        <v>77</v>
      </c>
      <c r="E9" s="4"/>
      <c r="F9" s="4"/>
      <c r="G9" s="4"/>
      <c r="H9" s="4"/>
      <c r="I9" s="4"/>
    </row>
    <row r="10" spans="1:10" x14ac:dyDescent="0.25">
      <c r="A10" s="142">
        <v>3</v>
      </c>
      <c r="B10" s="143"/>
      <c r="C10" s="144"/>
      <c r="D10" s="73" t="s">
        <v>23</v>
      </c>
      <c r="E10" s="74">
        <f>E11+E12</f>
        <v>102024</v>
      </c>
      <c r="F10" s="74">
        <f>F11+F12</f>
        <v>102071</v>
      </c>
      <c r="G10" s="74">
        <f>G11+G12</f>
        <v>121309</v>
      </c>
      <c r="H10" s="74">
        <f>H11+H12</f>
        <v>121309</v>
      </c>
      <c r="I10" s="74">
        <f>I11+I12</f>
        <v>121309</v>
      </c>
    </row>
    <row r="11" spans="1:10" x14ac:dyDescent="0.25">
      <c r="A11" s="145">
        <v>32</v>
      </c>
      <c r="B11" s="146"/>
      <c r="C11" s="147"/>
      <c r="D11" s="76" t="s">
        <v>35</v>
      </c>
      <c r="E11" s="77">
        <v>101165</v>
      </c>
      <c r="F11" s="77">
        <v>100744</v>
      </c>
      <c r="G11" s="77">
        <v>119584</v>
      </c>
      <c r="H11" s="77">
        <v>119584</v>
      </c>
      <c r="I11" s="77">
        <v>119584</v>
      </c>
    </row>
    <row r="12" spans="1:10" x14ac:dyDescent="0.25">
      <c r="A12" s="78">
        <v>34</v>
      </c>
      <c r="B12" s="79"/>
      <c r="C12" s="80"/>
      <c r="D12" s="76" t="s">
        <v>56</v>
      </c>
      <c r="E12" s="77">
        <v>859</v>
      </c>
      <c r="F12" s="77">
        <v>1327</v>
      </c>
      <c r="G12" s="77">
        <v>1725</v>
      </c>
      <c r="H12" s="77">
        <v>1725</v>
      </c>
      <c r="I12" s="77">
        <v>1725</v>
      </c>
    </row>
    <row r="13" spans="1:10" ht="15" customHeight="1" x14ac:dyDescent="0.25">
      <c r="A13" s="142">
        <v>4</v>
      </c>
      <c r="B13" s="143"/>
      <c r="C13" s="144"/>
      <c r="D13" s="87" t="s">
        <v>52</v>
      </c>
      <c r="E13" s="74">
        <f t="shared" ref="E13:I13" si="0">SUM(E14)</f>
        <v>16615</v>
      </c>
      <c r="F13" s="74">
        <f t="shared" si="0"/>
        <v>7505</v>
      </c>
      <c r="G13" s="74">
        <f t="shared" si="0"/>
        <v>0</v>
      </c>
      <c r="H13" s="74">
        <f t="shared" si="0"/>
        <v>0</v>
      </c>
      <c r="I13" s="74">
        <f t="shared" si="0"/>
        <v>0</v>
      </c>
    </row>
    <row r="14" spans="1:10" x14ac:dyDescent="0.25">
      <c r="A14" s="78">
        <v>42</v>
      </c>
      <c r="B14" s="79"/>
      <c r="C14" s="80"/>
      <c r="D14" s="88" t="s">
        <v>52</v>
      </c>
      <c r="E14" s="77">
        <v>16615</v>
      </c>
      <c r="F14" s="77">
        <v>7505</v>
      </c>
      <c r="G14" s="77">
        <v>0</v>
      </c>
      <c r="H14" s="77">
        <v>0</v>
      </c>
      <c r="I14" s="77">
        <v>0</v>
      </c>
    </row>
    <row r="15" spans="1:10" ht="16.5" customHeight="1" x14ac:dyDescent="0.25">
      <c r="A15" s="148" t="s">
        <v>85</v>
      </c>
      <c r="B15" s="149"/>
      <c r="C15" s="150"/>
      <c r="D15" s="84" t="s">
        <v>98</v>
      </c>
      <c r="E15" s="4"/>
      <c r="F15" s="4"/>
      <c r="G15" s="4"/>
      <c r="H15" s="4"/>
      <c r="I15" s="4"/>
    </row>
    <row r="16" spans="1:10" x14ac:dyDescent="0.25">
      <c r="A16" s="151" t="s">
        <v>83</v>
      </c>
      <c r="B16" s="152"/>
      <c r="C16" s="153"/>
      <c r="D16" s="85" t="s">
        <v>20</v>
      </c>
      <c r="E16" s="4"/>
      <c r="F16" s="4"/>
      <c r="G16" s="4"/>
      <c r="H16" s="4"/>
      <c r="I16" s="4"/>
    </row>
    <row r="17" spans="1:9" x14ac:dyDescent="0.25">
      <c r="A17" s="142">
        <v>3</v>
      </c>
      <c r="B17" s="143"/>
      <c r="C17" s="144"/>
      <c r="D17" s="73" t="s">
        <v>23</v>
      </c>
      <c r="E17" s="74">
        <f>E18</f>
        <v>240</v>
      </c>
      <c r="F17" s="74">
        <f t="shared" ref="F17:I17" si="1">F18</f>
        <v>1063</v>
      </c>
      <c r="G17" s="74">
        <f t="shared" si="1"/>
        <v>1194</v>
      </c>
      <c r="H17" s="74">
        <f t="shared" si="1"/>
        <v>1062</v>
      </c>
      <c r="I17" s="74">
        <f t="shared" si="1"/>
        <v>1062</v>
      </c>
    </row>
    <row r="18" spans="1:9" x14ac:dyDescent="0.25">
      <c r="A18" s="145">
        <v>32</v>
      </c>
      <c r="B18" s="146"/>
      <c r="C18" s="147"/>
      <c r="D18" s="76" t="s">
        <v>35</v>
      </c>
      <c r="E18" s="77">
        <v>240</v>
      </c>
      <c r="F18" s="77">
        <v>1063</v>
      </c>
      <c r="G18" s="77">
        <v>1194</v>
      </c>
      <c r="H18" s="77">
        <v>1062</v>
      </c>
      <c r="I18" s="77">
        <v>1062</v>
      </c>
    </row>
    <row r="19" spans="1:9" ht="16.5" customHeight="1" x14ac:dyDescent="0.25">
      <c r="A19" s="148" t="s">
        <v>81</v>
      </c>
      <c r="B19" s="149"/>
      <c r="C19" s="150"/>
      <c r="D19" s="84" t="s">
        <v>82</v>
      </c>
      <c r="E19" s="4"/>
      <c r="F19" s="4"/>
      <c r="G19" s="4"/>
      <c r="H19" s="4"/>
      <c r="I19" s="4"/>
    </row>
    <row r="20" spans="1:9" x14ac:dyDescent="0.25">
      <c r="A20" s="151" t="s">
        <v>83</v>
      </c>
      <c r="B20" s="152"/>
      <c r="C20" s="153"/>
      <c r="D20" s="85" t="s">
        <v>20</v>
      </c>
      <c r="E20" s="4"/>
      <c r="F20" s="4"/>
      <c r="G20" s="4"/>
      <c r="H20" s="4"/>
      <c r="I20" s="4"/>
    </row>
    <row r="21" spans="1:9" x14ac:dyDescent="0.25">
      <c r="A21" s="142">
        <v>3</v>
      </c>
      <c r="B21" s="143"/>
      <c r="C21" s="144"/>
      <c r="D21" s="73" t="s">
        <v>23</v>
      </c>
      <c r="E21" s="74">
        <f>E22</f>
        <v>1274</v>
      </c>
      <c r="F21" s="74">
        <f t="shared" ref="F21:I21" si="2">F22</f>
        <v>1062</v>
      </c>
      <c r="G21" s="74">
        <f t="shared" si="2"/>
        <v>1274</v>
      </c>
      <c r="H21" s="74">
        <f t="shared" si="2"/>
        <v>1274</v>
      </c>
      <c r="I21" s="74">
        <f t="shared" si="2"/>
        <v>1274</v>
      </c>
    </row>
    <row r="22" spans="1:9" x14ac:dyDescent="0.25">
      <c r="A22" s="145">
        <v>31</v>
      </c>
      <c r="B22" s="146"/>
      <c r="C22" s="147"/>
      <c r="D22" s="76" t="s">
        <v>24</v>
      </c>
      <c r="E22" s="77">
        <v>1274</v>
      </c>
      <c r="F22" s="77">
        <v>1062</v>
      </c>
      <c r="G22" s="77">
        <v>1274</v>
      </c>
      <c r="H22" s="77">
        <v>1274</v>
      </c>
      <c r="I22" s="77">
        <v>1274</v>
      </c>
    </row>
    <row r="23" spans="1:9" ht="14.45" customHeight="1" x14ac:dyDescent="0.25">
      <c r="A23" s="148" t="s">
        <v>89</v>
      </c>
      <c r="B23" s="149"/>
      <c r="C23" s="150"/>
      <c r="D23" s="84" t="s">
        <v>96</v>
      </c>
      <c r="E23" s="4"/>
      <c r="F23" s="4"/>
      <c r="G23" s="4"/>
      <c r="H23" s="4"/>
      <c r="I23" s="4"/>
    </row>
    <row r="24" spans="1:9" ht="15" customHeight="1" x14ac:dyDescent="0.25">
      <c r="A24" s="151" t="s">
        <v>86</v>
      </c>
      <c r="B24" s="152"/>
      <c r="C24" s="153"/>
      <c r="D24" s="85" t="s">
        <v>90</v>
      </c>
      <c r="E24" s="4"/>
      <c r="F24" s="4"/>
      <c r="G24" s="4"/>
      <c r="H24" s="4"/>
      <c r="I24" s="4"/>
    </row>
    <row r="25" spans="1:9" x14ac:dyDescent="0.25">
      <c r="A25" s="142">
        <v>3</v>
      </c>
      <c r="B25" s="143"/>
      <c r="C25" s="144"/>
      <c r="D25" s="73" t="s">
        <v>23</v>
      </c>
      <c r="E25" s="74">
        <f>E26</f>
        <v>4139</v>
      </c>
      <c r="F25" s="74">
        <f t="shared" ref="F25:I25" si="3">F26</f>
        <v>5043</v>
      </c>
      <c r="G25" s="74">
        <f t="shared" si="3"/>
        <v>6371</v>
      </c>
      <c r="H25" s="74">
        <f t="shared" si="3"/>
        <v>6371</v>
      </c>
      <c r="I25" s="74">
        <f t="shared" si="3"/>
        <v>6371</v>
      </c>
    </row>
    <row r="26" spans="1:9" x14ac:dyDescent="0.25">
      <c r="A26" s="145">
        <v>32</v>
      </c>
      <c r="B26" s="146"/>
      <c r="C26" s="147"/>
      <c r="D26" s="76" t="s">
        <v>35</v>
      </c>
      <c r="E26" s="77">
        <v>4139</v>
      </c>
      <c r="F26" s="77">
        <v>5043</v>
      </c>
      <c r="G26" s="77">
        <v>6371</v>
      </c>
      <c r="H26" s="77">
        <v>6371</v>
      </c>
      <c r="I26" s="77">
        <v>6371</v>
      </c>
    </row>
    <row r="27" spans="1:9" ht="16.5" customHeight="1" x14ac:dyDescent="0.25">
      <c r="A27" s="148" t="s">
        <v>91</v>
      </c>
      <c r="B27" s="149"/>
      <c r="C27" s="150"/>
      <c r="D27" s="84" t="s">
        <v>99</v>
      </c>
      <c r="E27" s="4"/>
      <c r="F27" s="4"/>
      <c r="G27" s="4"/>
      <c r="H27" s="4"/>
      <c r="I27" s="4"/>
    </row>
    <row r="28" spans="1:9" x14ac:dyDescent="0.25">
      <c r="A28" s="151" t="s">
        <v>86</v>
      </c>
      <c r="B28" s="152"/>
      <c r="C28" s="153"/>
      <c r="D28" s="85" t="s">
        <v>90</v>
      </c>
      <c r="E28" s="4"/>
      <c r="F28" s="4"/>
      <c r="G28" s="4"/>
      <c r="H28" s="4"/>
      <c r="I28" s="4"/>
    </row>
    <row r="29" spans="1:9" x14ac:dyDescent="0.25">
      <c r="A29" s="142">
        <v>3</v>
      </c>
      <c r="B29" s="143"/>
      <c r="C29" s="144"/>
      <c r="D29" s="73" t="s">
        <v>23</v>
      </c>
      <c r="E29" s="74">
        <f>E30</f>
        <v>4574</v>
      </c>
      <c r="F29" s="74">
        <f t="shared" ref="F29" si="4">F30</f>
        <v>6464</v>
      </c>
      <c r="G29" s="74">
        <f t="shared" ref="G29" si="5">G30</f>
        <v>6636</v>
      </c>
      <c r="H29" s="74">
        <f t="shared" ref="H29" si="6">H30</f>
        <v>6636</v>
      </c>
      <c r="I29" s="74">
        <f t="shared" ref="I29" si="7">I30</f>
        <v>6636</v>
      </c>
    </row>
    <row r="30" spans="1:9" x14ac:dyDescent="0.25">
      <c r="A30" s="145">
        <v>32</v>
      </c>
      <c r="B30" s="146"/>
      <c r="C30" s="147"/>
      <c r="D30" s="76" t="s">
        <v>35</v>
      </c>
      <c r="E30" s="77">
        <v>4574</v>
      </c>
      <c r="F30" s="77">
        <v>6464</v>
      </c>
      <c r="G30" s="77">
        <v>6636</v>
      </c>
      <c r="H30" s="77">
        <v>6636</v>
      </c>
      <c r="I30" s="77">
        <v>6636</v>
      </c>
    </row>
    <row r="31" spans="1:9" ht="16.5" customHeight="1" x14ac:dyDescent="0.25">
      <c r="A31" s="148" t="s">
        <v>88</v>
      </c>
      <c r="B31" s="149"/>
      <c r="C31" s="150"/>
      <c r="D31" s="84" t="s">
        <v>100</v>
      </c>
      <c r="E31" s="4"/>
      <c r="F31" s="4"/>
      <c r="G31" s="4"/>
      <c r="H31" s="4"/>
      <c r="I31" s="4"/>
    </row>
    <row r="32" spans="1:9" x14ac:dyDescent="0.25">
      <c r="A32" s="151" t="s">
        <v>83</v>
      </c>
      <c r="B32" s="152"/>
      <c r="C32" s="153"/>
      <c r="D32" s="85" t="s">
        <v>118</v>
      </c>
      <c r="E32" s="4"/>
      <c r="F32" s="4"/>
      <c r="G32" s="4"/>
      <c r="H32" s="4"/>
      <c r="I32" s="4"/>
    </row>
    <row r="33" spans="1:9" x14ac:dyDescent="0.25">
      <c r="A33" s="142">
        <v>3</v>
      </c>
      <c r="B33" s="143"/>
      <c r="C33" s="144"/>
      <c r="D33" s="73" t="s">
        <v>23</v>
      </c>
      <c r="E33" s="74">
        <f>E34+E35</f>
        <v>1059</v>
      </c>
      <c r="F33" s="74">
        <f>F34+F35</f>
        <v>1115</v>
      </c>
      <c r="G33" s="74">
        <f>G34+G35</f>
        <v>2707</v>
      </c>
      <c r="H33" s="74">
        <f>H34+H35</f>
        <v>2442</v>
      </c>
      <c r="I33" s="74">
        <f>I34+I35</f>
        <v>2442</v>
      </c>
    </row>
    <row r="34" spans="1:9" x14ac:dyDescent="0.25">
      <c r="A34" s="145">
        <v>31</v>
      </c>
      <c r="B34" s="146"/>
      <c r="C34" s="147"/>
      <c r="D34" s="76" t="s">
        <v>24</v>
      </c>
      <c r="E34" s="77">
        <v>943</v>
      </c>
      <c r="F34" s="77">
        <v>985</v>
      </c>
      <c r="G34" s="77">
        <v>2442</v>
      </c>
      <c r="H34" s="77">
        <v>2442</v>
      </c>
      <c r="I34" s="77">
        <v>2442</v>
      </c>
    </row>
    <row r="35" spans="1:9" x14ac:dyDescent="0.25">
      <c r="A35" s="145">
        <v>32</v>
      </c>
      <c r="B35" s="146"/>
      <c r="C35" s="147"/>
      <c r="D35" s="76" t="s">
        <v>35</v>
      </c>
      <c r="E35" s="77">
        <v>116</v>
      </c>
      <c r="F35" s="77">
        <v>130</v>
      </c>
      <c r="G35" s="77">
        <v>265</v>
      </c>
      <c r="H35" s="77">
        <v>0</v>
      </c>
      <c r="I35" s="77">
        <v>0</v>
      </c>
    </row>
    <row r="36" spans="1:9" ht="16.5" customHeight="1" x14ac:dyDescent="0.25">
      <c r="A36" s="148" t="s">
        <v>88</v>
      </c>
      <c r="B36" s="149"/>
      <c r="C36" s="150"/>
      <c r="D36" s="84" t="s">
        <v>100</v>
      </c>
      <c r="E36" s="4"/>
      <c r="F36" s="4"/>
      <c r="G36" s="4"/>
      <c r="H36" s="4"/>
      <c r="I36" s="4"/>
    </row>
    <row r="37" spans="1:9" x14ac:dyDescent="0.25">
      <c r="A37" s="151" t="s">
        <v>86</v>
      </c>
      <c r="B37" s="152"/>
      <c r="C37" s="153"/>
      <c r="D37" s="85" t="s">
        <v>90</v>
      </c>
      <c r="E37" s="4"/>
      <c r="F37" s="4"/>
      <c r="G37" s="4"/>
      <c r="H37" s="4"/>
      <c r="I37" s="4"/>
    </row>
    <row r="38" spans="1:9" x14ac:dyDescent="0.25">
      <c r="A38" s="142">
        <v>3</v>
      </c>
      <c r="B38" s="143"/>
      <c r="C38" s="144"/>
      <c r="D38" s="73" t="s">
        <v>23</v>
      </c>
      <c r="E38" s="74">
        <f>E39+E40</f>
        <v>15567</v>
      </c>
      <c r="F38" s="74">
        <f>F39+F40</f>
        <v>16139</v>
      </c>
      <c r="G38" s="74">
        <f>G39+G40</f>
        <v>24369</v>
      </c>
      <c r="H38" s="74">
        <f>H39+H40</f>
        <v>24368</v>
      </c>
      <c r="I38" s="74">
        <f>I39+I40</f>
        <v>24368</v>
      </c>
    </row>
    <row r="39" spans="1:9" x14ac:dyDescent="0.25">
      <c r="A39" s="145">
        <v>31</v>
      </c>
      <c r="B39" s="146"/>
      <c r="C39" s="147"/>
      <c r="D39" s="76" t="s">
        <v>24</v>
      </c>
      <c r="E39" s="77">
        <v>13884</v>
      </c>
      <c r="F39" s="77">
        <v>14246</v>
      </c>
      <c r="G39" s="77">
        <v>21980</v>
      </c>
      <c r="H39" s="77">
        <v>21979</v>
      </c>
      <c r="I39" s="77">
        <v>21979</v>
      </c>
    </row>
    <row r="40" spans="1:9" x14ac:dyDescent="0.25">
      <c r="A40" s="145">
        <v>32</v>
      </c>
      <c r="B40" s="146"/>
      <c r="C40" s="147"/>
      <c r="D40" s="76" t="s">
        <v>35</v>
      </c>
      <c r="E40" s="77">
        <v>1683</v>
      </c>
      <c r="F40" s="77">
        <v>1893</v>
      </c>
      <c r="G40" s="77">
        <v>2389</v>
      </c>
      <c r="H40" s="77">
        <v>2389</v>
      </c>
      <c r="I40" s="77">
        <v>2389</v>
      </c>
    </row>
    <row r="41" spans="1:9" ht="16.5" customHeight="1" x14ac:dyDescent="0.25">
      <c r="A41" s="148" t="s">
        <v>107</v>
      </c>
      <c r="B41" s="149"/>
      <c r="C41" s="150"/>
      <c r="D41" s="84" t="s">
        <v>125</v>
      </c>
      <c r="E41" s="4"/>
      <c r="F41" s="4"/>
      <c r="G41" s="4"/>
      <c r="H41" s="4"/>
      <c r="I41" s="4"/>
    </row>
    <row r="42" spans="1:9" x14ac:dyDescent="0.25">
      <c r="A42" s="151" t="s">
        <v>83</v>
      </c>
      <c r="B42" s="152"/>
      <c r="C42" s="153"/>
      <c r="D42" s="85" t="s">
        <v>20</v>
      </c>
      <c r="E42" s="4"/>
      <c r="F42" s="4"/>
      <c r="G42" s="4"/>
      <c r="H42" s="4"/>
      <c r="I42" s="4"/>
    </row>
    <row r="43" spans="1:9" x14ac:dyDescent="0.25">
      <c r="A43" s="142">
        <v>3</v>
      </c>
      <c r="B43" s="143"/>
      <c r="C43" s="144"/>
      <c r="D43" s="73" t="s">
        <v>23</v>
      </c>
      <c r="E43" s="74">
        <f>E44+E45</f>
        <v>0</v>
      </c>
      <c r="F43" s="74">
        <f>F44+F45</f>
        <v>0</v>
      </c>
      <c r="G43" s="74">
        <f>G44+G45</f>
        <v>2920</v>
      </c>
      <c r="H43" s="74">
        <f>H44+H45</f>
        <v>2920</v>
      </c>
      <c r="I43" s="74">
        <f>I44+I45</f>
        <v>2920</v>
      </c>
    </row>
    <row r="44" spans="1:9" x14ac:dyDescent="0.25">
      <c r="A44" s="145">
        <v>31</v>
      </c>
      <c r="B44" s="146"/>
      <c r="C44" s="147"/>
      <c r="D44" s="76" t="s">
        <v>24</v>
      </c>
      <c r="E44" s="77">
        <v>0</v>
      </c>
      <c r="F44" s="77">
        <v>0</v>
      </c>
      <c r="G44" s="77">
        <v>2767</v>
      </c>
      <c r="H44" s="77">
        <v>2767</v>
      </c>
      <c r="I44" s="77">
        <v>2767</v>
      </c>
    </row>
    <row r="45" spans="1:9" x14ac:dyDescent="0.25">
      <c r="A45" s="145">
        <v>32</v>
      </c>
      <c r="B45" s="146"/>
      <c r="C45" s="147"/>
      <c r="D45" s="76" t="s">
        <v>35</v>
      </c>
      <c r="E45" s="77">
        <v>0</v>
      </c>
      <c r="F45" s="77">
        <v>0</v>
      </c>
      <c r="G45" s="77">
        <v>153</v>
      </c>
      <c r="H45" s="77">
        <v>153</v>
      </c>
      <c r="I45" s="77">
        <v>153</v>
      </c>
    </row>
    <row r="46" spans="1:9" s="86" customFormat="1" ht="16.5" customHeight="1" x14ac:dyDescent="0.25">
      <c r="A46" s="148" t="s">
        <v>107</v>
      </c>
      <c r="B46" s="149"/>
      <c r="C46" s="150"/>
      <c r="D46" s="84" t="s">
        <v>125</v>
      </c>
      <c r="E46" s="4"/>
      <c r="F46" s="4"/>
      <c r="G46" s="4"/>
      <c r="H46" s="4"/>
      <c r="I46" s="4"/>
    </row>
    <row r="47" spans="1:9" s="86" customFormat="1" x14ac:dyDescent="0.25">
      <c r="A47" s="151" t="s">
        <v>87</v>
      </c>
      <c r="B47" s="152"/>
      <c r="C47" s="153"/>
      <c r="D47" s="85" t="s">
        <v>50</v>
      </c>
      <c r="E47" s="4"/>
      <c r="F47" s="4"/>
      <c r="G47" s="4"/>
      <c r="H47" s="4"/>
      <c r="I47" s="4"/>
    </row>
    <row r="48" spans="1:9" x14ac:dyDescent="0.25">
      <c r="A48" s="142">
        <v>3</v>
      </c>
      <c r="B48" s="143"/>
      <c r="C48" s="144"/>
      <c r="D48" s="73" t="s">
        <v>23</v>
      </c>
      <c r="E48" s="74">
        <f>E49+E50</f>
        <v>0</v>
      </c>
      <c r="F48" s="74">
        <f>F49+F50</f>
        <v>0</v>
      </c>
      <c r="G48" s="74">
        <f>G49+G50</f>
        <v>2920</v>
      </c>
      <c r="H48" s="74">
        <f>H49+H50</f>
        <v>2920</v>
      </c>
      <c r="I48" s="74">
        <f>I49+I50</f>
        <v>2920</v>
      </c>
    </row>
    <row r="49" spans="1:9" x14ac:dyDescent="0.25">
      <c r="A49" s="145">
        <v>31</v>
      </c>
      <c r="B49" s="146"/>
      <c r="C49" s="147"/>
      <c r="D49" s="76" t="s">
        <v>24</v>
      </c>
      <c r="E49" s="77">
        <v>0</v>
      </c>
      <c r="F49" s="77">
        <v>0</v>
      </c>
      <c r="G49" s="77">
        <v>2767</v>
      </c>
      <c r="H49" s="77">
        <v>2767</v>
      </c>
      <c r="I49" s="77">
        <v>2767</v>
      </c>
    </row>
    <row r="50" spans="1:9" x14ac:dyDescent="0.25">
      <c r="A50" s="145">
        <v>32</v>
      </c>
      <c r="B50" s="146"/>
      <c r="C50" s="147"/>
      <c r="D50" s="76" t="s">
        <v>35</v>
      </c>
      <c r="E50" s="77">
        <v>0</v>
      </c>
      <c r="F50" s="77">
        <v>0</v>
      </c>
      <c r="G50" s="77">
        <v>153</v>
      </c>
      <c r="H50" s="77">
        <v>153</v>
      </c>
      <c r="I50" s="77">
        <v>153</v>
      </c>
    </row>
    <row r="51" spans="1:9" s="86" customFormat="1" ht="16.5" customHeight="1" x14ac:dyDescent="0.25">
      <c r="A51" s="148" t="s">
        <v>101</v>
      </c>
      <c r="B51" s="149"/>
      <c r="C51" s="150"/>
      <c r="D51" s="84" t="s">
        <v>102</v>
      </c>
      <c r="E51" s="4"/>
      <c r="F51" s="4"/>
      <c r="G51" s="4"/>
      <c r="H51" s="4"/>
      <c r="I51" s="4"/>
    </row>
    <row r="52" spans="1:9" s="86" customFormat="1" x14ac:dyDescent="0.25">
      <c r="A52" s="151" t="s">
        <v>92</v>
      </c>
      <c r="B52" s="152"/>
      <c r="C52" s="153"/>
      <c r="D52" s="85" t="s">
        <v>39</v>
      </c>
      <c r="E52" s="4"/>
      <c r="F52" s="4"/>
      <c r="G52" s="4"/>
      <c r="H52" s="4"/>
      <c r="I52" s="4"/>
    </row>
    <row r="53" spans="1:9" x14ac:dyDescent="0.25">
      <c r="A53" s="142">
        <v>3</v>
      </c>
      <c r="B53" s="143"/>
      <c r="C53" s="144"/>
      <c r="D53" s="73" t="s">
        <v>23</v>
      </c>
      <c r="E53" s="74">
        <f>E54+E55+E56+E57</f>
        <v>10230</v>
      </c>
      <c r="F53" s="74">
        <f>F54+F55+F56+F57</f>
        <v>13660</v>
      </c>
      <c r="G53" s="74">
        <f>G54+G55+G56+G57</f>
        <v>16192</v>
      </c>
      <c r="H53" s="74">
        <f>H54+H55+H56+H57</f>
        <v>12211</v>
      </c>
      <c r="I53" s="74">
        <f>I54+I55+I56+I57</f>
        <v>12211</v>
      </c>
    </row>
    <row r="54" spans="1:9" x14ac:dyDescent="0.25">
      <c r="A54" s="145">
        <v>31</v>
      </c>
      <c r="B54" s="146"/>
      <c r="C54" s="147"/>
      <c r="D54" s="76" t="s">
        <v>24</v>
      </c>
      <c r="E54" s="77">
        <v>1486</v>
      </c>
      <c r="F54" s="77">
        <v>3238</v>
      </c>
      <c r="G54" s="77">
        <v>3238</v>
      </c>
      <c r="H54" s="77">
        <v>3238</v>
      </c>
      <c r="I54" s="77">
        <v>3238</v>
      </c>
    </row>
    <row r="55" spans="1:9" x14ac:dyDescent="0.25">
      <c r="A55" s="145">
        <v>32</v>
      </c>
      <c r="B55" s="146"/>
      <c r="C55" s="147"/>
      <c r="D55" s="76" t="s">
        <v>35</v>
      </c>
      <c r="E55" s="77">
        <v>8743</v>
      </c>
      <c r="F55" s="77">
        <v>10421</v>
      </c>
      <c r="G55" s="77">
        <v>12953</v>
      </c>
      <c r="H55" s="77">
        <v>8972</v>
      </c>
      <c r="I55" s="77">
        <v>8972</v>
      </c>
    </row>
    <row r="56" spans="1:9" x14ac:dyDescent="0.25">
      <c r="A56" s="78">
        <v>34</v>
      </c>
      <c r="B56" s="79"/>
      <c r="C56" s="80"/>
      <c r="D56" s="76" t="s">
        <v>56</v>
      </c>
      <c r="E56" s="77">
        <v>1</v>
      </c>
      <c r="F56" s="77">
        <v>1</v>
      </c>
      <c r="G56" s="77">
        <v>1</v>
      </c>
      <c r="H56" s="77">
        <v>1</v>
      </c>
      <c r="I56" s="77">
        <v>1</v>
      </c>
    </row>
    <row r="57" spans="1:9" ht="27" customHeight="1" x14ac:dyDescent="0.25">
      <c r="A57" s="78">
        <v>37</v>
      </c>
      <c r="B57" s="79"/>
      <c r="C57" s="80"/>
      <c r="D57" s="76" t="s">
        <v>57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</row>
    <row r="58" spans="1:9" ht="15" customHeight="1" x14ac:dyDescent="0.25">
      <c r="A58" s="142">
        <v>4</v>
      </c>
      <c r="B58" s="143"/>
      <c r="C58" s="144"/>
      <c r="D58" s="87" t="s">
        <v>52</v>
      </c>
      <c r="E58" s="74">
        <f t="shared" ref="E58:I58" si="8">SUM(E59)</f>
        <v>0</v>
      </c>
      <c r="F58" s="74">
        <f t="shared" si="8"/>
        <v>10220</v>
      </c>
      <c r="G58" s="74">
        <f t="shared" si="8"/>
        <v>8628</v>
      </c>
      <c r="H58" s="74">
        <f t="shared" si="8"/>
        <v>5309</v>
      </c>
      <c r="I58" s="74">
        <f t="shared" si="8"/>
        <v>4778</v>
      </c>
    </row>
    <row r="59" spans="1:9" ht="23.25" customHeight="1" x14ac:dyDescent="0.25">
      <c r="A59" s="78">
        <v>42</v>
      </c>
      <c r="B59" s="79"/>
      <c r="C59" s="80"/>
      <c r="D59" s="76" t="s">
        <v>52</v>
      </c>
      <c r="E59" s="77">
        <v>0</v>
      </c>
      <c r="F59" s="77">
        <v>10220</v>
      </c>
      <c r="G59" s="77">
        <v>8628</v>
      </c>
      <c r="H59" s="77">
        <v>5309</v>
      </c>
      <c r="I59" s="77">
        <v>4778</v>
      </c>
    </row>
    <row r="60" spans="1:9" s="86" customFormat="1" ht="16.5" customHeight="1" x14ac:dyDescent="0.25">
      <c r="A60" s="148" t="s">
        <v>101</v>
      </c>
      <c r="B60" s="149"/>
      <c r="C60" s="150"/>
      <c r="D60" s="84" t="s">
        <v>102</v>
      </c>
      <c r="E60" s="4"/>
      <c r="F60" s="4"/>
      <c r="G60" s="4"/>
      <c r="H60" s="4"/>
      <c r="I60" s="4"/>
    </row>
    <row r="61" spans="1:9" s="86" customFormat="1" x14ac:dyDescent="0.25">
      <c r="A61" s="151" t="s">
        <v>95</v>
      </c>
      <c r="B61" s="152"/>
      <c r="C61" s="153"/>
      <c r="D61" s="85" t="s">
        <v>51</v>
      </c>
      <c r="E61" s="4"/>
      <c r="F61" s="4"/>
      <c r="G61" s="4"/>
      <c r="H61" s="4"/>
      <c r="I61" s="4"/>
    </row>
    <row r="62" spans="1:9" x14ac:dyDescent="0.25">
      <c r="A62" s="142">
        <v>3</v>
      </c>
      <c r="B62" s="143"/>
      <c r="C62" s="144"/>
      <c r="D62" s="73" t="s">
        <v>23</v>
      </c>
      <c r="E62" s="74">
        <f>SUM(E63+E64+E65)</f>
        <v>60837</v>
      </c>
      <c r="F62" s="74">
        <f t="shared" ref="F62:I62" si="9">SUM(F63+F64+F65)</f>
        <v>78878</v>
      </c>
      <c r="G62" s="74">
        <f t="shared" si="9"/>
        <v>100462</v>
      </c>
      <c r="H62" s="74">
        <f t="shared" si="9"/>
        <v>108823</v>
      </c>
      <c r="I62" s="74">
        <f t="shared" si="9"/>
        <v>106169</v>
      </c>
    </row>
    <row r="63" spans="1:9" x14ac:dyDescent="0.25">
      <c r="A63" s="145">
        <v>31</v>
      </c>
      <c r="B63" s="146"/>
      <c r="C63" s="147"/>
      <c r="D63" s="76" t="s">
        <v>24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</row>
    <row r="64" spans="1:9" x14ac:dyDescent="0.25">
      <c r="A64" s="145">
        <v>32</v>
      </c>
      <c r="B64" s="146"/>
      <c r="C64" s="147"/>
      <c r="D64" s="76" t="s">
        <v>35</v>
      </c>
      <c r="E64" s="77">
        <v>60380</v>
      </c>
      <c r="F64" s="77">
        <v>78878</v>
      </c>
      <c r="G64" s="77">
        <v>100462</v>
      </c>
      <c r="H64" s="77">
        <v>108823</v>
      </c>
      <c r="I64" s="77">
        <v>106169</v>
      </c>
    </row>
    <row r="65" spans="1:9" x14ac:dyDescent="0.25">
      <c r="A65" s="78">
        <v>34</v>
      </c>
      <c r="B65" s="79"/>
      <c r="C65" s="80"/>
      <c r="D65" s="76" t="s">
        <v>56</v>
      </c>
      <c r="E65" s="77">
        <v>457</v>
      </c>
      <c r="F65" s="77">
        <v>0</v>
      </c>
      <c r="G65" s="77">
        <v>0</v>
      </c>
      <c r="H65" s="77">
        <v>0</v>
      </c>
      <c r="I65" s="77">
        <v>0</v>
      </c>
    </row>
    <row r="66" spans="1:9" ht="15" customHeight="1" x14ac:dyDescent="0.25">
      <c r="A66" s="142">
        <v>4</v>
      </c>
      <c r="B66" s="143"/>
      <c r="C66" s="144"/>
      <c r="D66" s="87" t="s">
        <v>52</v>
      </c>
      <c r="E66" s="74">
        <f t="shared" ref="E66:I66" si="10">SUM(E67)</f>
        <v>0</v>
      </c>
      <c r="F66" s="74">
        <f t="shared" si="10"/>
        <v>9292</v>
      </c>
      <c r="G66" s="74">
        <f t="shared" si="10"/>
        <v>6636</v>
      </c>
      <c r="H66" s="74">
        <f t="shared" si="10"/>
        <v>3451</v>
      </c>
      <c r="I66" s="74">
        <f t="shared" si="10"/>
        <v>0</v>
      </c>
    </row>
    <row r="67" spans="1:9" ht="25.5" x14ac:dyDescent="0.25">
      <c r="A67" s="78">
        <v>42</v>
      </c>
      <c r="B67" s="79"/>
      <c r="C67" s="80"/>
      <c r="D67" s="76" t="s">
        <v>52</v>
      </c>
      <c r="E67" s="77">
        <v>0</v>
      </c>
      <c r="F67" s="77">
        <v>9292</v>
      </c>
      <c r="G67" s="77">
        <v>6636</v>
      </c>
      <c r="H67" s="77">
        <v>3451</v>
      </c>
      <c r="I67" s="77">
        <v>0</v>
      </c>
    </row>
    <row r="68" spans="1:9" s="86" customFormat="1" ht="16.5" customHeight="1" x14ac:dyDescent="0.25">
      <c r="A68" s="148" t="s">
        <v>101</v>
      </c>
      <c r="B68" s="149"/>
      <c r="C68" s="150"/>
      <c r="D68" s="84" t="s">
        <v>106</v>
      </c>
      <c r="E68" s="4"/>
      <c r="F68" s="4"/>
      <c r="G68" s="4"/>
      <c r="H68" s="4"/>
      <c r="I68" s="4"/>
    </row>
    <row r="69" spans="1:9" s="86" customFormat="1" x14ac:dyDescent="0.25">
      <c r="A69" s="151" t="s">
        <v>87</v>
      </c>
      <c r="B69" s="152"/>
      <c r="C69" s="153"/>
      <c r="D69" s="85" t="s">
        <v>108</v>
      </c>
      <c r="E69" s="4"/>
      <c r="F69" s="4"/>
      <c r="G69" s="4"/>
      <c r="H69" s="4"/>
      <c r="I69" s="4"/>
    </row>
    <row r="70" spans="1:9" x14ac:dyDescent="0.25">
      <c r="A70" s="142">
        <v>3</v>
      </c>
      <c r="B70" s="143"/>
      <c r="C70" s="144"/>
      <c r="D70" s="73" t="s">
        <v>23</v>
      </c>
      <c r="E70" s="74">
        <f>SUM(E71+E72+E73+E74)</f>
        <v>1264533</v>
      </c>
      <c r="F70" s="74">
        <f>SUM(F71+F72+F73+F74)</f>
        <v>1294710</v>
      </c>
      <c r="G70" s="74">
        <f>SUM(G71+G72+G73+G74)</f>
        <v>1364390</v>
      </c>
      <c r="H70" s="74">
        <f>SUM(H71+H72+H73+H74)</f>
        <v>1364390</v>
      </c>
      <c r="I70" s="74">
        <f>SUM(I71+I72+I73+I74)</f>
        <v>1364390</v>
      </c>
    </row>
    <row r="71" spans="1:9" x14ac:dyDescent="0.25">
      <c r="A71" s="145">
        <v>31</v>
      </c>
      <c r="B71" s="146"/>
      <c r="C71" s="147"/>
      <c r="D71" s="76" t="s">
        <v>24</v>
      </c>
      <c r="E71" s="77">
        <v>1215698</v>
      </c>
      <c r="F71" s="77">
        <v>1243530</v>
      </c>
      <c r="G71" s="77">
        <v>1303762</v>
      </c>
      <c r="H71" s="77">
        <v>1303763</v>
      </c>
      <c r="I71" s="77">
        <v>1303763</v>
      </c>
    </row>
    <row r="72" spans="1:9" x14ac:dyDescent="0.25">
      <c r="A72" s="145">
        <v>32</v>
      </c>
      <c r="B72" s="146"/>
      <c r="C72" s="147"/>
      <c r="D72" s="76" t="s">
        <v>35</v>
      </c>
      <c r="E72" s="77">
        <v>38069</v>
      </c>
      <c r="F72" s="77">
        <v>43241</v>
      </c>
      <c r="G72" s="77">
        <v>49293</v>
      </c>
      <c r="H72" s="77">
        <v>49292</v>
      </c>
      <c r="I72" s="77">
        <v>49292</v>
      </c>
    </row>
    <row r="73" spans="1:9" x14ac:dyDescent="0.25">
      <c r="A73" s="78">
        <v>34</v>
      </c>
      <c r="B73" s="79"/>
      <c r="C73" s="80"/>
      <c r="D73" s="76" t="s">
        <v>56</v>
      </c>
      <c r="E73" s="77">
        <v>2004</v>
      </c>
      <c r="F73" s="77">
        <v>0</v>
      </c>
      <c r="G73" s="77">
        <v>0</v>
      </c>
      <c r="H73" s="77">
        <v>0</v>
      </c>
      <c r="I73" s="77">
        <v>0</v>
      </c>
    </row>
    <row r="74" spans="1:9" ht="25.5" x14ac:dyDescent="0.25">
      <c r="A74" s="78">
        <v>37</v>
      </c>
      <c r="B74" s="79"/>
      <c r="C74" s="80"/>
      <c r="D74" s="76" t="s">
        <v>57</v>
      </c>
      <c r="E74" s="77">
        <v>8762</v>
      </c>
      <c r="F74" s="77">
        <v>7939</v>
      </c>
      <c r="G74" s="77">
        <v>11335</v>
      </c>
      <c r="H74" s="77">
        <v>11335</v>
      </c>
      <c r="I74" s="77">
        <v>11335</v>
      </c>
    </row>
    <row r="75" spans="1:9" ht="15" customHeight="1" x14ac:dyDescent="0.25">
      <c r="A75" s="142">
        <v>4</v>
      </c>
      <c r="B75" s="143"/>
      <c r="C75" s="144"/>
      <c r="D75" s="87" t="s">
        <v>52</v>
      </c>
      <c r="E75" s="74">
        <f>E76</f>
        <v>23140</v>
      </c>
      <c r="F75" s="74">
        <f t="shared" ref="F75:I75" si="11">F76</f>
        <v>664</v>
      </c>
      <c r="G75" s="74">
        <f t="shared" si="11"/>
        <v>14600</v>
      </c>
      <c r="H75" s="74">
        <f t="shared" si="11"/>
        <v>14600</v>
      </c>
      <c r="I75" s="74">
        <f t="shared" si="11"/>
        <v>14600</v>
      </c>
    </row>
    <row r="76" spans="1:9" ht="15" customHeight="1" x14ac:dyDescent="0.25">
      <c r="A76" s="78">
        <v>42</v>
      </c>
      <c r="B76" s="79"/>
      <c r="C76" s="80"/>
      <c r="D76" s="76" t="s">
        <v>52</v>
      </c>
      <c r="E76" s="77">
        <v>23140</v>
      </c>
      <c r="F76" s="77">
        <v>664</v>
      </c>
      <c r="G76" s="77">
        <v>14600</v>
      </c>
      <c r="H76" s="77">
        <v>14600</v>
      </c>
      <c r="I76" s="77">
        <v>14600</v>
      </c>
    </row>
    <row r="77" spans="1:9" s="86" customFormat="1" ht="16.5" customHeight="1" x14ac:dyDescent="0.25">
      <c r="A77" s="148" t="s">
        <v>101</v>
      </c>
      <c r="B77" s="149"/>
      <c r="C77" s="150"/>
      <c r="D77" s="84" t="s">
        <v>102</v>
      </c>
      <c r="E77" s="4"/>
      <c r="F77" s="4"/>
      <c r="G77" s="4"/>
      <c r="H77" s="4"/>
      <c r="I77" s="4"/>
    </row>
    <row r="78" spans="1:9" s="86" customFormat="1" x14ac:dyDescent="0.25">
      <c r="A78" s="151" t="s">
        <v>93</v>
      </c>
      <c r="B78" s="152"/>
      <c r="C78" s="153"/>
      <c r="D78" s="85" t="s">
        <v>71</v>
      </c>
      <c r="E78" s="4"/>
      <c r="F78" s="4"/>
      <c r="G78" s="4"/>
      <c r="H78" s="4"/>
      <c r="I78" s="4"/>
    </row>
    <row r="79" spans="1:9" x14ac:dyDescent="0.25">
      <c r="A79" s="142">
        <v>3</v>
      </c>
      <c r="B79" s="143"/>
      <c r="C79" s="144"/>
      <c r="D79" s="73" t="s">
        <v>23</v>
      </c>
      <c r="E79" s="74">
        <f>E80</f>
        <v>2339</v>
      </c>
      <c r="F79" s="74">
        <f t="shared" ref="F79:I79" si="12">F80</f>
        <v>133</v>
      </c>
      <c r="G79" s="74">
        <f t="shared" si="12"/>
        <v>133</v>
      </c>
      <c r="H79" s="74">
        <f t="shared" si="12"/>
        <v>133</v>
      </c>
      <c r="I79" s="74">
        <f t="shared" si="12"/>
        <v>133</v>
      </c>
    </row>
    <row r="80" spans="1:9" x14ac:dyDescent="0.25">
      <c r="A80" s="145">
        <v>32</v>
      </c>
      <c r="B80" s="146"/>
      <c r="C80" s="147"/>
      <c r="D80" s="76" t="s">
        <v>35</v>
      </c>
      <c r="E80" s="77">
        <v>2339</v>
      </c>
      <c r="F80" s="77">
        <v>133</v>
      </c>
      <c r="G80" s="77">
        <v>133</v>
      </c>
      <c r="H80" s="77">
        <v>133</v>
      </c>
      <c r="I80" s="77">
        <v>133</v>
      </c>
    </row>
    <row r="81" spans="1:9" ht="15" customHeight="1" x14ac:dyDescent="0.25">
      <c r="A81" s="142">
        <v>4</v>
      </c>
      <c r="B81" s="143"/>
      <c r="C81" s="144"/>
      <c r="D81" s="87" t="s">
        <v>52</v>
      </c>
      <c r="E81" s="74">
        <f>E82</f>
        <v>1764</v>
      </c>
      <c r="F81" s="74">
        <f t="shared" ref="F81:I81" si="13">F82</f>
        <v>1593</v>
      </c>
      <c r="G81" s="74">
        <f t="shared" si="13"/>
        <v>1593</v>
      </c>
      <c r="H81" s="74">
        <f t="shared" si="13"/>
        <v>1593</v>
      </c>
      <c r="I81" s="74">
        <f t="shared" si="13"/>
        <v>1593</v>
      </c>
    </row>
    <row r="82" spans="1:9" ht="15" customHeight="1" x14ac:dyDescent="0.25">
      <c r="A82" s="81">
        <v>42</v>
      </c>
      <c r="B82" s="82"/>
      <c r="C82" s="83"/>
      <c r="D82" s="76" t="s">
        <v>52</v>
      </c>
      <c r="E82" s="77">
        <v>1764</v>
      </c>
      <c r="F82" s="77">
        <v>1593</v>
      </c>
      <c r="G82" s="77">
        <v>1593</v>
      </c>
      <c r="H82" s="77">
        <v>1593</v>
      </c>
      <c r="I82" s="77">
        <v>1593</v>
      </c>
    </row>
    <row r="83" spans="1:9" s="86" customFormat="1" ht="16.5" customHeight="1" x14ac:dyDescent="0.25">
      <c r="A83" s="148" t="s">
        <v>101</v>
      </c>
      <c r="B83" s="149"/>
      <c r="C83" s="150"/>
      <c r="D83" s="84" t="s">
        <v>102</v>
      </c>
      <c r="E83" s="4"/>
      <c r="F83" s="4"/>
      <c r="G83" s="4"/>
      <c r="H83" s="4"/>
      <c r="I83" s="4"/>
    </row>
    <row r="84" spans="1:9" s="86" customFormat="1" x14ac:dyDescent="0.25">
      <c r="A84" s="151" t="s">
        <v>94</v>
      </c>
      <c r="B84" s="152"/>
      <c r="C84" s="153"/>
      <c r="D84" s="85" t="s">
        <v>103</v>
      </c>
      <c r="E84" s="4"/>
      <c r="F84" s="4"/>
      <c r="G84" s="4"/>
      <c r="H84" s="4"/>
      <c r="I84" s="4"/>
    </row>
    <row r="85" spans="1:9" ht="15" customHeight="1" x14ac:dyDescent="0.25">
      <c r="A85" s="142">
        <v>4</v>
      </c>
      <c r="B85" s="143"/>
      <c r="C85" s="144"/>
      <c r="D85" s="87" t="s">
        <v>52</v>
      </c>
      <c r="E85" s="74">
        <f t="shared" ref="E85" si="14">SUM(E86)</f>
        <v>193</v>
      </c>
      <c r="F85" s="74">
        <f t="shared" ref="F85" si="15">SUM(F86)</f>
        <v>192</v>
      </c>
      <c r="G85" s="74">
        <f t="shared" ref="G85" si="16">SUM(G86)</f>
        <v>193</v>
      </c>
      <c r="H85" s="74">
        <f t="shared" ref="H85" si="17">SUM(H86)</f>
        <v>193</v>
      </c>
      <c r="I85" s="74">
        <f t="shared" ref="I85" si="18">SUM(I86)</f>
        <v>193</v>
      </c>
    </row>
    <row r="86" spans="1:9" ht="15" customHeight="1" x14ac:dyDescent="0.25">
      <c r="A86" s="81">
        <v>42</v>
      </c>
      <c r="B86" s="82"/>
      <c r="C86" s="83"/>
      <c r="D86" s="76" t="s">
        <v>52</v>
      </c>
      <c r="E86" s="77">
        <v>193</v>
      </c>
      <c r="F86" s="77">
        <v>192</v>
      </c>
      <c r="G86" s="77">
        <v>193</v>
      </c>
      <c r="H86" s="77">
        <v>193</v>
      </c>
      <c r="I86" s="77">
        <v>193</v>
      </c>
    </row>
    <row r="87" spans="1:9" s="86" customFormat="1" ht="27.75" customHeight="1" x14ac:dyDescent="0.25">
      <c r="A87" s="148" t="s">
        <v>101</v>
      </c>
      <c r="B87" s="149"/>
      <c r="C87" s="150"/>
      <c r="D87" s="84" t="s">
        <v>104</v>
      </c>
      <c r="E87" s="4"/>
      <c r="F87" s="4"/>
      <c r="G87" s="4"/>
      <c r="H87" s="4"/>
      <c r="I87" s="4"/>
    </row>
    <row r="88" spans="1:9" s="86" customFormat="1" x14ac:dyDescent="0.25">
      <c r="A88" s="151" t="s">
        <v>95</v>
      </c>
      <c r="B88" s="152"/>
      <c r="C88" s="153"/>
      <c r="D88" s="85" t="s">
        <v>51</v>
      </c>
      <c r="E88" s="4"/>
      <c r="F88" s="4"/>
      <c r="G88" s="4"/>
      <c r="H88" s="4"/>
      <c r="I88" s="4"/>
    </row>
    <row r="89" spans="1:9" x14ac:dyDescent="0.25">
      <c r="A89" s="142">
        <v>3</v>
      </c>
      <c r="B89" s="143"/>
      <c r="C89" s="144"/>
      <c r="D89" s="73" t="s">
        <v>23</v>
      </c>
      <c r="E89" s="74">
        <f>SUM(E90+E91+E92)</f>
        <v>22619</v>
      </c>
      <c r="F89" s="74">
        <f t="shared" ref="F89:I89" si="19">SUM(F90+F91+F92)</f>
        <v>24288</v>
      </c>
      <c r="G89" s="74">
        <f t="shared" si="19"/>
        <v>37428</v>
      </c>
      <c r="H89" s="74">
        <f t="shared" si="19"/>
        <v>37428</v>
      </c>
      <c r="I89" s="74">
        <f t="shared" si="19"/>
        <v>37428</v>
      </c>
    </row>
    <row r="90" spans="1:9" x14ac:dyDescent="0.25">
      <c r="A90" s="145">
        <v>31</v>
      </c>
      <c r="B90" s="146"/>
      <c r="C90" s="147"/>
      <c r="D90" s="76" t="s">
        <v>24</v>
      </c>
      <c r="E90" s="77">
        <v>5244</v>
      </c>
      <c r="F90" s="77">
        <v>1327</v>
      </c>
      <c r="G90" s="77">
        <v>0</v>
      </c>
      <c r="H90" s="77">
        <v>0</v>
      </c>
      <c r="I90" s="77">
        <v>0</v>
      </c>
    </row>
    <row r="91" spans="1:9" x14ac:dyDescent="0.25">
      <c r="A91" s="145">
        <v>32</v>
      </c>
      <c r="B91" s="146"/>
      <c r="C91" s="147"/>
      <c r="D91" s="76" t="s">
        <v>35</v>
      </c>
      <c r="E91" s="77">
        <v>17375</v>
      </c>
      <c r="F91" s="77">
        <v>22961</v>
      </c>
      <c r="G91" s="77">
        <v>37428</v>
      </c>
      <c r="H91" s="77">
        <v>37428</v>
      </c>
      <c r="I91" s="77">
        <v>37428</v>
      </c>
    </row>
    <row r="92" spans="1:9" x14ac:dyDescent="0.25">
      <c r="A92" s="78">
        <v>34</v>
      </c>
      <c r="B92" s="79"/>
      <c r="C92" s="80"/>
      <c r="D92" s="76" t="s">
        <v>56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</row>
    <row r="93" spans="1:9" ht="15" customHeight="1" x14ac:dyDescent="0.25">
      <c r="A93" s="142">
        <v>4</v>
      </c>
      <c r="B93" s="143"/>
      <c r="C93" s="144"/>
      <c r="D93" s="87" t="s">
        <v>52</v>
      </c>
      <c r="E93" s="74">
        <v>0</v>
      </c>
      <c r="F93" s="74">
        <f t="shared" ref="F93:I93" si="20">SUM(F94)</f>
        <v>664</v>
      </c>
      <c r="G93" s="74">
        <f t="shared" si="20"/>
        <v>0</v>
      </c>
      <c r="H93" s="74">
        <f t="shared" si="20"/>
        <v>0</v>
      </c>
      <c r="I93" s="74">
        <f t="shared" si="20"/>
        <v>0</v>
      </c>
    </row>
    <row r="94" spans="1:9" ht="15" customHeight="1" x14ac:dyDescent="0.25">
      <c r="A94" s="102">
        <v>42</v>
      </c>
      <c r="B94" s="103"/>
      <c r="C94" s="104"/>
      <c r="D94" s="76" t="s">
        <v>52</v>
      </c>
      <c r="E94" s="77">
        <v>0</v>
      </c>
      <c r="F94" s="77">
        <v>664</v>
      </c>
      <c r="G94" s="77">
        <v>0</v>
      </c>
      <c r="H94" s="77">
        <v>0</v>
      </c>
      <c r="I94" s="77">
        <v>0</v>
      </c>
    </row>
    <row r="95" spans="1:9" s="86" customFormat="1" ht="27.75" customHeight="1" x14ac:dyDescent="0.25">
      <c r="A95" s="148" t="s">
        <v>101</v>
      </c>
      <c r="B95" s="149"/>
      <c r="C95" s="150"/>
      <c r="D95" s="84" t="s">
        <v>104</v>
      </c>
      <c r="E95" s="4"/>
      <c r="F95" s="4"/>
      <c r="G95" s="4"/>
      <c r="H95" s="4"/>
      <c r="I95" s="4"/>
    </row>
    <row r="96" spans="1:9" s="86" customFormat="1" x14ac:dyDescent="0.25">
      <c r="A96" s="151" t="s">
        <v>87</v>
      </c>
      <c r="B96" s="152"/>
      <c r="C96" s="153"/>
      <c r="D96" s="85" t="s">
        <v>110</v>
      </c>
      <c r="E96" s="4"/>
      <c r="F96" s="4"/>
      <c r="G96" s="4"/>
      <c r="H96" s="4"/>
      <c r="I96" s="4"/>
    </row>
    <row r="97" spans="1:9" x14ac:dyDescent="0.25">
      <c r="A97" s="142">
        <v>3</v>
      </c>
      <c r="B97" s="143"/>
      <c r="C97" s="144"/>
      <c r="D97" s="73" t="s">
        <v>23</v>
      </c>
      <c r="E97" s="74">
        <f>SUM(E98+E99)</f>
        <v>37906</v>
      </c>
      <c r="F97" s="74">
        <f>SUM(F98+F99)</f>
        <v>51762</v>
      </c>
      <c r="G97" s="74">
        <f t="shared" ref="G97:I97" si="21">SUM(G98+G99)</f>
        <v>65698</v>
      </c>
      <c r="H97" s="74">
        <f t="shared" si="21"/>
        <v>65698</v>
      </c>
      <c r="I97" s="74">
        <f t="shared" si="21"/>
        <v>65698</v>
      </c>
    </row>
    <row r="98" spans="1:9" x14ac:dyDescent="0.25">
      <c r="A98" s="145">
        <v>31</v>
      </c>
      <c r="B98" s="146"/>
      <c r="C98" s="147"/>
      <c r="D98" s="76" t="s">
        <v>24</v>
      </c>
      <c r="E98" s="77">
        <v>35976</v>
      </c>
      <c r="F98" s="77">
        <v>50881</v>
      </c>
      <c r="G98" s="77">
        <v>55479</v>
      </c>
      <c r="H98" s="77">
        <v>55480</v>
      </c>
      <c r="I98" s="77">
        <v>55480</v>
      </c>
    </row>
    <row r="99" spans="1:9" ht="19.5" customHeight="1" x14ac:dyDescent="0.25">
      <c r="A99" s="145">
        <v>32</v>
      </c>
      <c r="B99" s="146"/>
      <c r="C99" s="147"/>
      <c r="D99" s="76" t="s">
        <v>35</v>
      </c>
      <c r="E99" s="77">
        <v>1930</v>
      </c>
      <c r="F99" s="77">
        <v>881</v>
      </c>
      <c r="G99" s="77">
        <v>10219</v>
      </c>
      <c r="H99" s="77">
        <v>10218</v>
      </c>
      <c r="I99" s="77">
        <v>10218</v>
      </c>
    </row>
    <row r="100" spans="1:9" ht="15" customHeight="1" x14ac:dyDescent="0.25">
      <c r="A100" s="142">
        <v>4</v>
      </c>
      <c r="B100" s="143"/>
      <c r="C100" s="144"/>
      <c r="D100" s="87" t="s">
        <v>52</v>
      </c>
      <c r="E100" s="74">
        <f t="shared" ref="E100" si="22">SUM(E101)</f>
        <v>0</v>
      </c>
      <c r="F100" s="74">
        <f t="shared" ref="F100" si="23">SUM(F101)</f>
        <v>0</v>
      </c>
      <c r="G100" s="74">
        <f t="shared" ref="G100" si="24">SUM(G101)</f>
        <v>1460</v>
      </c>
      <c r="H100" s="74">
        <f t="shared" ref="H100" si="25">SUM(H101)</f>
        <v>0</v>
      </c>
      <c r="I100" s="74">
        <f t="shared" ref="I100" si="26">SUM(I101)</f>
        <v>0</v>
      </c>
    </row>
    <row r="101" spans="1:9" ht="15" customHeight="1" x14ac:dyDescent="0.25">
      <c r="A101" s="81">
        <v>42</v>
      </c>
      <c r="B101" s="82"/>
      <c r="C101" s="83"/>
      <c r="D101" s="76" t="s">
        <v>52</v>
      </c>
      <c r="E101" s="77">
        <v>0</v>
      </c>
      <c r="F101" s="77">
        <v>0</v>
      </c>
      <c r="G101" s="77">
        <v>1460</v>
      </c>
      <c r="H101" s="77">
        <v>0</v>
      </c>
      <c r="I101" s="77">
        <v>0</v>
      </c>
    </row>
    <row r="102" spans="1:9" s="86" customFormat="1" ht="27.75" customHeight="1" x14ac:dyDescent="0.25">
      <c r="A102" s="148" t="s">
        <v>101</v>
      </c>
      <c r="B102" s="149"/>
      <c r="C102" s="150"/>
      <c r="D102" s="84" t="s">
        <v>105</v>
      </c>
      <c r="E102" s="4"/>
      <c r="F102" s="4"/>
      <c r="G102" s="4"/>
      <c r="H102" s="4"/>
      <c r="I102" s="4"/>
    </row>
    <row r="103" spans="1:9" s="86" customFormat="1" x14ac:dyDescent="0.25">
      <c r="A103" s="151" t="s">
        <v>87</v>
      </c>
      <c r="B103" s="152"/>
      <c r="C103" s="153"/>
      <c r="D103" s="85" t="s">
        <v>50</v>
      </c>
      <c r="E103" s="4"/>
      <c r="F103" s="4"/>
      <c r="G103" s="4"/>
      <c r="H103" s="4"/>
      <c r="I103" s="4"/>
    </row>
    <row r="104" spans="1:9" x14ac:dyDescent="0.25">
      <c r="A104" s="142">
        <v>3</v>
      </c>
      <c r="B104" s="143"/>
      <c r="C104" s="144"/>
      <c r="D104" s="73" t="s">
        <v>23</v>
      </c>
      <c r="E104" s="74">
        <f>E105+E106</f>
        <v>3372</v>
      </c>
      <c r="F104" s="74">
        <f>F105+F106</f>
        <v>11281</v>
      </c>
      <c r="G104" s="74">
        <f>G105+G106</f>
        <v>0</v>
      </c>
      <c r="H104" s="74">
        <f>H105+H106</f>
        <v>0</v>
      </c>
      <c r="I104" s="74">
        <f>I105+I106</f>
        <v>0</v>
      </c>
    </row>
    <row r="105" spans="1:9" x14ac:dyDescent="0.25">
      <c r="A105" s="145">
        <v>31</v>
      </c>
      <c r="B105" s="146"/>
      <c r="C105" s="147"/>
      <c r="D105" s="76" t="s">
        <v>24</v>
      </c>
      <c r="E105" s="77">
        <v>3185</v>
      </c>
      <c r="F105" s="77">
        <v>10551</v>
      </c>
      <c r="G105" s="77">
        <v>0</v>
      </c>
      <c r="H105" s="77">
        <v>0</v>
      </c>
      <c r="I105" s="77">
        <v>0</v>
      </c>
    </row>
    <row r="106" spans="1:9" x14ac:dyDescent="0.25">
      <c r="A106" s="145">
        <v>32</v>
      </c>
      <c r="B106" s="146"/>
      <c r="C106" s="147"/>
      <c r="D106" s="76" t="s">
        <v>35</v>
      </c>
      <c r="E106" s="77">
        <v>187</v>
      </c>
      <c r="F106" s="77">
        <v>730</v>
      </c>
      <c r="G106" s="77">
        <v>0</v>
      </c>
      <c r="H106" s="77">
        <v>0</v>
      </c>
      <c r="I106" s="77">
        <v>0</v>
      </c>
    </row>
    <row r="109" spans="1:9" x14ac:dyDescent="0.25">
      <c r="F109" s="36" t="s">
        <v>74</v>
      </c>
    </row>
    <row r="110" spans="1:9" s="36" customFormat="1" x14ac:dyDescent="0.25"/>
    <row r="111" spans="1:9" x14ac:dyDescent="0.25">
      <c r="F111" s="36" t="s">
        <v>74</v>
      </c>
    </row>
    <row r="112" spans="1:9" x14ac:dyDescent="0.25">
      <c r="A112" t="s">
        <v>114</v>
      </c>
      <c r="G112" s="43"/>
      <c r="I112" t="s">
        <v>115</v>
      </c>
    </row>
    <row r="113" spans="1:9" x14ac:dyDescent="0.25">
      <c r="A113" t="s">
        <v>116</v>
      </c>
      <c r="G113" s="43"/>
      <c r="I113" t="s">
        <v>117</v>
      </c>
    </row>
  </sheetData>
  <mergeCells count="89">
    <mergeCell ref="A104:C104"/>
    <mergeCell ref="A105:C105"/>
    <mergeCell ref="A106:C106"/>
    <mergeCell ref="A83:C83"/>
    <mergeCell ref="A84:C84"/>
    <mergeCell ref="A89:C89"/>
    <mergeCell ref="A90:C90"/>
    <mergeCell ref="A91:C91"/>
    <mergeCell ref="A96:C96"/>
    <mergeCell ref="A95:C95"/>
    <mergeCell ref="A97:C97"/>
    <mergeCell ref="A98:C98"/>
    <mergeCell ref="A99:C99"/>
    <mergeCell ref="A93:C93"/>
    <mergeCell ref="A23:C23"/>
    <mergeCell ref="A46:C46"/>
    <mergeCell ref="A1:J1"/>
    <mergeCell ref="A102:C102"/>
    <mergeCell ref="A103:C103"/>
    <mergeCell ref="A79:C79"/>
    <mergeCell ref="A80:C80"/>
    <mergeCell ref="A87:C87"/>
    <mergeCell ref="A88:C88"/>
    <mergeCell ref="A60:C60"/>
    <mergeCell ref="A61:C61"/>
    <mergeCell ref="A62:C62"/>
    <mergeCell ref="A63:C63"/>
    <mergeCell ref="A35:C35"/>
    <mergeCell ref="A32:C32"/>
    <mergeCell ref="A33:C33"/>
    <mergeCell ref="A78:C78"/>
    <mergeCell ref="A51:C51"/>
    <mergeCell ref="A52:C52"/>
    <mergeCell ref="A53:C53"/>
    <mergeCell ref="A54:C54"/>
    <mergeCell ref="A75:C75"/>
    <mergeCell ref="A13:C13"/>
    <mergeCell ref="A68:C68"/>
    <mergeCell ref="A69:C69"/>
    <mergeCell ref="A58:C58"/>
    <mergeCell ref="A66:C66"/>
    <mergeCell ref="A47:C47"/>
    <mergeCell ref="A48:C48"/>
    <mergeCell ref="A49:C49"/>
    <mergeCell ref="A40:C40"/>
    <mergeCell ref="A44:C44"/>
    <mergeCell ref="A55:C55"/>
    <mergeCell ref="A24:C24"/>
    <mergeCell ref="A25:C25"/>
    <mergeCell ref="A26:C26"/>
    <mergeCell ref="A37:C37"/>
    <mergeCell ref="A38:C38"/>
    <mergeCell ref="A3:I3"/>
    <mergeCell ref="A5:C5"/>
    <mergeCell ref="A20:C20"/>
    <mergeCell ref="A21:C21"/>
    <mergeCell ref="A22:C22"/>
    <mergeCell ref="A18:C18"/>
    <mergeCell ref="A15:C15"/>
    <mergeCell ref="A16:C16"/>
    <mergeCell ref="A17:C17"/>
    <mergeCell ref="A6:C6"/>
    <mergeCell ref="A19:C19"/>
    <mergeCell ref="A7:C7"/>
    <mergeCell ref="A11:C11"/>
    <mergeCell ref="A8:C8"/>
    <mergeCell ref="A9:C9"/>
    <mergeCell ref="A10:C10"/>
    <mergeCell ref="A31:C31"/>
    <mergeCell ref="A27:C27"/>
    <mergeCell ref="A28:C28"/>
    <mergeCell ref="A29:C29"/>
    <mergeCell ref="A30:C30"/>
    <mergeCell ref="A81:C81"/>
    <mergeCell ref="A85:C85"/>
    <mergeCell ref="A100:C100"/>
    <mergeCell ref="A34:C34"/>
    <mergeCell ref="A41:C41"/>
    <mergeCell ref="A42:C42"/>
    <mergeCell ref="A43:C43"/>
    <mergeCell ref="A45:C45"/>
    <mergeCell ref="A70:C70"/>
    <mergeCell ref="A36:C36"/>
    <mergeCell ref="A72:C72"/>
    <mergeCell ref="A71:C71"/>
    <mergeCell ref="A50:C50"/>
    <mergeCell ref="A64:C64"/>
    <mergeCell ref="A39:C39"/>
    <mergeCell ref="A77:C77"/>
  </mergeCells>
  <pageMargins left="0.31496062992125984" right="0.31496062992125984" top="0.35433070866141736" bottom="0.35433070866141736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Skola</cp:lastModifiedBy>
  <cp:lastPrinted>2022-12-14T09:32:25Z</cp:lastPrinted>
  <dcterms:created xsi:type="dcterms:W3CDTF">2022-08-12T12:51:27Z</dcterms:created>
  <dcterms:modified xsi:type="dcterms:W3CDTF">2022-12-22T08:34:27Z</dcterms:modified>
</cp:coreProperties>
</file>