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kola\Desktop\Š K O L A\FINANCIJSKI  IZVJEŠTAJI\Financijski izvještaji za 2023\1.1.-30.6.2023\RKPFI\"/>
    </mc:Choice>
  </mc:AlternateContent>
  <xr:revisionPtr revIDLastSave="0" documentId="13_ncr:1_{32C36A1E-5A3A-4A28-B0D4-20E6DB55429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B290" i="9"/>
  <c r="F289" i="9"/>
  <c r="H288" i="9"/>
  <c r="E288" i="9" s="1"/>
  <c r="B288" i="9" s="1"/>
  <c r="G288" i="9"/>
  <c r="F288" i="9"/>
  <c r="F287" i="9"/>
  <c r="F286" i="9"/>
  <c r="H285" i="9"/>
  <c r="G285" i="9"/>
  <c r="F285" i="9"/>
  <c r="E285" i="9"/>
  <c r="B285" i="9" s="1"/>
  <c r="H284" i="9"/>
  <c r="G284" i="9"/>
  <c r="F284" i="9"/>
  <c r="H283" i="9"/>
  <c r="G283" i="9"/>
  <c r="F283" i="9"/>
  <c r="F282" i="9"/>
  <c r="H281" i="9"/>
  <c r="E281" i="9" s="1"/>
  <c r="G281" i="9"/>
  <c r="F281" i="9"/>
  <c r="B281" i="9"/>
  <c r="H280" i="9"/>
  <c r="G280" i="9"/>
  <c r="F280" i="9"/>
  <c r="E280" i="9"/>
  <c r="B280" i="9" s="1"/>
  <c r="H279" i="9"/>
  <c r="E279" i="9" s="1"/>
  <c r="G279" i="9"/>
  <c r="F279" i="9"/>
  <c r="B279" i="9"/>
  <c r="F278" i="9"/>
  <c r="F277" i="9"/>
  <c r="F276" i="9"/>
  <c r="F275" i="9"/>
  <c r="F274" i="9"/>
  <c r="L273" i="9"/>
  <c r="F273" i="9" s="1"/>
  <c r="H273" i="9"/>
  <c r="I272" i="9"/>
  <c r="E272" i="9" s="1"/>
  <c r="B272" i="9" s="1"/>
  <c r="H272" i="9"/>
  <c r="F272" i="9"/>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B225" i="9" s="1"/>
  <c r="M224" i="9"/>
  <c r="L224" i="9"/>
  <c r="F224" i="9"/>
  <c r="E224" i="9"/>
  <c r="B224" i="9"/>
  <c r="M223" i="9"/>
  <c r="L223" i="9"/>
  <c r="F223" i="9" s="1"/>
  <c r="E223" i="9"/>
  <c r="B223" i="9" s="1"/>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F142" i="9"/>
  <c r="H141" i="9"/>
  <c r="G141" i="9"/>
  <c r="F141" i="9"/>
  <c r="E141" i="9"/>
  <c r="B141" i="9" s="1"/>
  <c r="H140" i="9"/>
  <c r="E140" i="9" s="1"/>
  <c r="G140" i="9"/>
  <c r="F140" i="9"/>
  <c r="H139" i="9"/>
  <c r="G139" i="9"/>
  <c r="F139" i="9"/>
  <c r="E139" i="9"/>
  <c r="B139" i="9" s="1"/>
  <c r="H138" i="9"/>
  <c r="E138" i="9" s="1"/>
  <c r="G138" i="9"/>
  <c r="F138" i="9"/>
  <c r="H137" i="9"/>
  <c r="G137" i="9"/>
  <c r="F137" i="9"/>
  <c r="E137" i="9"/>
  <c r="B137" i="9" s="1"/>
  <c r="H136" i="9"/>
  <c r="E136" i="9" s="1"/>
  <c r="G136" i="9"/>
  <c r="F136" i="9"/>
  <c r="H135" i="9"/>
  <c r="G135" i="9"/>
  <c r="F135" i="9"/>
  <c r="E135" i="9"/>
  <c r="B135" i="9" s="1"/>
  <c r="H134" i="9"/>
  <c r="E134" i="9" s="1"/>
  <c r="G134" i="9"/>
  <c r="F134" i="9"/>
  <c r="H133" i="9"/>
  <c r="G133" i="9"/>
  <c r="F133" i="9"/>
  <c r="E133" i="9"/>
  <c r="B133" i="9" s="1"/>
  <c r="H132" i="9"/>
  <c r="E132" i="9" s="1"/>
  <c r="G132" i="9"/>
  <c r="F132" i="9"/>
  <c r="H131" i="9"/>
  <c r="G131" i="9"/>
  <c r="F131" i="9"/>
  <c r="E131" i="9"/>
  <c r="B131" i="9" s="1"/>
  <c r="H130" i="9"/>
  <c r="E130" i="9" s="1"/>
  <c r="G130" i="9"/>
  <c r="F130" i="9"/>
  <c r="H129" i="9"/>
  <c r="G129" i="9"/>
  <c r="F129" i="9"/>
  <c r="E129" i="9"/>
  <c r="B129" i="9" s="1"/>
  <c r="H128" i="9"/>
  <c r="E128" i="9" s="1"/>
  <c r="G128" i="9"/>
  <c r="F128" i="9"/>
  <c r="H127" i="9"/>
  <c r="G127" i="9"/>
  <c r="F127" i="9"/>
  <c r="E127" i="9"/>
  <c r="B127" i="9" s="1"/>
  <c r="H126" i="9"/>
  <c r="E126" i="9" s="1"/>
  <c r="G126" i="9"/>
  <c r="F126" i="9"/>
  <c r="H125" i="9"/>
  <c r="G125" i="9"/>
  <c r="F125" i="9"/>
  <c r="E125" i="9"/>
  <c r="B125" i="9" s="1"/>
  <c r="H124" i="9"/>
  <c r="E124" i="9" s="1"/>
  <c r="G124" i="9"/>
  <c r="F124" i="9"/>
  <c r="H123" i="9"/>
  <c r="G123" i="9"/>
  <c r="F123" i="9"/>
  <c r="E123" i="9"/>
  <c r="B123" i="9" s="1"/>
  <c r="H122" i="9"/>
  <c r="E122" i="9" s="1"/>
  <c r="G122" i="9"/>
  <c r="F122" i="9"/>
  <c r="H121" i="9"/>
  <c r="G121" i="9"/>
  <c r="F121" i="9"/>
  <c r="E121" i="9"/>
  <c r="B121" i="9" s="1"/>
  <c r="H120" i="9"/>
  <c r="E120" i="9" s="1"/>
  <c r="G120" i="9"/>
  <c r="F120" i="9"/>
  <c r="H119" i="9"/>
  <c r="G119" i="9"/>
  <c r="F119" i="9"/>
  <c r="E119" i="9"/>
  <c r="B119" i="9" s="1"/>
  <c r="H118" i="9"/>
  <c r="E118" i="9" s="1"/>
  <c r="G118" i="9"/>
  <c r="F118" i="9"/>
  <c r="H117" i="9"/>
  <c r="G117" i="9"/>
  <c r="F117" i="9"/>
  <c r="E117" i="9"/>
  <c r="B117" i="9" s="1"/>
  <c r="H116" i="9"/>
  <c r="E116" i="9" s="1"/>
  <c r="G116" i="9"/>
  <c r="F116" i="9"/>
  <c r="H115" i="9"/>
  <c r="G115" i="9"/>
  <c r="F115" i="9"/>
  <c r="E115" i="9"/>
  <c r="B115" i="9" s="1"/>
  <c r="H114" i="9"/>
  <c r="E114" i="9" s="1"/>
  <c r="G114" i="9"/>
  <c r="F114" i="9"/>
  <c r="H113" i="9"/>
  <c r="G113" i="9"/>
  <c r="F113" i="9"/>
  <c r="E113" i="9"/>
  <c r="B113" i="9" s="1"/>
  <c r="H112" i="9"/>
  <c r="E112" i="9" s="1"/>
  <c r="G112" i="9"/>
  <c r="F112" i="9"/>
  <c r="H111" i="9"/>
  <c r="G111" i="9"/>
  <c r="F111" i="9"/>
  <c r="E111" i="9"/>
  <c r="B111" i="9" s="1"/>
  <c r="H110" i="9"/>
  <c r="E110" i="9" s="1"/>
  <c r="G110" i="9"/>
  <c r="F110" i="9"/>
  <c r="H109" i="9"/>
  <c r="G109" i="9"/>
  <c r="F109" i="9"/>
  <c r="E109" i="9"/>
  <c r="B109" i="9" s="1"/>
  <c r="H108" i="9"/>
  <c r="E108" i="9" s="1"/>
  <c r="G108" i="9"/>
  <c r="F108" i="9"/>
  <c r="H107" i="9"/>
  <c r="G107" i="9"/>
  <c r="F107" i="9"/>
  <c r="E107" i="9"/>
  <c r="B107" i="9" s="1"/>
  <c r="H106" i="9"/>
  <c r="E106" i="9" s="1"/>
  <c r="G106" i="9"/>
  <c r="F106" i="9"/>
  <c r="H105" i="9"/>
  <c r="G105" i="9"/>
  <c r="F105" i="9"/>
  <c r="E105" i="9"/>
  <c r="B105" i="9" s="1"/>
  <c r="H104" i="9"/>
  <c r="E104" i="9" s="1"/>
  <c r="G104" i="9"/>
  <c r="F104" i="9"/>
  <c r="H103" i="9"/>
  <c r="G103" i="9"/>
  <c r="F103" i="9"/>
  <c r="E103" i="9"/>
  <c r="B103" i="9" s="1"/>
  <c r="H102" i="9"/>
  <c r="E102" i="9" s="1"/>
  <c r="G102" i="9"/>
  <c r="F102" i="9"/>
  <c r="H101" i="9"/>
  <c r="G101" i="9"/>
  <c r="F101" i="9"/>
  <c r="E101" i="9"/>
  <c r="B101" i="9" s="1"/>
  <c r="H100" i="9"/>
  <c r="E100" i="9" s="1"/>
  <c r="G100" i="9"/>
  <c r="F100" i="9"/>
  <c r="H99" i="9"/>
  <c r="G99" i="9"/>
  <c r="F99" i="9"/>
  <c r="E99" i="9"/>
  <c r="B99" i="9" s="1"/>
  <c r="H98" i="9"/>
  <c r="E98" i="9" s="1"/>
  <c r="G98" i="9"/>
  <c r="F98" i="9"/>
  <c r="H97" i="9"/>
  <c r="G97" i="9"/>
  <c r="F97" i="9"/>
  <c r="E97" i="9"/>
  <c r="B97" i="9" s="1"/>
  <c r="H96" i="9"/>
  <c r="E96" i="9" s="1"/>
  <c r="G96" i="9"/>
  <c r="F96" i="9"/>
  <c r="H95" i="9"/>
  <c r="G95" i="9"/>
  <c r="F95" i="9"/>
  <c r="E95" i="9"/>
  <c r="B95" i="9" s="1"/>
  <c r="H94" i="9"/>
  <c r="E94" i="9" s="1"/>
  <c r="G94" i="9"/>
  <c r="F94" i="9"/>
  <c r="H93" i="9"/>
  <c r="G93" i="9"/>
  <c r="F93" i="9"/>
  <c r="E93" i="9"/>
  <c r="B93" i="9" s="1"/>
  <c r="H92" i="9"/>
  <c r="E92" i="9" s="1"/>
  <c r="G92" i="9"/>
  <c r="F92" i="9"/>
  <c r="H91" i="9"/>
  <c r="G91" i="9"/>
  <c r="F91" i="9"/>
  <c r="E91" i="9"/>
  <c r="B91" i="9" s="1"/>
  <c r="H90" i="9"/>
  <c r="E90" i="9" s="1"/>
  <c r="G90" i="9"/>
  <c r="F90" i="9"/>
  <c r="H89" i="9"/>
  <c r="G89" i="9"/>
  <c r="F89" i="9"/>
  <c r="E89" i="9"/>
  <c r="B89" i="9" s="1"/>
  <c r="H88" i="9"/>
  <c r="E88" i="9" s="1"/>
  <c r="G88" i="9"/>
  <c r="F88" i="9"/>
  <c r="H87" i="9"/>
  <c r="G87" i="9"/>
  <c r="F87" i="9"/>
  <c r="E87" i="9"/>
  <c r="B87" i="9" s="1"/>
  <c r="H86" i="9"/>
  <c r="E86" i="9" s="1"/>
  <c r="G86" i="9"/>
  <c r="F86" i="9"/>
  <c r="H85" i="9"/>
  <c r="G85" i="9"/>
  <c r="F85" i="9"/>
  <c r="E85" i="9"/>
  <c r="B85" i="9" s="1"/>
  <c r="H84" i="9"/>
  <c r="E84" i="9" s="1"/>
  <c r="G84" i="9"/>
  <c r="F84" i="9"/>
  <c r="H83" i="9"/>
  <c r="G83" i="9"/>
  <c r="F83" i="9"/>
  <c r="E83" i="9"/>
  <c r="B83" i="9" s="1"/>
  <c r="H82" i="9"/>
  <c r="E82" i="9" s="1"/>
  <c r="G82" i="9"/>
  <c r="F82" i="9"/>
  <c r="H81" i="9"/>
  <c r="G81" i="9"/>
  <c r="F81" i="9"/>
  <c r="E81" i="9"/>
  <c r="B81" i="9" s="1"/>
  <c r="H80" i="9"/>
  <c r="E80" i="9" s="1"/>
  <c r="G80" i="9"/>
  <c r="F80" i="9"/>
  <c r="H79" i="9"/>
  <c r="G79" i="9"/>
  <c r="F79" i="9"/>
  <c r="E79" i="9"/>
  <c r="B79" i="9" s="1"/>
  <c r="H78" i="9"/>
  <c r="E78" i="9" s="1"/>
  <c r="G78" i="9"/>
  <c r="F78" i="9"/>
  <c r="H77" i="9"/>
  <c r="G77" i="9"/>
  <c r="F77" i="9"/>
  <c r="E77" i="9"/>
  <c r="B77" i="9" s="1"/>
  <c r="H76" i="9"/>
  <c r="E76" i="9" s="1"/>
  <c r="G76" i="9"/>
  <c r="F76" i="9"/>
  <c r="H75" i="9"/>
  <c r="G75" i="9"/>
  <c r="F75" i="9"/>
  <c r="E75" i="9"/>
  <c r="B75" i="9" s="1"/>
  <c r="H74" i="9"/>
  <c r="E74" i="9" s="1"/>
  <c r="G74" i="9"/>
  <c r="F74" i="9"/>
  <c r="H73" i="9"/>
  <c r="G73" i="9"/>
  <c r="F73" i="9"/>
  <c r="E73" i="9"/>
  <c r="B73" i="9" s="1"/>
  <c r="H72" i="9"/>
  <c r="E72" i="9" s="1"/>
  <c r="G72" i="9"/>
  <c r="F72" i="9"/>
  <c r="H71" i="9"/>
  <c r="G71" i="9"/>
  <c r="F71" i="9"/>
  <c r="E71" i="9"/>
  <c r="B71" i="9" s="1"/>
  <c r="H70" i="9"/>
  <c r="E70" i="9" s="1"/>
  <c r="G70" i="9"/>
  <c r="F70" i="9"/>
  <c r="H69" i="9"/>
  <c r="G69" i="9"/>
  <c r="F69" i="9"/>
  <c r="E69" i="9"/>
  <c r="B69" i="9" s="1"/>
  <c r="H68" i="9"/>
  <c r="E68" i="9" s="1"/>
  <c r="G68" i="9"/>
  <c r="F68" i="9"/>
  <c r="H67" i="9"/>
  <c r="E67" i="9" s="1"/>
  <c r="B67" i="9" s="1"/>
  <c r="G67" i="9"/>
  <c r="F67" i="9"/>
  <c r="H66" i="9"/>
  <c r="E66" i="9" s="1"/>
  <c r="G66" i="9"/>
  <c r="F66" i="9"/>
  <c r="H65" i="9"/>
  <c r="G65" i="9"/>
  <c r="F65" i="9"/>
  <c r="E65" i="9"/>
  <c r="B65" i="9" s="1"/>
  <c r="H64" i="9"/>
  <c r="E64" i="9" s="1"/>
  <c r="G64" i="9"/>
  <c r="F64" i="9"/>
  <c r="H63" i="9"/>
  <c r="G63" i="9"/>
  <c r="F63" i="9"/>
  <c r="E63" i="9"/>
  <c r="B63" i="9" s="1"/>
  <c r="H62" i="9"/>
  <c r="E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G50" i="9"/>
  <c r="F50" i="9"/>
  <c r="B50" i="9" s="1"/>
  <c r="H49" i="9"/>
  <c r="G49" i="9"/>
  <c r="F49" i="9"/>
  <c r="E49" i="9"/>
  <c r="B49" i="9" s="1"/>
  <c r="H48" i="9"/>
  <c r="E48" i="9" s="1"/>
  <c r="G48" i="9"/>
  <c r="F48" i="9"/>
  <c r="B48" i="9"/>
  <c r="H47" i="9"/>
  <c r="G47" i="9"/>
  <c r="F47" i="9"/>
  <c r="E47" i="9"/>
  <c r="B47" i="9" s="1"/>
  <c r="H46" i="9"/>
  <c r="E46" i="9" s="1"/>
  <c r="G46" i="9"/>
  <c r="F46" i="9"/>
  <c r="B46" i="9"/>
  <c r="H45" i="9"/>
  <c r="E45" i="9" s="1"/>
  <c r="B45" i="9" s="1"/>
  <c r="G45" i="9"/>
  <c r="F45" i="9"/>
  <c r="H44" i="9"/>
  <c r="E44" i="9" s="1"/>
  <c r="G44" i="9"/>
  <c r="F44" i="9"/>
  <c r="B44" i="9"/>
  <c r="H43" i="9"/>
  <c r="E43" i="9" s="1"/>
  <c r="B43" i="9" s="1"/>
  <c r="G43" i="9"/>
  <c r="F43" i="9"/>
  <c r="H42" i="9"/>
  <c r="E42" i="9" s="1"/>
  <c r="B42" i="9" s="1"/>
  <c r="G42" i="9"/>
  <c r="F42" i="9"/>
  <c r="H41" i="9"/>
  <c r="G41" i="9"/>
  <c r="F41" i="9"/>
  <c r="E41" i="9"/>
  <c r="B41" i="9" s="1"/>
  <c r="H40" i="9"/>
  <c r="E40" i="9" s="1"/>
  <c r="B40" i="9" s="1"/>
  <c r="G40" i="9"/>
  <c r="F40" i="9"/>
  <c r="H39" i="9"/>
  <c r="E39" i="9" s="1"/>
  <c r="B39" i="9" s="1"/>
  <c r="G39" i="9"/>
  <c r="F39" i="9"/>
  <c r="H38" i="9"/>
  <c r="E38" i="9" s="1"/>
  <c r="G38" i="9"/>
  <c r="F38" i="9"/>
  <c r="B38" i="9"/>
  <c r="H37" i="9"/>
  <c r="E37" i="9" s="1"/>
  <c r="B37" i="9" s="1"/>
  <c r="G37" i="9"/>
  <c r="F37" i="9"/>
  <c r="H36" i="9"/>
  <c r="E36" i="9" s="1"/>
  <c r="G36" i="9"/>
  <c r="F36" i="9"/>
  <c r="B36" i="9"/>
  <c r="H35" i="9"/>
  <c r="G35" i="9"/>
  <c r="F35" i="9"/>
  <c r="E35" i="9"/>
  <c r="B35" i="9" s="1"/>
  <c r="H34" i="9"/>
  <c r="E34" i="9" s="1"/>
  <c r="G34" i="9"/>
  <c r="F34" i="9"/>
  <c r="B34" i="9"/>
  <c r="H33" i="9"/>
  <c r="E33" i="9" s="1"/>
  <c r="B33" i="9" s="1"/>
  <c r="G33" i="9"/>
  <c r="F33" i="9"/>
  <c r="H32" i="9"/>
  <c r="G32" i="9"/>
  <c r="F32" i="9"/>
  <c r="H31" i="9"/>
  <c r="G31" i="9"/>
  <c r="F31" i="9"/>
  <c r="H30" i="9"/>
  <c r="E30" i="9" s="1"/>
  <c r="B30" i="9" s="1"/>
  <c r="G30" i="9"/>
  <c r="F30" i="9"/>
  <c r="H29" i="9"/>
  <c r="E29" i="9" s="1"/>
  <c r="B29" i="9" s="1"/>
  <c r="G29" i="9"/>
  <c r="F29" i="9"/>
  <c r="H28" i="9"/>
  <c r="E28" i="9" s="1"/>
  <c r="G28" i="9"/>
  <c r="F28" i="9"/>
  <c r="B28" i="9"/>
  <c r="H27" i="9"/>
  <c r="G27" i="9"/>
  <c r="F27" i="9"/>
  <c r="E27" i="9"/>
  <c r="B27" i="9" s="1"/>
  <c r="H26" i="9"/>
  <c r="G26" i="9"/>
  <c r="F26" i="9"/>
  <c r="H25" i="9"/>
  <c r="G25" i="9"/>
  <c r="F25" i="9"/>
  <c r="E25" i="9"/>
  <c r="B25" i="9" s="1"/>
  <c r="H24" i="9"/>
  <c r="E24" i="9" s="1"/>
  <c r="G24" i="9"/>
  <c r="F24" i="9"/>
  <c r="B24" i="9"/>
  <c r="H23" i="9"/>
  <c r="G23" i="9"/>
  <c r="F23" i="9"/>
  <c r="E23" i="9"/>
  <c r="B23" i="9" s="1"/>
  <c r="H22" i="9"/>
  <c r="E22" i="9" s="1"/>
  <c r="G22" i="9"/>
  <c r="F22" i="9"/>
  <c r="B22" i="9"/>
  <c r="H21" i="9"/>
  <c r="G21" i="9"/>
  <c r="F21" i="9"/>
  <c r="E21" i="9"/>
  <c r="B21" i="9" s="1"/>
  <c r="F20" i="9"/>
  <c r="F4" i="9"/>
  <c r="O3" i="9"/>
  <c r="G273" i="9" s="1"/>
  <c r="I3" i="9"/>
  <c r="H3" i="9"/>
  <c r="G3" i="9"/>
  <c r="D101" i="8"/>
  <c r="D95" i="8"/>
  <c r="D90" i="8"/>
  <c r="D85" i="8"/>
  <c r="D80" i="8"/>
  <c r="D75" i="8"/>
  <c r="D70" i="8"/>
  <c r="D65" i="8"/>
  <c r="D60" i="8"/>
  <c r="D55" i="8"/>
  <c r="D50" i="8"/>
  <c r="D49" i="8"/>
  <c r="D44" i="8"/>
  <c r="D43" i="8"/>
  <c r="D36" i="8"/>
  <c r="D26" i="8"/>
  <c r="D24" i="8" s="1"/>
  <c r="C1499" i="1" s="1"/>
  <c r="H1499" i="1" s="1"/>
  <c r="D18" i="8"/>
  <c r="D8" i="8"/>
  <c r="D6" i="8" s="1"/>
  <c r="C1481" i="1" s="1"/>
  <c r="H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I27" i="3"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D8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D593" i="4" s="1"/>
  <c r="F593"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E593" i="4" s="1"/>
  <c r="D594" i="4"/>
  <c r="F594" i="4" s="1"/>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8" i="4"/>
  <c r="E417" i="4"/>
  <c r="D417" i="4"/>
  <c r="D644" i="4" s="1"/>
  <c r="F644" i="4" s="1"/>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D351" i="4" s="1"/>
  <c r="F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D299" i="4" s="1"/>
  <c r="F299"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D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48" i="1" s="1"/>
  <c r="H148" i="1" s="1"/>
  <c r="D159" i="4"/>
  <c r="F158" i="4"/>
  <c r="F157" i="4"/>
  <c r="F156" i="4"/>
  <c r="F155" i="4"/>
  <c r="F154" i="4"/>
  <c r="E153" i="4"/>
  <c r="D153" i="4"/>
  <c r="D152" i="4" s="1"/>
  <c r="D151"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7" i="4"/>
  <c r="F126" i="4"/>
  <c r="E125" i="4"/>
  <c r="D125" i="4"/>
  <c r="D124" i="4" s="1"/>
  <c r="E124" i="4"/>
  <c r="F123" i="4"/>
  <c r="F122" i="4"/>
  <c r="F121" i="4"/>
  <c r="E120" i="4"/>
  <c r="D120" i="4"/>
  <c r="F120" i="4" s="1"/>
  <c r="F119" i="4"/>
  <c r="F118" i="4"/>
  <c r="F117" i="4"/>
  <c r="F116" i="4"/>
  <c r="F115" i="4"/>
  <c r="F114" i="4"/>
  <c r="F113" i="4"/>
  <c r="E112" i="4"/>
  <c r="D112" i="4"/>
  <c r="F111" i="4"/>
  <c r="F110" i="4"/>
  <c r="F109" i="4"/>
  <c r="F108"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2" i="4" s="1"/>
  <c r="F81" i="4"/>
  <c r="F80" i="4"/>
  <c r="F79" i="4"/>
  <c r="F78" i="4"/>
  <c r="E77" i="4"/>
  <c r="D77" i="4"/>
  <c r="F77" i="4" s="1"/>
  <c r="F76" i="4"/>
  <c r="F75" i="4"/>
  <c r="E74" i="4"/>
  <c r="D70" i="1" s="1"/>
  <c r="H70" i="1" s="1"/>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H24" i="3"/>
  <c r="G24" i="3"/>
  <c r="B24" i="3"/>
  <c r="I23" i="3"/>
  <c r="H23" i="3"/>
  <c r="G23" i="3"/>
  <c r="B23" i="3"/>
  <c r="G22" i="3"/>
  <c r="B22" i="3"/>
  <c r="G21" i="3"/>
  <c r="B21" i="3"/>
  <c r="H20" i="3"/>
  <c r="G20" i="3"/>
  <c r="B20" i="3"/>
  <c r="G19" i="3"/>
  <c r="B19" i="3"/>
  <c r="G18" i="3"/>
  <c r="B18" i="3"/>
  <c r="H17"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C1510" i="1"/>
  <c r="G1510" i="1" s="1"/>
  <c r="C1509" i="1"/>
  <c r="H1509" i="1" s="1"/>
  <c r="H1508" i="1"/>
  <c r="C1508" i="1"/>
  <c r="G1508" i="1" s="1"/>
  <c r="G1507" i="1"/>
  <c r="C1507" i="1"/>
  <c r="H1507" i="1" s="1"/>
  <c r="H1506" i="1"/>
  <c r="C1506" i="1"/>
  <c r="G1506" i="1" s="1"/>
  <c r="G1505" i="1"/>
  <c r="C1505" i="1"/>
  <c r="H1505" i="1" s="1"/>
  <c r="H1504" i="1"/>
  <c r="C1504" i="1"/>
  <c r="G1504" i="1" s="1"/>
  <c r="C1503" i="1"/>
  <c r="H1503" i="1" s="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H1490" i="1"/>
  <c r="C1490" i="1"/>
  <c r="G1490" i="1" s="1"/>
  <c r="G1489" i="1"/>
  <c r="C1489" i="1"/>
  <c r="H1489" i="1" s="1"/>
  <c r="H1488" i="1"/>
  <c r="C1488" i="1"/>
  <c r="G1488" i="1" s="1"/>
  <c r="G1487" i="1"/>
  <c r="C1487" i="1"/>
  <c r="H1487" i="1" s="1"/>
  <c r="H1486" i="1"/>
  <c r="C1486" i="1"/>
  <c r="G1486" i="1" s="1"/>
  <c r="G1485" i="1"/>
  <c r="C1485" i="1"/>
  <c r="H1485" i="1" s="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C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D714" i="1"/>
  <c r="H714" i="1" s="1"/>
  <c r="C714" i="1"/>
  <c r="G714" i="1" s="1"/>
  <c r="D713" i="1"/>
  <c r="H713" i="1" s="1"/>
  <c r="C713" i="1"/>
  <c r="D712" i="1"/>
  <c r="H712" i="1" s="1"/>
  <c r="C712" i="1"/>
  <c r="G712" i="1" s="1"/>
  <c r="D711" i="1"/>
  <c r="H711" i="1" s="1"/>
  <c r="C711" i="1"/>
  <c r="G711" i="1" s="1"/>
  <c r="D710" i="1"/>
  <c r="H710" i="1" s="1"/>
  <c r="C710" i="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D644" i="1"/>
  <c r="C644" i="1"/>
  <c r="D643" i="1"/>
  <c r="C643" i="1"/>
  <c r="D642" i="1"/>
  <c r="C642" i="1"/>
  <c r="G642" i="1" s="1"/>
  <c r="D641" i="1"/>
  <c r="C641" i="1"/>
  <c r="C638" i="1"/>
  <c r="D637" i="1"/>
  <c r="C637" i="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C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C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C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C415" i="1"/>
  <c r="D413" i="1"/>
  <c r="H413" i="1" s="1"/>
  <c r="C413" i="1"/>
  <c r="D412" i="1"/>
  <c r="H412" i="1" s="1"/>
  <c r="C412" i="1"/>
  <c r="D411" i="1"/>
  <c r="H411" i="1" s="1"/>
  <c r="C411" i="1"/>
  <c r="D406" i="1"/>
  <c r="H406" i="1" s="1"/>
  <c r="C406" i="1"/>
  <c r="D405" i="1"/>
  <c r="H405" i="1" s="1"/>
  <c r="C405" i="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D307" i="1"/>
  <c r="H307" i="1" s="1"/>
  <c r="C307" i="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D261" i="1"/>
  <c r="H261" i="1" s="1"/>
  <c r="C261" i="1"/>
  <c r="G261" i="1" s="1"/>
  <c r="D260" i="1"/>
  <c r="H260" i="1" s="1"/>
  <c r="C260" i="1"/>
  <c r="C259" i="1"/>
  <c r="D258" i="1"/>
  <c r="H258" i="1" s="1"/>
  <c r="C258" i="1"/>
  <c r="G258" i="1" s="1"/>
  <c r="D257" i="1"/>
  <c r="H257" i="1" s="1"/>
  <c r="C257" i="1"/>
  <c r="G257" i="1" s="1"/>
  <c r="D256" i="1"/>
  <c r="H256" i="1" s="1"/>
  <c r="C256" i="1"/>
  <c r="D255" i="1"/>
  <c r="H255" i="1" s="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D208" i="1"/>
  <c r="H208" i="1" s="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D191" i="1"/>
  <c r="H191" i="1" s="1"/>
  <c r="C191" i="1"/>
  <c r="D190" i="1"/>
  <c r="H190" i="1" s="1"/>
  <c r="C190" i="1"/>
  <c r="G190" i="1" s="1"/>
  <c r="D189" i="1"/>
  <c r="H189" i="1" s="1"/>
  <c r="C189" i="1"/>
  <c r="D188" i="1"/>
  <c r="H188" i="1" s="1"/>
  <c r="C188" i="1"/>
  <c r="D187" i="1"/>
  <c r="H187" i="1" s="1"/>
  <c r="C187" i="1"/>
  <c r="G187" i="1" s="1"/>
  <c r="D186" i="1"/>
  <c r="H186" i="1" s="1"/>
  <c r="C186" i="1"/>
  <c r="G186" i="1" s="1"/>
  <c r="D185" i="1"/>
  <c r="H185" i="1" s="1"/>
  <c r="C185" i="1"/>
  <c r="D184" i="1"/>
  <c r="H184" i="1" s="1"/>
  <c r="C184" i="1"/>
  <c r="D183" i="1"/>
  <c r="H183" i="1" s="1"/>
  <c r="C183" i="1"/>
  <c r="G183" i="1" s="1"/>
  <c r="D182" i="1"/>
  <c r="H182" i="1" s="1"/>
  <c r="C182" i="1"/>
  <c r="D181" i="1"/>
  <c r="H181" i="1" s="1"/>
  <c r="C181" i="1"/>
  <c r="D180" i="1"/>
  <c r="H180" i="1" s="1"/>
  <c r="C180" i="1"/>
  <c r="G180" i="1" s="1"/>
  <c r="D179" i="1"/>
  <c r="H179" i="1" s="1"/>
  <c r="C179" i="1"/>
  <c r="G179" i="1" s="1"/>
  <c r="D178" i="1"/>
  <c r="H178" i="1" s="1"/>
  <c r="C178" i="1"/>
  <c r="G178" i="1" s="1"/>
  <c r="D177" i="1"/>
  <c r="H177" i="1" s="1"/>
  <c r="C177" i="1"/>
  <c r="D176" i="1"/>
  <c r="H176" i="1" s="1"/>
  <c r="C176" i="1"/>
  <c r="D175" i="1"/>
  <c r="H175" i="1" s="1"/>
  <c r="C175" i="1"/>
  <c r="D174" i="1"/>
  <c r="H174" i="1" s="1"/>
  <c r="C174" i="1"/>
  <c r="D173" i="1"/>
  <c r="H173" i="1" s="1"/>
  <c r="C173" i="1"/>
  <c r="D172" i="1"/>
  <c r="H172" i="1" s="1"/>
  <c r="C172" i="1"/>
  <c r="D171" i="1"/>
  <c r="H171" i="1" s="1"/>
  <c r="C171" i="1"/>
  <c r="G171" i="1" s="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D158" i="1"/>
  <c r="H158" i="1" s="1"/>
  <c r="C158" i="1"/>
  <c r="G158" i="1" s="1"/>
  <c r="D157" i="1"/>
  <c r="H157" i="1" s="1"/>
  <c r="C157" i="1"/>
  <c r="D156" i="1"/>
  <c r="H156" i="1" s="1"/>
  <c r="C156" i="1"/>
  <c r="G156" i="1" s="1"/>
  <c r="D155" i="1"/>
  <c r="H155" i="1" s="1"/>
  <c r="C155" i="1"/>
  <c r="D154" i="1"/>
  <c r="H154" i="1" s="1"/>
  <c r="C154" i="1"/>
  <c r="D153" i="1"/>
  <c r="H153" i="1" s="1"/>
  <c r="C153" i="1"/>
  <c r="D152" i="1"/>
  <c r="H152" i="1" s="1"/>
  <c r="C152" i="1"/>
  <c r="D151" i="1"/>
  <c r="H151" i="1" s="1"/>
  <c r="C151" i="1"/>
  <c r="G151" i="1" s="1"/>
  <c r="D150" i="1"/>
  <c r="H150" i="1" s="1"/>
  <c r="C150" i="1"/>
  <c r="D149" i="1"/>
  <c r="H149" i="1" s="1"/>
  <c r="C149" i="1"/>
  <c r="C148" i="1"/>
  <c r="C147"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D130" i="1"/>
  <c r="H130" i="1" s="1"/>
  <c r="C130" i="1"/>
  <c r="D129" i="1"/>
  <c r="H129" i="1" s="1"/>
  <c r="C129" i="1"/>
  <c r="D128" i="1"/>
  <c r="H128" i="1" s="1"/>
  <c r="C128" i="1"/>
  <c r="G128" i="1" s="1"/>
  <c r="D127" i="1"/>
  <c r="H127" i="1" s="1"/>
  <c r="C127" i="1"/>
  <c r="G127" i="1" s="1"/>
  <c r="D126" i="1"/>
  <c r="H126" i="1" s="1"/>
  <c r="C126" i="1"/>
  <c r="D125" i="1"/>
  <c r="H125" i="1" s="1"/>
  <c r="C125" i="1"/>
  <c r="G125" i="1" s="1"/>
  <c r="D124" i="1"/>
  <c r="H124" i="1" s="1"/>
  <c r="C124" i="1"/>
  <c r="D123" i="1"/>
  <c r="H123" i="1" s="1"/>
  <c r="C123" i="1"/>
  <c r="D122" i="1"/>
  <c r="H122" i="1" s="1"/>
  <c r="C122" i="1"/>
  <c r="D121" i="1"/>
  <c r="H121" i="1" s="1"/>
  <c r="C121" i="1"/>
  <c r="D120" i="1"/>
  <c r="H120" i="1" s="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H102" i="1"/>
  <c r="D102" i="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D80" i="1"/>
  <c r="H80" i="1" s="1"/>
  <c r="C80" i="1"/>
  <c r="G80" i="1" s="1"/>
  <c r="D79" i="1"/>
  <c r="H79" i="1" s="1"/>
  <c r="C79" i="1"/>
  <c r="D78" i="1"/>
  <c r="H78" i="1" s="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C70" i="1"/>
  <c r="D69" i="1"/>
  <c r="H69" i="1" s="1"/>
  <c r="C69" i="1"/>
  <c r="G69" i="1" s="1"/>
  <c r="D68" i="1"/>
  <c r="H68" i="1" s="1"/>
  <c r="C68" i="1"/>
  <c r="G68" i="1" s="1"/>
  <c r="D67" i="1"/>
  <c r="H67" i="1" s="1"/>
  <c r="C67" i="1"/>
  <c r="G67" i="1" s="1"/>
  <c r="D66" i="1"/>
  <c r="H66" i="1" s="1"/>
  <c r="C66" i="1"/>
  <c r="D65" i="1"/>
  <c r="H65" i="1" s="1"/>
  <c r="C65" i="1"/>
  <c r="H64" i="1"/>
  <c r="D64" i="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F214" i="9" l="1"/>
  <c r="B214" i="9" s="1"/>
  <c r="F216" i="9"/>
  <c r="B216" i="9" s="1"/>
  <c r="E31" i="9"/>
  <c r="B31" i="9" s="1"/>
  <c r="H1510" i="1"/>
  <c r="G1509" i="1"/>
  <c r="G1491" i="1"/>
  <c r="G1503" i="1"/>
  <c r="C1483" i="1"/>
  <c r="H1483" i="1" s="1"/>
  <c r="G1499" i="1"/>
  <c r="G1501" i="1"/>
  <c r="H1502" i="1"/>
  <c r="G1481" i="1"/>
  <c r="H1484" i="1"/>
  <c r="E273" i="9"/>
  <c r="B273" i="9" s="1"/>
  <c r="G644" i="1"/>
  <c r="G412" i="1"/>
  <c r="E283" i="9"/>
  <c r="B283" i="9" s="1"/>
  <c r="G816" i="1"/>
  <c r="G715" i="1"/>
  <c r="G713" i="1"/>
  <c r="G710" i="1"/>
  <c r="G688" i="1"/>
  <c r="G643" i="1"/>
  <c r="G645" i="1"/>
  <c r="F652" i="4"/>
  <c r="G641" i="1"/>
  <c r="G406" i="1"/>
  <c r="E644" i="4"/>
  <c r="D638" i="1" s="1"/>
  <c r="G405" i="1"/>
  <c r="F416" i="4"/>
  <c r="G364" i="1"/>
  <c r="G307" i="1"/>
  <c r="G308" i="1"/>
  <c r="G291" i="1"/>
  <c r="G413" i="1"/>
  <c r="F418" i="4"/>
  <c r="G637" i="1"/>
  <c r="G638" i="1"/>
  <c r="G411" i="1"/>
  <c r="F643" i="4"/>
  <c r="G260" i="1"/>
  <c r="G262" i="1"/>
  <c r="G248" i="1"/>
  <c r="G255" i="1"/>
  <c r="G256" i="1"/>
  <c r="F252" i="4"/>
  <c r="G209" i="1"/>
  <c r="G192" i="1"/>
  <c r="G206" i="1"/>
  <c r="G207" i="1"/>
  <c r="G191" i="1"/>
  <c r="G189" i="1"/>
  <c r="G188" i="1"/>
  <c r="F188" i="4"/>
  <c r="F221" i="9"/>
  <c r="G184" i="1"/>
  <c r="G185" i="1"/>
  <c r="B221" i="9"/>
  <c r="G182" i="1"/>
  <c r="G181" i="1"/>
  <c r="F219" i="9"/>
  <c r="B219" i="9" s="1"/>
  <c r="G177" i="1"/>
  <c r="G176" i="1"/>
  <c r="G175" i="1"/>
  <c r="E163" i="4"/>
  <c r="F177" i="4"/>
  <c r="G173" i="1"/>
  <c r="G174" i="1"/>
  <c r="G172" i="1"/>
  <c r="G170" i="1"/>
  <c r="G169" i="1"/>
  <c r="G168" i="1"/>
  <c r="F169" i="4"/>
  <c r="G167" i="1"/>
  <c r="G165" i="1"/>
  <c r="G166" i="1"/>
  <c r="G164" i="1"/>
  <c r="G163" i="1"/>
  <c r="G162" i="1"/>
  <c r="G160" i="1"/>
  <c r="G161" i="1"/>
  <c r="F159" i="4"/>
  <c r="G155" i="1"/>
  <c r="G157" i="1"/>
  <c r="G154" i="1"/>
  <c r="F217" i="9"/>
  <c r="B217" i="9" s="1"/>
  <c r="G153" i="1"/>
  <c r="G152" i="1"/>
  <c r="G148" i="1"/>
  <c r="G149" i="1"/>
  <c r="G150" i="1"/>
  <c r="G129" i="1"/>
  <c r="G130" i="1"/>
  <c r="G131" i="1"/>
  <c r="F128" i="4"/>
  <c r="G124" i="1"/>
  <c r="G126" i="1"/>
  <c r="G123" i="1"/>
  <c r="G120" i="1"/>
  <c r="G121" i="1"/>
  <c r="G122" i="1"/>
  <c r="G108" i="1"/>
  <c r="F112" i="4"/>
  <c r="G78" i="1"/>
  <c r="G79" i="1"/>
  <c r="G81" i="1"/>
  <c r="E6" i="4"/>
  <c r="D2" i="1" s="1"/>
  <c r="F83" i="4"/>
  <c r="G70" i="1"/>
  <c r="G46" i="1"/>
  <c r="F74" i="4"/>
  <c r="G66" i="1"/>
  <c r="G65" i="1"/>
  <c r="E26" i="9"/>
  <c r="B26" i="9" s="1"/>
  <c r="E32" i="9"/>
  <c r="B32" i="9" s="1"/>
  <c r="E284" i="9"/>
  <c r="B284" i="9" s="1"/>
  <c r="G531"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18" i="1"/>
  <c r="H1520" i="1"/>
  <c r="H1522" i="1"/>
  <c r="H1524" i="1"/>
  <c r="H1526" i="1"/>
  <c r="H1528" i="1"/>
  <c r="H1530" i="1"/>
  <c r="H1532" i="1"/>
  <c r="H1534" i="1"/>
  <c r="H1536" i="1"/>
  <c r="H1538" i="1"/>
  <c r="H1540" i="1"/>
  <c r="H1542" i="1"/>
  <c r="H1544" i="1"/>
  <c r="F7" i="4"/>
  <c r="D6" i="4"/>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G1546" i="1"/>
  <c r="H1546" i="1"/>
  <c r="E412" i="4"/>
  <c r="I16" i="3"/>
  <c r="D528" i="4"/>
  <c r="F529" i="4"/>
  <c r="C1383" i="1"/>
  <c r="F89" i="6"/>
  <c r="H1548" i="1"/>
  <c r="H1550" i="1"/>
  <c r="H1552" i="1"/>
  <c r="H1554" i="1"/>
  <c r="H1556" i="1"/>
  <c r="H1558" i="1"/>
  <c r="H1560" i="1"/>
  <c r="H1562" i="1"/>
  <c r="H1564" i="1"/>
  <c r="H1566" i="1"/>
  <c r="H1568" i="1"/>
  <c r="H1570" i="1"/>
  <c r="H1572" i="1"/>
  <c r="H1574" i="1"/>
  <c r="H1576" i="1"/>
  <c r="H1578" i="1"/>
  <c r="H1580" i="1"/>
  <c r="F8" i="4"/>
  <c r="F196" i="4"/>
  <c r="F197" i="4"/>
  <c r="F225" i="4"/>
  <c r="F253" i="4"/>
  <c r="D289" i="4"/>
  <c r="E408" i="4"/>
  <c r="D403" i="1" s="1"/>
  <c r="F485" i="4"/>
  <c r="F543" i="4"/>
  <c r="F577" i="4"/>
  <c r="F581" i="4"/>
  <c r="F617" i="4"/>
  <c r="F13" i="5"/>
  <c r="F79" i="5"/>
  <c r="F135" i="5"/>
  <c r="G289" i="9"/>
  <c r="F177" i="5"/>
  <c r="F180" i="5"/>
  <c r="F246" i="5"/>
  <c r="F99" i="6"/>
  <c r="F115" i="6"/>
  <c r="D141" i="6"/>
  <c r="D42" i="8"/>
  <c r="G294" i="9" s="1"/>
  <c r="E294" i="9" s="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194" i="9"/>
  <c r="E194" i="9" s="1"/>
  <c r="B194" i="9" s="1"/>
  <c r="G192" i="9"/>
  <c r="E192" i="9" s="1"/>
  <c r="B192" i="9" s="1"/>
  <c r="G165" i="9"/>
  <c r="E165" i="9" s="1"/>
  <c r="B165" i="9" s="1"/>
  <c r="I10" i="9"/>
  <c r="B62" i="9"/>
  <c r="B66" i="9"/>
  <c r="B70" i="9"/>
  <c r="B74" i="9"/>
  <c r="B78" i="9"/>
  <c r="B82" i="9"/>
  <c r="B86" i="9"/>
  <c r="B90" i="9"/>
  <c r="B94" i="9"/>
  <c r="B98" i="9"/>
  <c r="B102" i="9"/>
  <c r="B106" i="9"/>
  <c r="B110" i="9"/>
  <c r="B114" i="9"/>
  <c r="B118" i="9"/>
  <c r="B122" i="9"/>
  <c r="B126" i="9"/>
  <c r="B130" i="9"/>
  <c r="B134" i="9"/>
  <c r="B138" i="9"/>
  <c r="L191" i="9"/>
  <c r="F191" i="9" s="1"/>
  <c r="G193" i="9"/>
  <c r="E193" i="9" s="1"/>
  <c r="B193" i="9" s="1"/>
  <c r="G195" i="9"/>
  <c r="E195" i="9" s="1"/>
  <c r="B195" i="9" s="1"/>
  <c r="G1445" i="1"/>
  <c r="F106" i="4"/>
  <c r="F107" i="4"/>
  <c r="F124" i="4"/>
  <c r="F125" i="4"/>
  <c r="G20" i="9"/>
  <c r="F152" i="4"/>
  <c r="F153" i="4"/>
  <c r="F164" i="4"/>
  <c r="E263" i="4"/>
  <c r="D259" i="1" s="1"/>
  <c r="H259" i="1" s="1"/>
  <c r="F300" i="4"/>
  <c r="D311" i="4"/>
  <c r="F312" i="4"/>
  <c r="F352" i="4"/>
  <c r="D363" i="4"/>
  <c r="F364" i="4"/>
  <c r="F383" i="4"/>
  <c r="F421" i="4"/>
  <c r="E421" i="4"/>
  <c r="E459" i="4"/>
  <c r="D453" i="1" s="1"/>
  <c r="H453" i="1" s="1"/>
  <c r="D472" i="4"/>
  <c r="F473" i="4"/>
  <c r="E515" i="4"/>
  <c r="D509" i="1" s="1"/>
  <c r="H509" i="1" s="1"/>
  <c r="E142" i="9"/>
  <c r="B142" i="9" s="1"/>
  <c r="F603" i="4"/>
  <c r="E625" i="4"/>
  <c r="D619" i="1" s="1"/>
  <c r="G619" i="1" s="1"/>
  <c r="F7" i="5"/>
  <c r="E7" i="5"/>
  <c r="F69" i="5"/>
  <c r="H286" i="9"/>
  <c r="E87" i="5"/>
  <c r="F119" i="5"/>
  <c r="G287" i="9"/>
  <c r="E287" i="9" s="1"/>
  <c r="B287" i="9" s="1"/>
  <c r="D146" i="5"/>
  <c r="F149" i="5"/>
  <c r="D176" i="5"/>
  <c r="H289" i="9"/>
  <c r="E176" i="5"/>
  <c r="F190" i="5"/>
  <c r="F206" i="5"/>
  <c r="F238" i="5"/>
  <c r="F5" i="6"/>
  <c r="E5" i="6"/>
  <c r="H20" i="9"/>
  <c r="B64" i="9"/>
  <c r="B68" i="9"/>
  <c r="B72" i="9"/>
  <c r="B76" i="9"/>
  <c r="B80" i="9"/>
  <c r="B84" i="9"/>
  <c r="B88" i="9"/>
  <c r="B92" i="9"/>
  <c r="B96" i="9"/>
  <c r="B100" i="9"/>
  <c r="B104" i="9"/>
  <c r="B108" i="9"/>
  <c r="B112" i="9"/>
  <c r="B116" i="9"/>
  <c r="B120" i="9"/>
  <c r="B124" i="9"/>
  <c r="B128" i="9"/>
  <c r="B132" i="9"/>
  <c r="B136" i="9"/>
  <c r="B140" i="9"/>
  <c r="H164" i="9"/>
  <c r="F417" i="4"/>
  <c r="E286" i="9"/>
  <c r="B286" i="9" s="1"/>
  <c r="F88" i="5"/>
  <c r="G297" i="9"/>
  <c r="E297" i="9" s="1"/>
  <c r="B227" i="9"/>
  <c r="B229" i="9"/>
  <c r="B231" i="9"/>
  <c r="B233" i="9"/>
  <c r="B235" i="9"/>
  <c r="B237" i="9"/>
  <c r="B239" i="9"/>
  <c r="B241" i="9"/>
  <c r="B243" i="9"/>
  <c r="B245" i="9"/>
  <c r="B247" i="9"/>
  <c r="B249" i="9"/>
  <c r="B251" i="9"/>
  <c r="B253" i="9"/>
  <c r="B255" i="9"/>
  <c r="B257" i="9"/>
  <c r="B259" i="9"/>
  <c r="B261" i="9"/>
  <c r="B263" i="9"/>
  <c r="B265" i="9"/>
  <c r="B267" i="9"/>
  <c r="B269" i="9"/>
  <c r="G1483" i="1" l="1"/>
  <c r="F212" i="9"/>
  <c r="B212" i="9" s="1"/>
  <c r="F163" i="4"/>
  <c r="D159" i="1"/>
  <c r="B191" i="9"/>
  <c r="B294" i="9"/>
  <c r="E289" i="9"/>
  <c r="B289" i="9" s="1"/>
  <c r="E151" i="4"/>
  <c r="G1383" i="1"/>
  <c r="H1383" i="1"/>
  <c r="F528" i="4"/>
  <c r="C522" i="1"/>
  <c r="D407" i="1"/>
  <c r="D290" i="4"/>
  <c r="F6" i="4"/>
  <c r="H16" i="3"/>
  <c r="C2" i="1"/>
  <c r="H619" i="1"/>
  <c r="G259" i="1"/>
  <c r="G453" i="1"/>
  <c r="E141" i="6"/>
  <c r="G299" i="9" s="1"/>
  <c r="E299" i="9" s="1"/>
  <c r="I24" i="3"/>
  <c r="D1299" i="1"/>
  <c r="E68" i="5"/>
  <c r="D1065" i="1"/>
  <c r="F472" i="4"/>
  <c r="C466" i="1"/>
  <c r="E420" i="4"/>
  <c r="D415" i="1"/>
  <c r="F363" i="4"/>
  <c r="D350" i="4"/>
  <c r="C358" i="1"/>
  <c r="B297" i="9"/>
  <c r="E296" i="9"/>
  <c r="I10" i="3" s="1"/>
  <c r="I22" i="3"/>
  <c r="E175" i="5"/>
  <c r="D1152" i="1" s="1"/>
  <c r="D1153" i="1"/>
  <c r="D175" i="5"/>
  <c r="F176" i="5"/>
  <c r="H22" i="3"/>
  <c r="C1153" i="1"/>
  <c r="F146" i="5"/>
  <c r="C1124" i="1"/>
  <c r="E6" i="5"/>
  <c r="I20" i="3"/>
  <c r="D985" i="1"/>
  <c r="F311" i="4"/>
  <c r="D298" i="4"/>
  <c r="D412" i="4" s="1"/>
  <c r="C306" i="1"/>
  <c r="E20" i="9"/>
  <c r="E164" i="9"/>
  <c r="B164" i="9" s="1"/>
  <c r="K1432" i="9"/>
  <c r="G295" i="9"/>
  <c r="E295" i="9" s="1"/>
  <c r="B295" i="9" s="1"/>
  <c r="I34" i="3"/>
  <c r="C1517" i="1"/>
  <c r="F141" i="6"/>
  <c r="C1435" i="1"/>
  <c r="H28" i="3"/>
  <c r="D68" i="5"/>
  <c r="D420" i="4"/>
  <c r="D636" i="4" s="1"/>
  <c r="D413" i="4"/>
  <c r="D291" i="4"/>
  <c r="C285" i="1"/>
  <c r="I1473" i="1"/>
  <c r="I1471" i="1"/>
  <c r="I1468" i="1"/>
  <c r="I1466" i="1"/>
  <c r="I1464" i="1"/>
  <c r="I1462" i="1"/>
  <c r="E528" i="4"/>
  <c r="I1478" i="1"/>
  <c r="I1476" i="1"/>
  <c r="I1459" i="1"/>
  <c r="I1457" i="1"/>
  <c r="I1455" i="1"/>
  <c r="I1452" i="1"/>
  <c r="I1450" i="1"/>
  <c r="I1448" i="1"/>
  <c r="I1446" i="1"/>
  <c r="G509" i="1"/>
  <c r="H159" i="1" l="1"/>
  <c r="G159" i="1"/>
  <c r="F636" i="4"/>
  <c r="C630" i="1"/>
  <c r="D639" i="4"/>
  <c r="D414" i="4"/>
  <c r="F412" i="4"/>
  <c r="C407" i="1"/>
  <c r="B299" i="9"/>
  <c r="E298" i="9"/>
  <c r="E636" i="4"/>
  <c r="D630" i="1" s="1"/>
  <c r="D522" i="1"/>
  <c r="D640" i="4"/>
  <c r="D415" i="4"/>
  <c r="C408" i="1"/>
  <c r="H1517" i="1"/>
  <c r="G1517" i="1"/>
  <c r="H11" i="3"/>
  <c r="G306" i="1"/>
  <c r="H306" i="1"/>
  <c r="G1124" i="1"/>
  <c r="H1124" i="1"/>
  <c r="G1153" i="1"/>
  <c r="H1153" i="1"/>
  <c r="G358" i="1"/>
  <c r="H358" i="1"/>
  <c r="E635" i="4"/>
  <c r="D629" i="1" s="1"/>
  <c r="D414" i="1"/>
  <c r="I21" i="3"/>
  <c r="D1046" i="1"/>
  <c r="G522" i="1"/>
  <c r="H522" i="1"/>
  <c r="F68" i="5"/>
  <c r="H21" i="3"/>
  <c r="C1046" i="1"/>
  <c r="D6" i="5"/>
  <c r="C287" i="1"/>
  <c r="F420" i="4"/>
  <c r="D635" i="4"/>
  <c r="C414" i="1"/>
  <c r="B20" i="9"/>
  <c r="E19" i="9"/>
  <c r="D407" i="4"/>
  <c r="F298" i="4"/>
  <c r="C293" i="1"/>
  <c r="G985" i="1"/>
  <c r="H985" i="1"/>
  <c r="H276" i="9"/>
  <c r="D984" i="1"/>
  <c r="F175" i="5"/>
  <c r="C1152" i="1"/>
  <c r="F350" i="4"/>
  <c r="D408" i="4"/>
  <c r="C345" i="1"/>
  <c r="H415" i="1"/>
  <c r="G415" i="1"/>
  <c r="G466" i="1"/>
  <c r="H466" i="1"/>
  <c r="H1065" i="1"/>
  <c r="G1065" i="1"/>
  <c r="H1299" i="1"/>
  <c r="G1299" i="1"/>
  <c r="I28" i="3"/>
  <c r="D1435" i="1"/>
  <c r="G1435" i="1" s="1"/>
  <c r="G2" i="1"/>
  <c r="H2" i="1"/>
  <c r="F290" i="4"/>
  <c r="C286" i="1"/>
  <c r="E639" i="4"/>
  <c r="E289" i="4"/>
  <c r="I17" i="3"/>
  <c r="D147" i="1"/>
  <c r="F151" i="4"/>
  <c r="E293" i="9"/>
  <c r="G345" i="1" l="1"/>
  <c r="H345" i="1"/>
  <c r="G414" i="1"/>
  <c r="H414" i="1"/>
  <c r="G1046" i="1"/>
  <c r="H1046" i="1"/>
  <c r="H1435" i="1"/>
  <c r="C410" i="1"/>
  <c r="G407" i="1"/>
  <c r="H407" i="1"/>
  <c r="F414" i="4"/>
  <c r="C409" i="1"/>
  <c r="G630" i="1"/>
  <c r="H630" i="1"/>
  <c r="H147" i="1"/>
  <c r="G147" i="1"/>
  <c r="E291" i="4"/>
  <c r="E413" i="4"/>
  <c r="D285" i="1"/>
  <c r="E290" i="4"/>
  <c r="D286" i="1" s="1"/>
  <c r="H286" i="1" s="1"/>
  <c r="F289" i="4"/>
  <c r="D633" i="1"/>
  <c r="H9" i="3"/>
  <c r="F408" i="4"/>
  <c r="C403" i="1"/>
  <c r="G1152" i="1"/>
  <c r="H1152" i="1"/>
  <c r="G293" i="1"/>
  <c r="H293" i="1"/>
  <c r="F407" i="4"/>
  <c r="C402" i="1"/>
  <c r="F635" i="4"/>
  <c r="C629" i="1"/>
  <c r="G282" i="9"/>
  <c r="E282" i="9" s="1"/>
  <c r="B282" i="9" s="1"/>
  <c r="G276" i="9"/>
  <c r="E276" i="9" s="1"/>
  <c r="F6" i="5"/>
  <c r="C984" i="1"/>
  <c r="N3" i="9"/>
  <c r="I11" i="3"/>
  <c r="D642" i="4"/>
  <c r="C634" i="1"/>
  <c r="D641" i="4"/>
  <c r="F639" i="4"/>
  <c r="C633" i="1"/>
  <c r="G286" i="1" l="1"/>
  <c r="H8" i="3"/>
  <c r="G984" i="1"/>
  <c r="H984" i="1"/>
  <c r="D646" i="4"/>
  <c r="C636" i="1"/>
  <c r="E640" i="4"/>
  <c r="E415" i="4"/>
  <c r="D408" i="1"/>
  <c r="E414" i="4"/>
  <c r="F413" i="4"/>
  <c r="G633" i="1"/>
  <c r="H633" i="1"/>
  <c r="D645" i="4"/>
  <c r="F641" i="4"/>
  <c r="C635" i="1"/>
  <c r="B276" i="9"/>
  <c r="E275" i="9"/>
  <c r="G629" i="1"/>
  <c r="H629" i="1"/>
  <c r="G402" i="1"/>
  <c r="H402" i="1"/>
  <c r="G403" i="1"/>
  <c r="H403" i="1"/>
  <c r="K3" i="9"/>
  <c r="I9" i="3"/>
  <c r="H285" i="1"/>
  <c r="G285" i="1"/>
  <c r="D287" i="1"/>
  <c r="F291" i="4"/>
  <c r="H18" i="3" l="1"/>
  <c r="C639" i="1"/>
  <c r="D409" i="1"/>
  <c r="D410" i="1"/>
  <c r="F415" i="4"/>
  <c r="F646" i="4"/>
  <c r="H19" i="3"/>
  <c r="C640" i="1"/>
  <c r="H287" i="1"/>
  <c r="G287" i="1"/>
  <c r="G408" i="1"/>
  <c r="H408" i="1"/>
  <c r="E642" i="4"/>
  <c r="D634" i="1"/>
  <c r="E641" i="4"/>
  <c r="F640" i="4"/>
  <c r="M3" i="9"/>
  <c r="I8" i="3"/>
  <c r="H634" i="1" l="1"/>
  <c r="G634" i="1"/>
  <c r="H410" i="1"/>
  <c r="G410" i="1"/>
  <c r="H409" i="1"/>
  <c r="G409" i="1"/>
  <c r="E645" i="4"/>
  <c r="D635" i="1"/>
  <c r="E646" i="4"/>
  <c r="D636" i="1"/>
  <c r="F642" i="4"/>
  <c r="I19" i="3" l="1"/>
  <c r="D640" i="1"/>
  <c r="I18" i="3"/>
  <c r="D639" i="1"/>
  <c r="F645" i="4"/>
  <c r="G274" i="9"/>
  <c r="E274" i="9" s="1"/>
  <c r="B274" i="9" s="1"/>
  <c r="H636" i="1"/>
  <c r="G636" i="1"/>
  <c r="G635" i="1"/>
  <c r="H635" i="1"/>
  <c r="H639" i="1" l="1"/>
  <c r="G639" i="1"/>
  <c r="G640" i="1"/>
  <c r="H640" i="1"/>
  <c r="H7" i="3"/>
  <c r="J3" i="9" l="1"/>
  <c r="I7" i="3"/>
  <c r="M271" i="9" l="1"/>
  <c r="L271" i="9"/>
  <c r="H18" i="9"/>
  <c r="G18" i="9"/>
  <c r="I17" i="9"/>
  <c r="G16" i="9"/>
  <c r="M15" i="9"/>
  <c r="G17" i="9"/>
  <c r="L16" i="9"/>
  <c r="H15" i="9"/>
  <c r="K13" i="9"/>
  <c r="J12" i="9"/>
  <c r="I11" i="9"/>
  <c r="K9" i="9"/>
  <c r="J8" i="9"/>
  <c r="I7" i="9"/>
  <c r="K5" i="9"/>
  <c r="I6" i="9"/>
  <c r="J9" i="9"/>
  <c r="K12" i="9"/>
  <c r="J17" i="9"/>
  <c r="J7" i="9"/>
  <c r="K10" i="9"/>
  <c r="I12" i="9"/>
  <c r="L15" i="9"/>
  <c r="F15" i="9" s="1"/>
  <c r="M16" i="9"/>
  <c r="I13" i="9"/>
  <c r="K11" i="9"/>
  <c r="J10" i="9"/>
  <c r="E10" i="9" s="1"/>
  <c r="B10" i="9" s="1"/>
  <c r="I9" i="9"/>
  <c r="K7" i="9"/>
  <c r="J6" i="9"/>
  <c r="I5" i="9"/>
  <c r="J5" i="9"/>
  <c r="K6" i="9"/>
  <c r="I8" i="9"/>
  <c r="J11" i="9"/>
  <c r="G15" i="9"/>
  <c r="E15" i="9" s="1"/>
  <c r="H16" i="9"/>
  <c r="H17" i="9"/>
  <c r="K8" i="9"/>
  <c r="J13" i="9"/>
  <c r="E12" i="9" l="1"/>
  <c r="B12" i="9" s="1"/>
  <c r="E8" i="9"/>
  <c r="B8" i="9" s="1"/>
  <c r="E9" i="9"/>
  <c r="B9" i="9" s="1"/>
  <c r="E16" i="9"/>
  <c r="E18" i="9"/>
  <c r="B18" i="9" s="1"/>
  <c r="F271" i="9"/>
  <c r="B271" i="9" s="1"/>
  <c r="B15" i="9"/>
  <c r="E6" i="9"/>
  <c r="B6" i="9" s="1"/>
  <c r="E7" i="9"/>
  <c r="B7" i="9" s="1"/>
  <c r="E17" i="9"/>
  <c r="B17" i="9" s="1"/>
  <c r="E5" i="9"/>
  <c r="E13" i="9"/>
  <c r="B13" i="9" s="1"/>
  <c r="E11" i="9"/>
  <c r="B11" i="9" s="1"/>
  <c r="F16" i="9"/>
  <c r="F14" i="9" s="1"/>
  <c r="F19" i="9" l="1"/>
  <c r="F3" i="9" s="1"/>
  <c r="B16" i="9"/>
  <c r="B5" i="9"/>
  <c r="E4"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<sst xmlns="http://schemas.openxmlformats.org/spreadsheetml/2006/main" count="4338" uniqueCount="3399">
  <si>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</si>
  <si>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</si>
  <si>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</si>
  <si>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</si>
  <si>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</si>
  <si>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</si>
  <si>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</si>
  <si>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</si>
  <si>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</si>
  <si>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</si>
  <si>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</si>
  <si>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</si>
  <si>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</si>
  <si>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</si>
  <si>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</si>
  <si>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</si>
  <si>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</si>
  <si>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</si>
  <si>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</si>
  <si>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</si>
  <si>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</si>
  <si>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</si>
  <si>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</si>
  <si>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</si>
  <si>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</si>
  <si>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</si>
  <si>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</si>
  <si>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</si>
  <si>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</si>
  <si>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</si>
  <si>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</si>
  <si>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NEDELIŠĆE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</si>
  <si>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</si>
  <si>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</si>
  <si>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</si>
  <si>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</si>
  <si>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</si>
  <si>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</si>
  <si>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</si>
  <si>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</si>
  <si>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</si>
  <si>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</si>
  <si>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</si>
  <si>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</si>
  <si>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</si>
  <si>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</si>
  <si>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</si>
  <si>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</si>
  <si>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</si>
  <si>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13650 - OSNOVNA ŠKOLA NEDELIŠĆE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</si>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</sst>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855529.89999999991</v>
      </c>
      <c r="D2" s="6">
        <f>'PR-RAS'!E6</f>
        <v>961240.1399999999</v>
      </c>
      <c r="E2" s="6">
        <v>0</v>
      </c>
      <c r="F2" s="6">
        <v>0</v>
      </c>
      <c r="G2" s="7">
        <f t="shared" ref="G2:G264" si="0">(B2/1000)*(C2*1+D2*2)</f>
        <v>2778.0101799999998</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736959.75</v>
      </c>
      <c r="D46" s="1">
        <f>'PR-RAS'!E50</f>
        <v>856336.23</v>
      </c>
      <c r="E46" s="1">
        <v>0</v>
      </c>
      <c r="F46" s="1">
        <v>0</v>
      </c>
      <c r="G46" s="2">
        <f t="shared" si="0"/>
        <v>110233.44945</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724675.11</v>
      </c>
      <c r="D64" s="1">
        <f>'PR-RAS'!E68</f>
        <v>845310.58</v>
      </c>
      <c r="E64" s="1">
        <v>0</v>
      </c>
      <c r="F64" s="1">
        <v>0</v>
      </c>
      <c r="G64" s="2">
        <f t="shared" si="0"/>
        <v>152163.66501</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724675.11</v>
      </c>
      <c r="D65" s="1">
        <f>'PR-RAS'!E69</f>
        <v>832810.58</v>
      </c>
      <c r="E65" s="1">
        <v>0</v>
      </c>
      <c r="F65" s="1">
        <v>0</v>
      </c>
      <c r="G65" s="2">
        <f t="shared" si="0"/>
        <v>152978.96128000002</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12500</v>
      </c>
      <c r="E66" s="1">
        <v>0</v>
      </c>
      <c r="F66" s="1">
        <v>0</v>
      </c>
      <c r="G66" s="2">
        <f t="shared" si="0"/>
        <v>1625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12284.64</v>
      </c>
      <c r="D70" s="1">
        <f>'PR-RAS'!E74</f>
        <v>11025.65</v>
      </c>
      <c r="E70" s="1">
        <v>0</v>
      </c>
      <c r="F70" s="1">
        <v>0</v>
      </c>
      <c r="G70" s="2">
        <f t="shared" si="0"/>
        <v>2369.1798600000002</v>
      </c>
      <c r="H70" s="2">
        <f t="shared" si="1"/>
        <v>0.71000000000094587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12284.64</v>
      </c>
      <c r="D71" s="1">
        <f>'PR-RAS'!E75</f>
        <v>11025.65</v>
      </c>
      <c r="E71" s="1">
        <v>0</v>
      </c>
      <c r="F71" s="1">
        <v>0</v>
      </c>
      <c r="G71" s="2">
        <f t="shared" si="0"/>
        <v>2403.5158000000006</v>
      </c>
      <c r="H71" s="2">
        <f t="shared" si="1"/>
        <v>0.71000000000094587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0.25</v>
      </c>
      <c r="D78" s="1">
        <f>'PR-RAS'!E82</f>
        <v>9.19</v>
      </c>
      <c r="E78" s="1">
        <v>0</v>
      </c>
      <c r="F78" s="1">
        <v>0</v>
      </c>
      <c r="G78" s="2">
        <f t="shared" si="0"/>
        <v>1.43451</v>
      </c>
      <c r="H78" s="2">
        <f t="shared" si="1"/>
        <v>0.4399999999999995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0.25</v>
      </c>
      <c r="D79" s="1">
        <f>'PR-RAS'!E83</f>
        <v>9.19</v>
      </c>
      <c r="E79" s="1">
        <v>0</v>
      </c>
      <c r="F79" s="1">
        <v>0</v>
      </c>
      <c r="G79" s="2">
        <f t="shared" si="0"/>
        <v>1.4531399999999999</v>
      </c>
      <c r="H79" s="2">
        <f t="shared" si="1"/>
        <v>0.4399999999999995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9.19</v>
      </c>
      <c r="E81" s="1">
        <v>0</v>
      </c>
      <c r="F81" s="1">
        <v>0</v>
      </c>
      <c r="G81" s="2">
        <f t="shared" si="0"/>
        <v>1.4903999999999999</v>
      </c>
      <c r="H81" s="2">
        <f t="shared" si="1"/>
        <v>0.4399999999999995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60009.96</v>
      </c>
      <c r="D102" s="1">
        <f>'PR-RAS'!E106</f>
        <v>37711.07</v>
      </c>
      <c r="E102" s="1">
        <v>0</v>
      </c>
      <c r="F102" s="1">
        <v>0</v>
      </c>
      <c r="G102" s="2">
        <f t="shared" si="0"/>
        <v>13678.642100000001</v>
      </c>
      <c r="H102" s="2">
        <f t="shared" si="1"/>
        <v>0.11000000000058208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60009.96</v>
      </c>
      <c r="D108" s="1">
        <f>'PR-RAS'!E112</f>
        <v>37711.07</v>
      </c>
      <c r="E108" s="1">
        <v>0</v>
      </c>
      <c r="F108" s="1">
        <v>0</v>
      </c>
      <c r="G108" s="2">
        <f t="shared" si="0"/>
        <v>14491.234700000001</v>
      </c>
      <c r="H108" s="2">
        <f t="shared" si="1"/>
        <v>0.11000000000058208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60009.96</v>
      </c>
      <c r="D113" s="1">
        <f>'PR-RAS'!E117</f>
        <v>37711.07</v>
      </c>
      <c r="E113" s="1">
        <v>0</v>
      </c>
      <c r="F113" s="1">
        <v>0</v>
      </c>
      <c r="G113" s="2">
        <f t="shared" si="0"/>
        <v>15168.395200000001</v>
      </c>
      <c r="H113" s="2">
        <f t="shared" si="1"/>
        <v>0.11000000000058208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8096.4400000000005</v>
      </c>
      <c r="D120" s="1">
        <f>'PR-RAS'!E124</f>
        <v>10334.800000000001</v>
      </c>
      <c r="E120" s="1">
        <v>0</v>
      </c>
      <c r="F120" s="1">
        <v>0</v>
      </c>
      <c r="G120" s="2">
        <f t="shared" si="0"/>
        <v>3423.1587599999998</v>
      </c>
      <c r="H120" s="2">
        <f t="shared" si="1"/>
        <v>0.63999999999941792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6802.84</v>
      </c>
      <c r="D121" s="1">
        <f>'PR-RAS'!E125</f>
        <v>10261.800000000001</v>
      </c>
      <c r="E121" s="1">
        <v>0</v>
      </c>
      <c r="F121" s="1">
        <v>0</v>
      </c>
      <c r="G121" s="2">
        <f t="shared" si="0"/>
        <v>3279.1728000000003</v>
      </c>
      <c r="H121" s="2">
        <f t="shared" si="1"/>
        <v>0.35999999999876309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166.7</v>
      </c>
      <c r="D122" s="1">
        <f>'PR-RAS'!E126</f>
        <v>85.2</v>
      </c>
      <c r="E122" s="1">
        <v>0</v>
      </c>
      <c r="F122" s="1">
        <v>0</v>
      </c>
      <c r="G122" s="2">
        <f t="shared" si="0"/>
        <v>40.789100000000005</v>
      </c>
      <c r="H122" s="2">
        <f t="shared" si="1"/>
        <v>0.50000000000001421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6636.14</v>
      </c>
      <c r="D123" s="1">
        <f>'PR-RAS'!E127</f>
        <v>10176.6</v>
      </c>
      <c r="E123" s="1">
        <v>0</v>
      </c>
      <c r="F123" s="1">
        <v>0</v>
      </c>
      <c r="G123" s="2">
        <f t="shared" si="0"/>
        <v>3292.6994799999998</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1293.6000000000001</v>
      </c>
      <c r="D124" s="1">
        <f>'PR-RAS'!E128</f>
        <v>73</v>
      </c>
      <c r="E124" s="1">
        <v>0</v>
      </c>
      <c r="F124" s="1">
        <v>0</v>
      </c>
      <c r="G124" s="2">
        <f t="shared" si="0"/>
        <v>177.07080000000002</v>
      </c>
      <c r="H124" s="2">
        <f t="shared" si="1"/>
        <v>0.39999999999986358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v>
      </c>
      <c r="D125" s="1">
        <f>'PR-RAS'!E129</f>
        <v>0</v>
      </c>
      <c r="E125" s="1">
        <v>0</v>
      </c>
      <c r="F125" s="1">
        <v>0</v>
      </c>
      <c r="G125" s="2">
        <f t="shared" si="0"/>
        <v>16.457280000000001</v>
      </c>
      <c r="H125" s="2">
        <f t="shared" si="1"/>
        <v>0.28000000000000114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1160.8800000000001</v>
      </c>
      <c r="D126" s="1">
        <f>'PR-RAS'!E130</f>
        <v>73</v>
      </c>
      <c r="E126" s="1">
        <v>0</v>
      </c>
      <c r="F126" s="1">
        <v>0</v>
      </c>
      <c r="G126" s="2">
        <f t="shared" si="0"/>
        <v>163.36000000000001</v>
      </c>
      <c r="H126" s="2">
        <f t="shared" si="1"/>
        <v>0.11999999999989086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50463.5</v>
      </c>
      <c r="D129" s="1">
        <f>'PR-RAS'!E133</f>
        <v>56848.85</v>
      </c>
      <c r="E129" s="1">
        <v>0</v>
      </c>
      <c r="F129" s="1">
        <v>0</v>
      </c>
      <c r="G129" s="2">
        <f t="shared" si="0"/>
        <v>21012.633600000001</v>
      </c>
      <c r="H129" s="2">
        <f t="shared" si="1"/>
        <v>0.65000000000145519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50463.5</v>
      </c>
      <c r="D130" s="1">
        <f>'PR-RAS'!E134</f>
        <v>56848.85</v>
      </c>
      <c r="E130" s="1">
        <v>0</v>
      </c>
      <c r="F130" s="1">
        <v>0</v>
      </c>
      <c r="G130" s="2">
        <f t="shared" si="0"/>
        <v>21176.794800000003</v>
      </c>
      <c r="H130" s="2">
        <f t="shared" si="1"/>
        <v>0.65000000000145519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50463.5</v>
      </c>
      <c r="D131" s="1">
        <f>'PR-RAS'!E135</f>
        <v>56848.85</v>
      </c>
      <c r="E131" s="1">
        <v>0</v>
      </c>
      <c r="F131" s="1">
        <v>0</v>
      </c>
      <c r="G131" s="2">
        <f t="shared" si="0"/>
        <v>21340.956000000002</v>
      </c>
      <c r="H131" s="2">
        <f t="shared" si="1"/>
        <v>0.65000000000145519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856173.68</v>
      </c>
      <c r="D147" s="1">
        <f>'PR-RAS'!E151</f>
        <v>945896.13</v>
      </c>
      <c r="E147" s="1">
        <v>0</v>
      </c>
      <c r="F147" s="1">
        <v>0</v>
      </c>
      <c r="G147" s="2">
        <f t="shared" si="0"/>
        <v>401203.02723999997</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693116.00000000012</v>
      </c>
      <c r="D148" s="1">
        <f>'PR-RAS'!E152</f>
        <v>742533.37</v>
      </c>
      <c r="E148" s="1">
        <v>0</v>
      </c>
      <c r="F148" s="1">
        <v>0</v>
      </c>
      <c r="G148" s="2">
        <f t="shared" si="0"/>
        <v>320192.86278000002</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572196.56000000006</v>
      </c>
      <c r="D149" s="1">
        <f>'PR-RAS'!E153</f>
        <v>608747.15999999992</v>
      </c>
      <c r="E149" s="1">
        <v>0</v>
      </c>
      <c r="F149" s="1">
        <v>0</v>
      </c>
      <c r="G149" s="2">
        <f t="shared" si="0"/>
        <v>264874.25023999996</v>
      </c>
      <c r="H149" s="2">
        <f t="shared" si="1"/>
        <v>0.59999999986030161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562845.56000000006</v>
      </c>
      <c r="D150" s="1">
        <f>'PR-RAS'!E154</f>
        <v>598039.34</v>
      </c>
      <c r="E150" s="1">
        <v>0</v>
      </c>
      <c r="F150" s="1">
        <v>0</v>
      </c>
      <c r="G150" s="2">
        <f t="shared" si="0"/>
        <v>262079.71175999998</v>
      </c>
      <c r="H150" s="2">
        <f t="shared" si="1"/>
        <v>0.77999999991152436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7050.45</v>
      </c>
      <c r="D152" s="1">
        <f>'PR-RAS'!E156</f>
        <v>7606.58</v>
      </c>
      <c r="E152" s="1">
        <v>0</v>
      </c>
      <c r="F152" s="1">
        <v>0</v>
      </c>
      <c r="G152" s="2">
        <f t="shared" si="0"/>
        <v>3361.8051099999998</v>
      </c>
      <c r="H152" s="2">
        <f t="shared" si="1"/>
        <v>0.86999999999989086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2300.5500000000002</v>
      </c>
      <c r="D153" s="1">
        <f>'PR-RAS'!E157</f>
        <v>3101.24</v>
      </c>
      <c r="E153" s="1">
        <v>0</v>
      </c>
      <c r="F153" s="1">
        <v>0</v>
      </c>
      <c r="G153" s="2">
        <f t="shared" si="0"/>
        <v>1292.4605599999998</v>
      </c>
      <c r="H153" s="2">
        <f t="shared" si="1"/>
        <v>0.68999999999959982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32248.03</v>
      </c>
      <c r="D154" s="1">
        <f>'PR-RAS'!E158</f>
        <v>37639.660000000003</v>
      </c>
      <c r="E154" s="1">
        <v>0</v>
      </c>
      <c r="F154" s="1">
        <v>0</v>
      </c>
      <c r="G154" s="2">
        <f t="shared" si="0"/>
        <v>16451.684550000002</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88671.409999999989</v>
      </c>
      <c r="D155" s="1">
        <f>'PR-RAS'!E159</f>
        <v>96146.55</v>
      </c>
      <c r="E155" s="1">
        <v>0</v>
      </c>
      <c r="F155" s="1">
        <v>0</v>
      </c>
      <c r="G155" s="2">
        <f t="shared" si="0"/>
        <v>43268.534540000001</v>
      </c>
      <c r="H155" s="2">
        <f t="shared" si="1"/>
        <v>0.85999999998603016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88341.759999999995</v>
      </c>
      <c r="D157" s="1">
        <f>'PR-RAS'!E161</f>
        <v>96146.55</v>
      </c>
      <c r="E157" s="1">
        <v>0</v>
      </c>
      <c r="F157" s="1">
        <v>0</v>
      </c>
      <c r="G157" s="2">
        <f t="shared" si="0"/>
        <v>43779.038159999996</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329.65</v>
      </c>
      <c r="D158" s="1">
        <f>'PR-RAS'!E162</f>
        <v>0</v>
      </c>
      <c r="E158" s="1">
        <v>0</v>
      </c>
      <c r="F158" s="1">
        <v>0</v>
      </c>
      <c r="G158" s="2">
        <f t="shared" si="0"/>
        <v>51.755049999999997</v>
      </c>
      <c r="H158" s="2">
        <f t="shared" si="1"/>
        <v>0.35000000000002274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153465.57</v>
      </c>
      <c r="D159" s="1">
        <f>'PR-RAS'!E163</f>
        <v>199357.81000000003</v>
      </c>
      <c r="E159" s="1">
        <v>0</v>
      </c>
      <c r="F159" s="1">
        <v>0</v>
      </c>
      <c r="G159" s="2">
        <f t="shared" si="0"/>
        <v>87244.628020000004</v>
      </c>
      <c r="H159" s="2">
        <f t="shared" si="1"/>
        <v>0.61999999996623956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26040.760000000002</v>
      </c>
      <c r="D160" s="1">
        <f>'PR-RAS'!E164</f>
        <v>40154.22</v>
      </c>
      <c r="E160" s="1">
        <v>0</v>
      </c>
      <c r="F160" s="1">
        <v>0</v>
      </c>
      <c r="G160" s="2">
        <f t="shared" si="0"/>
        <v>16909.522800000002</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3007.25</v>
      </c>
      <c r="D161" s="1">
        <f>'PR-RAS'!E165</f>
        <v>5483.4</v>
      </c>
      <c r="E161" s="1">
        <v>0</v>
      </c>
      <c r="F161" s="1">
        <v>0</v>
      </c>
      <c r="G161" s="2">
        <f t="shared" si="0"/>
        <v>2235.848</v>
      </c>
      <c r="H161" s="2">
        <f t="shared" si="1"/>
        <v>0.6499999999996362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21226.22</v>
      </c>
      <c r="D162" s="1">
        <f>'PR-RAS'!E166</f>
        <v>33504.42</v>
      </c>
      <c r="E162" s="1">
        <v>0</v>
      </c>
      <c r="F162" s="1">
        <v>0</v>
      </c>
      <c r="G162" s="2">
        <f t="shared" si="0"/>
        <v>14205.844660000001</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1256.22</v>
      </c>
      <c r="D163" s="1">
        <f>'PR-RAS'!E167</f>
        <v>223.6</v>
      </c>
      <c r="E163" s="1">
        <v>0</v>
      </c>
      <c r="F163" s="1">
        <v>0</v>
      </c>
      <c r="G163" s="2">
        <f t="shared" si="0"/>
        <v>275.95404000000002</v>
      </c>
      <c r="H163" s="2">
        <f t="shared" si="1"/>
        <v>0.62000000000003297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551.07000000000005</v>
      </c>
      <c r="D164" s="1">
        <f>'PR-RAS'!E168</f>
        <v>942.8</v>
      </c>
      <c r="E164" s="1">
        <v>0</v>
      </c>
      <c r="F164" s="1">
        <v>0</v>
      </c>
      <c r="G164" s="2">
        <f t="shared" si="0"/>
        <v>397.17721</v>
      </c>
      <c r="H164" s="2">
        <f t="shared" si="1"/>
        <v>0.2700000000000955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77383.13</v>
      </c>
      <c r="D165" s="1">
        <f>'PR-RAS'!E169</f>
        <v>98740.63</v>
      </c>
      <c r="E165" s="1">
        <v>0</v>
      </c>
      <c r="F165" s="1">
        <v>0</v>
      </c>
      <c r="G165" s="2">
        <f t="shared" si="0"/>
        <v>45077.759960000003</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6338.14</v>
      </c>
      <c r="D166" s="1">
        <f>'PR-RAS'!E170</f>
        <v>8207.17</v>
      </c>
      <c r="E166" s="1">
        <v>0</v>
      </c>
      <c r="F166" s="1">
        <v>0</v>
      </c>
      <c r="G166" s="2">
        <f t="shared" si="0"/>
        <v>3754.1592000000001</v>
      </c>
      <c r="H166" s="2">
        <f t="shared" si="1"/>
        <v>0.31000000000040018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48105.03</v>
      </c>
      <c r="D167" s="1">
        <f>'PR-RAS'!E171</f>
        <v>66046.880000000005</v>
      </c>
      <c r="E167" s="1">
        <v>0</v>
      </c>
      <c r="F167" s="1">
        <v>0</v>
      </c>
      <c r="G167" s="2">
        <f t="shared" si="0"/>
        <v>29912.999140000004</v>
      </c>
      <c r="H167" s="2">
        <f t="shared" si="1"/>
        <v>0.14999999999417923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17950.77</v>
      </c>
      <c r="D168" s="1">
        <f>'PR-RAS'!E172</f>
        <v>21940.59</v>
      </c>
      <c r="E168" s="1">
        <v>0</v>
      </c>
      <c r="F168" s="1">
        <v>0</v>
      </c>
      <c r="G168" s="2">
        <f t="shared" si="0"/>
        <v>10325.935649999999</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3675.62</v>
      </c>
      <c r="D169" s="1">
        <f>'PR-RAS'!E173</f>
        <v>1109.69</v>
      </c>
      <c r="E169" s="1">
        <v>0</v>
      </c>
      <c r="F169" s="1">
        <v>0</v>
      </c>
      <c r="G169" s="2">
        <f t="shared" si="0"/>
        <v>990.36</v>
      </c>
      <c r="H169" s="2">
        <f t="shared" si="1"/>
        <v>0.69000000000005457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1313.57</v>
      </c>
      <c r="D170" s="1">
        <f>'PR-RAS'!E174</f>
        <v>1406.07</v>
      </c>
      <c r="E170" s="1">
        <v>0</v>
      </c>
      <c r="F170" s="1">
        <v>0</v>
      </c>
      <c r="G170" s="2">
        <f t="shared" si="0"/>
        <v>697.24499000000003</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30.23</v>
      </c>
      <c r="E172" s="1">
        <v>0</v>
      </c>
      <c r="F172" s="1">
        <v>0</v>
      </c>
      <c r="G172" s="2">
        <f t="shared" si="0"/>
        <v>10.338660000000001</v>
      </c>
      <c r="H172" s="2">
        <f t="shared" si="1"/>
        <v>0.23000000000000043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31933.68</v>
      </c>
      <c r="D173" s="1">
        <f>'PR-RAS'!E177</f>
        <v>56111.510000000009</v>
      </c>
      <c r="E173" s="1">
        <v>0</v>
      </c>
      <c r="F173" s="1">
        <v>0</v>
      </c>
      <c r="G173" s="2">
        <f t="shared" si="0"/>
        <v>24794.952399999998</v>
      </c>
      <c r="H173" s="2">
        <f t="shared" si="1"/>
        <v>0.80999999999039574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1401.38</v>
      </c>
      <c r="D174" s="1">
        <f>'PR-RAS'!E178</f>
        <v>1060.76</v>
      </c>
      <c r="E174" s="1">
        <v>0</v>
      </c>
      <c r="F174" s="1">
        <v>0</v>
      </c>
      <c r="G174" s="2">
        <f t="shared" si="0"/>
        <v>609.46169999999995</v>
      </c>
      <c r="H174" s="2">
        <f t="shared" si="1"/>
        <v>0.62000000000011823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4953.34</v>
      </c>
      <c r="D175" s="1">
        <f>'PR-RAS'!E179</f>
        <v>3385.37</v>
      </c>
      <c r="E175" s="1">
        <v>0</v>
      </c>
      <c r="F175" s="1">
        <v>0</v>
      </c>
      <c r="G175" s="2">
        <f t="shared" si="0"/>
        <v>2039.9899199999998</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43.8</v>
      </c>
      <c r="D176" s="1">
        <f>'PR-RAS'!E180</f>
        <v>53.8</v>
      </c>
      <c r="E176" s="1">
        <v>0</v>
      </c>
      <c r="F176" s="1">
        <v>0</v>
      </c>
      <c r="G176" s="2">
        <f t="shared" si="0"/>
        <v>26.494999999999994</v>
      </c>
      <c r="H176" s="2">
        <f t="shared" si="1"/>
        <v>0.40000000000000568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3694.8</v>
      </c>
      <c r="D177" s="1">
        <f>'PR-RAS'!E181</f>
        <v>3972.02</v>
      </c>
      <c r="E177" s="1">
        <v>0</v>
      </c>
      <c r="F177" s="1">
        <v>0</v>
      </c>
      <c r="G177" s="2">
        <f t="shared" si="0"/>
        <v>2048.4358400000001</v>
      </c>
      <c r="H177" s="2">
        <f t="shared" si="1"/>
        <v>0.21999999999979991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906.68</v>
      </c>
      <c r="D179" s="1">
        <f>'PR-RAS'!E183</f>
        <v>713.69</v>
      </c>
      <c r="E179" s="1">
        <v>0</v>
      </c>
      <c r="F179" s="1">
        <v>0</v>
      </c>
      <c r="G179" s="2">
        <f t="shared" si="0"/>
        <v>415.46267999999998</v>
      </c>
      <c r="H179" s="2">
        <f t="shared" si="1"/>
        <v>0.62999999999999545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594.63</v>
      </c>
      <c r="D180" s="1">
        <f>'PR-RAS'!E184</f>
        <v>25335.19</v>
      </c>
      <c r="E180" s="1">
        <v>0</v>
      </c>
      <c r="F180" s="1">
        <v>0</v>
      </c>
      <c r="G180" s="2">
        <f t="shared" si="0"/>
        <v>9176.4367899999979</v>
      </c>
      <c r="H180" s="2">
        <f t="shared" si="1"/>
        <v>0.55999999999869488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559.26</v>
      </c>
      <c r="D181" s="1">
        <f>'PR-RAS'!E185</f>
        <v>618.79999999999995</v>
      </c>
      <c r="E181" s="1">
        <v>0</v>
      </c>
      <c r="F181" s="1">
        <v>0</v>
      </c>
      <c r="G181" s="2">
        <f t="shared" si="0"/>
        <v>323.4348</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19779.79</v>
      </c>
      <c r="D182" s="1">
        <f>'PR-RAS'!E186</f>
        <v>20971.88</v>
      </c>
      <c r="E182" s="1">
        <v>0</v>
      </c>
      <c r="F182" s="1">
        <v>0</v>
      </c>
      <c r="G182" s="2">
        <f t="shared" si="0"/>
        <v>11171.96255</v>
      </c>
      <c r="H182" s="2">
        <f t="shared" si="1"/>
        <v>0.32999999999810825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18108</v>
      </c>
      <c r="D184" s="1">
        <f>'PR-RAS'!E188</f>
        <v>4351.45</v>
      </c>
      <c r="E184" s="1">
        <v>0</v>
      </c>
      <c r="F184" s="1">
        <v>0</v>
      </c>
      <c r="G184" s="2">
        <f t="shared" si="0"/>
        <v>4906.3946999999998</v>
      </c>
      <c r="H184" s="2">
        <f t="shared" si="1"/>
        <v>0.4499999999998181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225.63</v>
      </c>
      <c r="D185" s="1">
        <f>'PR-RAS'!E189</f>
        <v>380</v>
      </c>
      <c r="E185" s="1">
        <v>0</v>
      </c>
      <c r="F185" s="1">
        <v>0</v>
      </c>
      <c r="G185" s="2">
        <f t="shared" si="0"/>
        <v>181.35592</v>
      </c>
      <c r="H185" s="2">
        <f t="shared" si="1"/>
        <v>0.37000000000000455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108.09</v>
      </c>
      <c r="E188" s="1">
        <v>0</v>
      </c>
      <c r="F188" s="1">
        <v>0</v>
      </c>
      <c r="G188" s="2">
        <f t="shared" si="0"/>
        <v>60.281320000000001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4030.86</v>
      </c>
      <c r="D189" s="1">
        <f>'PR-RAS'!E193</f>
        <v>2246.64</v>
      </c>
      <c r="E189" s="1">
        <v>0</v>
      </c>
      <c r="F189" s="1">
        <v>0</v>
      </c>
      <c r="G189" s="2">
        <f t="shared" si="0"/>
        <v>1602.5383199999999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9271.52</v>
      </c>
      <c r="D190" s="1">
        <f>'PR-RAS'!E194</f>
        <v>0</v>
      </c>
      <c r="E190" s="1">
        <v>0</v>
      </c>
      <c r="F190" s="1">
        <v>0</v>
      </c>
      <c r="G190" s="2">
        <f t="shared" si="0"/>
        <v>1752.31728</v>
      </c>
      <c r="H190" s="2">
        <f t="shared" si="1"/>
        <v>0.47999999999956344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4473.8100000000004</v>
      </c>
      <c r="D191" s="1">
        <f>'PR-RAS'!E195</f>
        <v>1616.72</v>
      </c>
      <c r="E191" s="1">
        <v>0</v>
      </c>
      <c r="F191" s="1">
        <v>0</v>
      </c>
      <c r="G191" s="2">
        <f t="shared" si="0"/>
        <v>1464.3775000000001</v>
      </c>
      <c r="H191" s="2">
        <f t="shared" si="1"/>
        <v>0.46999999999957254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8396.99</v>
      </c>
      <c r="D192" s="1">
        <f>'PR-RAS'!E196</f>
        <v>768.13</v>
      </c>
      <c r="E192" s="1">
        <v>0</v>
      </c>
      <c r="F192" s="1">
        <v>0</v>
      </c>
      <c r="G192" s="2">
        <f t="shared" si="0"/>
        <v>1897.2507499999999</v>
      </c>
      <c r="H192" s="2">
        <f t="shared" si="1"/>
        <v>0.14000000000021373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8396.99</v>
      </c>
      <c r="D206" s="1">
        <f>'PR-RAS'!E210</f>
        <v>768.13</v>
      </c>
      <c r="E206" s="1">
        <v>0</v>
      </c>
      <c r="F206" s="1">
        <v>0</v>
      </c>
      <c r="G206" s="2">
        <f t="shared" si="0"/>
        <v>2036.3162499999999</v>
      </c>
      <c r="H206" s="2">
        <f t="shared" si="1"/>
        <v>0.14000000000021373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988.94</v>
      </c>
      <c r="D207" s="1">
        <f>'PR-RAS'!E211</f>
        <v>767.26</v>
      </c>
      <c r="E207" s="1">
        <v>0</v>
      </c>
      <c r="F207" s="1">
        <v>0</v>
      </c>
      <c r="G207" s="2">
        <f t="shared" si="0"/>
        <v>519.83276000000001</v>
      </c>
      <c r="H207" s="2">
        <f t="shared" si="1"/>
        <v>0.31999999999993634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7408.05</v>
      </c>
      <c r="D209" s="1">
        <f>'PR-RAS'!E213</f>
        <v>0.87</v>
      </c>
      <c r="E209" s="1">
        <v>0</v>
      </c>
      <c r="F209" s="1">
        <v>0</v>
      </c>
      <c r="G209" s="2">
        <f t="shared" si="0"/>
        <v>1541.23632</v>
      </c>
      <c r="H209" s="2">
        <f t="shared" si="1"/>
        <v>0.1800000000001819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1195.1199999999999</v>
      </c>
      <c r="D248" s="1">
        <f>'PR-RAS'!E252</f>
        <v>2091.3200000000002</v>
      </c>
      <c r="E248" s="1">
        <v>0</v>
      </c>
      <c r="F248" s="1">
        <v>0</v>
      </c>
      <c r="G248" s="2">
        <f t="shared" si="0"/>
        <v>1328.30672</v>
      </c>
      <c r="H248" s="2">
        <f t="shared" si="1"/>
        <v>0.44000000000005457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1195.1199999999999</v>
      </c>
      <c r="D255" s="1">
        <f>'PR-RAS'!E259</f>
        <v>2091.3200000000002</v>
      </c>
      <c r="E255" s="1">
        <v>0</v>
      </c>
      <c r="F255" s="1">
        <v>0</v>
      </c>
      <c r="G255" s="2">
        <f t="shared" si="0"/>
        <v>1365.9510400000001</v>
      </c>
      <c r="H255" s="2">
        <f t="shared" si="1"/>
        <v>0.44000000000005457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1195.1199999999999</v>
      </c>
      <c r="D256" s="1">
        <f>'PR-RAS'!E260</f>
        <v>2091.3200000000002</v>
      </c>
      <c r="E256" s="1">
        <v>0</v>
      </c>
      <c r="F256" s="1">
        <v>0</v>
      </c>
      <c r="G256" s="2">
        <f t="shared" si="0"/>
        <v>1371.3288</v>
      </c>
      <c r="H256" s="2">
        <f t="shared" si="1"/>
        <v>0.44000000000005457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1145.5</v>
      </c>
      <c r="E259" s="1">
        <v>0</v>
      </c>
      <c r="F259" s="1">
        <v>0</v>
      </c>
      <c r="G259" s="2">
        <f t="shared" si="0"/>
        <v>591.07799999999997</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1145.5</v>
      </c>
      <c r="E260" s="1">
        <v>0</v>
      </c>
      <c r="F260" s="1">
        <v>0</v>
      </c>
      <c r="G260" s="2">
        <f t="shared" si="0"/>
        <v>593.36900000000003</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1145.5</v>
      </c>
      <c r="E262" s="1">
        <v>0</v>
      </c>
      <c r="F262" s="1">
        <v>0</v>
      </c>
      <c r="G262" s="2">
        <f t="shared" si="0"/>
        <v>597.95100000000002</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856173.68</v>
      </c>
      <c r="D285" s="1">
        <f>'PR-RAS'!E289</f>
        <v>945896.13</v>
      </c>
      <c r="E285" s="1">
        <v>0</v>
      </c>
      <c r="F285" s="1">
        <v>0</v>
      </c>
      <c r="G285" s="2">
        <f t="shared" si="8"/>
        <v>780422.32695999986</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15344.009999999893</v>
      </c>
      <c r="E286" s="1">
        <v>0</v>
      </c>
      <c r="F286" s="1">
        <v>0</v>
      </c>
      <c r="G286" s="2">
        <f t="shared" si="8"/>
        <v>8746.0856999999378</v>
      </c>
      <c r="H286" s="2">
        <f t="shared" si="9"/>
        <v>9.9999998928979039E-3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643.78000000014435</v>
      </c>
      <c r="D287" s="1">
        <f>'PR-RAS'!E291</f>
        <v>0</v>
      </c>
      <c r="E287" s="1">
        <v>0</v>
      </c>
      <c r="F287" s="1">
        <v>0</v>
      </c>
      <c r="G287" s="2">
        <f t="shared" si="8"/>
        <v>184.12108000004127</v>
      </c>
      <c r="H287" s="2">
        <f t="shared" si="9"/>
        <v>0.219999999855645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52389.93</v>
      </c>
      <c r="D288" s="1">
        <f>'PR-RAS'!E292</f>
        <v>45527.95</v>
      </c>
      <c r="E288" s="1">
        <v>0</v>
      </c>
      <c r="F288" s="1">
        <v>0</v>
      </c>
      <c r="G288" s="2">
        <f t="shared" si="8"/>
        <v>41168.953209999992</v>
      </c>
      <c r="H288" s="2">
        <f t="shared" si="9"/>
        <v>0.12000000000261934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3916.42</v>
      </c>
      <c r="D290" s="1">
        <f>'PR-RAS'!E294</f>
        <v>2132.35</v>
      </c>
      <c r="E290" s="1">
        <v>0</v>
      </c>
      <c r="F290" s="1">
        <v>0</v>
      </c>
      <c r="G290" s="2">
        <f t="shared" si="8"/>
        <v>2364.3436799999999</v>
      </c>
      <c r="H290" s="2">
        <f t="shared" si="9"/>
        <v>0.76999999999998181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1274.1400000000001</v>
      </c>
      <c r="D291" s="1">
        <f>'PR-RAS'!E295</f>
        <v>1260</v>
      </c>
      <c r="E291" s="1">
        <v>0</v>
      </c>
      <c r="F291" s="1">
        <v>0</v>
      </c>
      <c r="G291" s="2">
        <f t="shared" si="8"/>
        <v>1100.3006</v>
      </c>
      <c r="H291" s="2">
        <f t="shared" si="9"/>
        <v>0.14000000000010004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96.29</v>
      </c>
      <c r="D293" s="1">
        <f>'PR-RAS'!E298</f>
        <v>96.3</v>
      </c>
      <c r="E293" s="1">
        <v>0</v>
      </c>
      <c r="F293" s="1">
        <v>0</v>
      </c>
      <c r="G293" s="2">
        <f t="shared" si="8"/>
        <v>84.355879999999985</v>
      </c>
      <c r="H293" s="2">
        <f t="shared" si="9"/>
        <v>0.59000000000000341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96.29</v>
      </c>
      <c r="D306" s="1">
        <f>'PR-RAS'!E311</f>
        <v>96.3</v>
      </c>
      <c r="E306" s="1">
        <v>0</v>
      </c>
      <c r="F306" s="1">
        <v>0</v>
      </c>
      <c r="G306" s="2">
        <f t="shared" si="8"/>
        <v>88.111449999999991</v>
      </c>
      <c r="H306" s="2">
        <f t="shared" si="9"/>
        <v>0.59000000000000341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96.29</v>
      </c>
      <c r="D307" s="1">
        <f>'PR-RAS'!E312</f>
        <v>96.3</v>
      </c>
      <c r="E307" s="1">
        <v>0</v>
      </c>
      <c r="F307" s="1">
        <v>0</v>
      </c>
      <c r="G307" s="2">
        <f t="shared" si="8"/>
        <v>88.40034</v>
      </c>
      <c r="H307" s="2">
        <f t="shared" si="9"/>
        <v>0.59000000000000341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96.29</v>
      </c>
      <c r="D308" s="1">
        <f>'PR-RAS'!E313</f>
        <v>96.3</v>
      </c>
      <c r="E308" s="1">
        <v>0</v>
      </c>
      <c r="F308" s="1">
        <v>0</v>
      </c>
      <c r="G308" s="2">
        <f t="shared" si="8"/>
        <v>88.689229999999995</v>
      </c>
      <c r="H308" s="2">
        <f t="shared" si="9"/>
        <v>0.59000000000000341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10519.3</v>
      </c>
      <c r="D345" s="1">
        <f>'PR-RAS'!E350</f>
        <v>9578.8799999999992</v>
      </c>
      <c r="E345" s="1">
        <v>0</v>
      </c>
      <c r="F345" s="1">
        <v>0</v>
      </c>
      <c r="G345" s="2">
        <f t="shared" si="8"/>
        <v>10208.908639999998</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10519.3</v>
      </c>
      <c r="D358" s="1">
        <f>'PR-RAS'!E363</f>
        <v>9578.8799999999992</v>
      </c>
      <c r="E358" s="1">
        <v>0</v>
      </c>
      <c r="F358" s="1">
        <v>0</v>
      </c>
      <c r="G358" s="2">
        <f t="shared" si="8"/>
        <v>10594.710419999999</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10488.64</v>
      </c>
      <c r="D364" s="1">
        <f>'PR-RAS'!E369</f>
        <v>9505.8799999999992</v>
      </c>
      <c r="E364" s="1">
        <v>0</v>
      </c>
      <c r="F364" s="1">
        <v>0</v>
      </c>
      <c r="G364" s="2">
        <f t="shared" si="8"/>
        <v>10708.645199999999</v>
      </c>
      <c r="H364" s="2">
        <f t="shared" si="9"/>
        <v>0.48000000000138243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1160.8800000000001</v>
      </c>
      <c r="D365" s="1">
        <f>'PR-RAS'!E370</f>
        <v>325.88</v>
      </c>
      <c r="E365" s="1">
        <v>0</v>
      </c>
      <c r="F365" s="1">
        <v>0</v>
      </c>
      <c r="G365" s="2">
        <f t="shared" si="8"/>
        <v>659.80096000000003</v>
      </c>
      <c r="H365" s="2">
        <f t="shared" si="9"/>
        <v>0.23999999999989541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9327.76</v>
      </c>
      <c r="D371" s="1">
        <f>'PR-RAS'!E376</f>
        <v>9180</v>
      </c>
      <c r="E371" s="1">
        <v>0</v>
      </c>
      <c r="F371" s="1">
        <v>0</v>
      </c>
      <c r="G371" s="2">
        <f t="shared" si="8"/>
        <v>10244.4712</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30.66</v>
      </c>
      <c r="D378" s="1">
        <f>'PR-RAS'!E383</f>
        <v>73</v>
      </c>
      <c r="E378" s="1">
        <v>0</v>
      </c>
      <c r="F378" s="1">
        <v>0</v>
      </c>
      <c r="G378" s="2">
        <f t="shared" si="8"/>
        <v>66.600819999999999</v>
      </c>
      <c r="H378" s="2">
        <f t="shared" si="9"/>
        <v>0.33999999999999986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30.66</v>
      </c>
      <c r="D379" s="1">
        <f>'PR-RAS'!E384</f>
        <v>73</v>
      </c>
      <c r="E379" s="1">
        <v>0</v>
      </c>
      <c r="F379" s="1">
        <v>0</v>
      </c>
      <c r="G379" s="2">
        <f t="shared" si="8"/>
        <v>66.777479999999997</v>
      </c>
      <c r="H379" s="2">
        <f t="shared" si="9"/>
        <v>0.33999999999999986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10423.009999999998</v>
      </c>
      <c r="D403" s="1">
        <f>'PR-RAS'!E408</f>
        <v>9482.58</v>
      </c>
      <c r="E403" s="1">
        <v>0</v>
      </c>
      <c r="F403" s="1">
        <v>0</v>
      </c>
      <c r="G403" s="2">
        <f t="shared" si="8"/>
        <v>11814.04434</v>
      </c>
      <c r="H403" s="2">
        <f t="shared" si="9"/>
        <v>0.42999999999847205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2241.25</v>
      </c>
      <c r="D406" s="1">
        <f>'PR-RAS'!E411</f>
        <v>2048.66</v>
      </c>
      <c r="E406" s="1">
        <v>0</v>
      </c>
      <c r="F406" s="1">
        <v>0</v>
      </c>
      <c r="G406" s="2">
        <f t="shared" si="8"/>
        <v>2567.1208500000002</v>
      </c>
      <c r="H406" s="2">
        <f t="shared" si="9"/>
        <v>0.59000000000014552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855626.19</v>
      </c>
      <c r="D407" s="1">
        <f>'PR-RAS'!E412</f>
        <v>961336.44</v>
      </c>
      <c r="E407" s="1">
        <v>0</v>
      </c>
      <c r="F407" s="1">
        <v>0</v>
      </c>
      <c r="G407" s="2">
        <f t="shared" si="8"/>
        <v>1127989.42242</v>
      </c>
      <c r="H407" s="2">
        <f t="shared" si="9"/>
        <v>0.62999999988824129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866692.9800000001</v>
      </c>
      <c r="D408" s="1">
        <f>'PR-RAS'!E413</f>
        <v>955475.01</v>
      </c>
      <c r="E408" s="1">
        <v>0</v>
      </c>
      <c r="F408" s="1">
        <v>0</v>
      </c>
      <c r="G408" s="2">
        <f t="shared" si="8"/>
        <v>1130500.7009999999</v>
      </c>
      <c r="H408" s="2">
        <f t="shared" si="9"/>
        <v>2.9999999911524355E-2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5861.4299999999348</v>
      </c>
      <c r="E409" s="1">
        <v>0</v>
      </c>
      <c r="F409" s="1">
        <v>0</v>
      </c>
      <c r="G409" s="2">
        <f t="shared" si="8"/>
        <v>4782.9268799999463</v>
      </c>
      <c r="H409" s="2">
        <f t="shared" si="9"/>
        <v>0.42999999993480742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11066.790000000154</v>
      </c>
      <c r="D410" s="1">
        <f>'PR-RAS'!E415</f>
        <v>0</v>
      </c>
      <c r="E410" s="1">
        <v>0</v>
      </c>
      <c r="F410" s="1">
        <v>0</v>
      </c>
      <c r="G410" s="2">
        <f t="shared" si="8"/>
        <v>4526.3171100000627</v>
      </c>
      <c r="H410" s="2">
        <f t="shared" si="9"/>
        <v>0.20999999984633178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52389.93</v>
      </c>
      <c r="D411" s="1">
        <f>'PR-RAS'!E416</f>
        <v>45527.95</v>
      </c>
      <c r="E411" s="1">
        <v>0</v>
      </c>
      <c r="F411" s="1">
        <v>0</v>
      </c>
      <c r="G411" s="2">
        <f t="shared" si="8"/>
        <v>58812.790299999993</v>
      </c>
      <c r="H411" s="2">
        <f t="shared" si="9"/>
        <v>0.12000000000261934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6157.67</v>
      </c>
      <c r="D413" s="1">
        <f>'PR-RAS'!E418</f>
        <v>4181.01</v>
      </c>
      <c r="E413" s="1">
        <v>0</v>
      </c>
      <c r="F413" s="1">
        <v>0</v>
      </c>
      <c r="G413" s="2">
        <f t="shared" si="8"/>
        <v>5982.1122800000003</v>
      </c>
      <c r="H413" s="2">
        <f t="shared" si="9"/>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855626.19</v>
      </c>
      <c r="D633" s="1">
        <f>'PR-RAS'!E639</f>
        <v>961336.44</v>
      </c>
      <c r="E633" s="1">
        <v>0</v>
      </c>
      <c r="F633" s="1">
        <v>0</v>
      </c>
      <c r="G633" s="2">
        <f t="shared" si="10"/>
        <v>1755885.0122399998</v>
      </c>
      <c r="H633" s="2">
        <f t="shared" si="11"/>
        <v>0.62999999988824129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866692.9800000001</v>
      </c>
      <c r="D634" s="1">
        <f>'PR-RAS'!E640</f>
        <v>955475.01</v>
      </c>
      <c r="E634" s="1">
        <v>0</v>
      </c>
      <c r="F634" s="1">
        <v>0</v>
      </c>
      <c r="G634" s="2">
        <f t="shared" si="10"/>
        <v>1758248.0190000001</v>
      </c>
      <c r="H634" s="2">
        <f t="shared" si="11"/>
        <v>2.9999999911524355E-2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5861.4299999999348</v>
      </c>
      <c r="E635" s="1">
        <v>0</v>
      </c>
      <c r="F635" s="1">
        <v>0</v>
      </c>
      <c r="G635" s="2">
        <f t="shared" si="10"/>
        <v>7432.2932399999172</v>
      </c>
      <c r="H635" s="2">
        <f t="shared" si="1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11066.790000000154</v>
      </c>
      <c r="D636" s="1">
        <f>'PR-RAS'!E642</f>
        <v>0</v>
      </c>
      <c r="E636" s="1">
        <v>0</v>
      </c>
      <c r="F636" s="1">
        <v>0</v>
      </c>
      <c r="G636" s="2">
        <f t="shared" si="10"/>
        <v>7027.4116500000973</v>
      </c>
      <c r="H636" s="2">
        <f t="shared" si="11"/>
        <v>0.20999999984633178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52389.93</v>
      </c>
      <c r="D637" s="1">
        <f>'PR-RAS'!E643</f>
        <v>45527.95</v>
      </c>
      <c r="E637" s="1">
        <v>0</v>
      </c>
      <c r="F637" s="1">
        <v>0</v>
      </c>
      <c r="G637" s="2">
        <f t="shared" si="10"/>
        <v>91231.547879999998</v>
      </c>
      <c r="H637" s="2">
        <f t="shared" si="11"/>
        <v>0.12000000000261934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41323.139999999847</v>
      </c>
      <c r="D639" s="1">
        <f>'PR-RAS'!E645</f>
        <v>51389.379999999932</v>
      </c>
      <c r="E639" s="1">
        <v>0</v>
      </c>
      <c r="F639" s="1">
        <v>0</v>
      </c>
      <c r="G639" s="2">
        <f t="shared" si="10"/>
        <v>91937.012199999808</v>
      </c>
      <c r="H639" s="2">
        <f t="shared" si="11"/>
        <v>0.51999999977851985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111595.95</v>
      </c>
      <c r="D641" s="1">
        <f>'PR-RAS'!E647</f>
        <v>126238.24</v>
      </c>
      <c r="E641" s="1">
        <v>0</v>
      </c>
      <c r="F641" s="1">
        <v>0</v>
      </c>
      <c r="G641" s="2">
        <f t="shared" si="10"/>
        <v>233006.35519999999</v>
      </c>
      <c r="H641" s="2">
        <f t="shared" si="11"/>
        <v>0.29000000000814907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69454.8</v>
      </c>
      <c r="D642" s="1">
        <f>'PR-RAS'!E649</f>
        <v>64453.32</v>
      </c>
      <c r="E642" s="1">
        <v>0</v>
      </c>
      <c r="F642" s="1">
        <v>0</v>
      </c>
      <c r="G642" s="2">
        <f t="shared" si="10"/>
        <v>127149.68304</v>
      </c>
      <c r="H642" s="2">
        <f t="shared" si="11"/>
        <v>0.51999999999679858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256673.96</v>
      </c>
      <c r="D643" s="1">
        <f>'PR-RAS'!E650</f>
        <v>315389.78000000003</v>
      </c>
      <c r="E643" s="1">
        <v>0</v>
      </c>
      <c r="F643" s="1">
        <v>0</v>
      </c>
      <c r="G643" s="2">
        <f t="shared" si="10"/>
        <v>569745.15983999998</v>
      </c>
      <c r="H643" s="2">
        <f t="shared" si="11"/>
        <v>0.2599999999802094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276864.24</v>
      </c>
      <c r="D644" s="1">
        <f>'PR-RAS'!E651</f>
        <v>281222.51</v>
      </c>
      <c r="E644" s="1">
        <v>0</v>
      </c>
      <c r="F644" s="1">
        <v>0</v>
      </c>
      <c r="G644" s="2">
        <f t="shared" si="10"/>
        <v>539675.85418000002</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49264.520000000019</v>
      </c>
      <c r="D645" s="1">
        <f>'PR-RAS'!E652</f>
        <v>98620.590000000026</v>
      </c>
      <c r="E645" s="1">
        <v>0</v>
      </c>
      <c r="F645" s="1">
        <v>0</v>
      </c>
      <c r="G645" s="2">
        <f t="shared" si="10"/>
        <v>158749.67080000005</v>
      </c>
      <c r="H645" s="2">
        <f t="shared" si="11"/>
        <v>0.88999999995576218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74</v>
      </c>
      <c r="E647" s="1">
        <v>0</v>
      </c>
      <c r="F647" s="1">
        <v>0</v>
      </c>
      <c r="G647" s="2">
        <f t="shared" si="10"/>
        <v>144.70400000000001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70</v>
      </c>
      <c r="E649" s="1">
        <v>0</v>
      </c>
      <c r="F649" s="1">
        <v>0</v>
      </c>
      <c r="G649" s="2">
        <f t="shared" si="10"/>
        <v>137.376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692556.19</v>
      </c>
      <c r="D668" s="1">
        <f>'PR-RAS'!E675</f>
        <v>790422.73</v>
      </c>
      <c r="E668" s="1">
        <v>0</v>
      </c>
      <c r="F668" s="1">
        <v>0</v>
      </c>
      <c r="G668" s="2">
        <f t="shared" si="10"/>
        <v>1516358.9005500001</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32118.92</v>
      </c>
      <c r="D669" s="1">
        <f>'PR-RAS'!E676</f>
        <v>42387.85</v>
      </c>
      <c r="E669" s="1">
        <v>0</v>
      </c>
      <c r="F669" s="1">
        <v>0</v>
      </c>
      <c r="G669" s="2">
        <f t="shared" si="10"/>
        <v>78085.606159999996</v>
      </c>
      <c r="H669" s="2">
        <f t="shared" si="11"/>
        <v>0.23000000000320142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12500</v>
      </c>
      <c r="E671" s="1">
        <v>0</v>
      </c>
      <c r="F671" s="1">
        <v>0</v>
      </c>
      <c r="G671" s="2">
        <f t="shared" si="10"/>
        <v>16750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12284.64</v>
      </c>
      <c r="D688" s="1">
        <f>'PR-RAS'!E695</f>
        <v>11025.65</v>
      </c>
      <c r="E688" s="1">
        <v>0</v>
      </c>
      <c r="F688" s="1">
        <v>0</v>
      </c>
      <c r="G688" s="2">
        <f t="shared" si="10"/>
        <v>23588.790780000003</v>
      </c>
      <c r="H688" s="2">
        <f t="shared" si="11"/>
        <v>0.71000000000094587</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39873.339999999997</v>
      </c>
      <c r="D703" s="1">
        <f>'PR-RAS'!E710</f>
        <v>19944.46</v>
      </c>
      <c r="E703" s="1">
        <v>0</v>
      </c>
      <c r="F703" s="1">
        <v>0</v>
      </c>
      <c r="G703" s="2">
        <f t="shared" si="10"/>
        <v>55993.106519999994</v>
      </c>
      <c r="H703" s="2">
        <f t="shared" si="11"/>
        <v>0.79999999999563443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761.46</v>
      </c>
      <c r="D705" s="1">
        <f>'PR-RAS'!E712</f>
        <v>0</v>
      </c>
      <c r="E705" s="1">
        <v>0</v>
      </c>
      <c r="F705" s="1">
        <v>0</v>
      </c>
      <c r="G705" s="2">
        <f t="shared" si="10"/>
        <v>536.06784000000005</v>
      </c>
      <c r="H705" s="2">
        <f t="shared" si="11"/>
        <v>0.46000000000003638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2086.14</v>
      </c>
      <c r="D709" s="1">
        <f>'PR-RAS'!E716</f>
        <v>0</v>
      </c>
      <c r="E709" s="1">
        <v>0</v>
      </c>
      <c r="F709" s="1">
        <v>0</v>
      </c>
      <c r="G709" s="2">
        <f t="shared" si="10"/>
        <v>1476.9871199999998</v>
      </c>
      <c r="H709" s="2">
        <f t="shared" si="11"/>
        <v>0.13999999999987267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2829.38</v>
      </c>
      <c r="D710" s="1">
        <f>'PR-RAS'!E717</f>
        <v>1951.32</v>
      </c>
      <c r="E710" s="1">
        <v>0</v>
      </c>
      <c r="F710" s="1">
        <v>0</v>
      </c>
      <c r="G710" s="2">
        <f t="shared" si="10"/>
        <v>4773.0021800000004</v>
      </c>
      <c r="H710" s="2">
        <f t="shared" si="11"/>
        <v>0.70000000000004547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21226.22</v>
      </c>
      <c r="D711" s="1">
        <f>'PR-RAS'!E718</f>
        <v>33504.42</v>
      </c>
      <c r="E711" s="1">
        <v>0</v>
      </c>
      <c r="F711" s="1">
        <v>0</v>
      </c>
      <c r="G711" s="2">
        <f t="shared" si="10"/>
        <v>62646.892599999992</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175.19</v>
      </c>
      <c r="D713" s="1">
        <f>'PR-RAS'!E720</f>
        <v>131.4</v>
      </c>
      <c r="E713" s="1">
        <v>0</v>
      </c>
      <c r="F713" s="1">
        <v>0</v>
      </c>
      <c r="G713" s="2">
        <f t="shared" si="10"/>
        <v>311.84888000000001</v>
      </c>
      <c r="H713" s="2">
        <f t="shared" si="11"/>
        <v>0.59000000000000341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302.64</v>
      </c>
      <c r="D714" s="1">
        <f>'PR-RAS'!E721</f>
        <v>0</v>
      </c>
      <c r="E714" s="1">
        <v>0</v>
      </c>
      <c r="F714" s="1">
        <v>0</v>
      </c>
      <c r="G714" s="2">
        <f t="shared" si="10"/>
        <v>215.78231999999997</v>
      </c>
      <c r="H714" s="2">
        <f t="shared" si="11"/>
        <v>0.36000000000001364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291.99</v>
      </c>
      <c r="D715" s="1">
        <f>'PR-RAS'!E722</f>
        <v>1146.98</v>
      </c>
      <c r="E715" s="1">
        <v>0</v>
      </c>
      <c r="F715" s="1">
        <v>0</v>
      </c>
      <c r="G715" s="2">
        <f t="shared" si="10"/>
        <v>1846.3682999999999</v>
      </c>
      <c r="H715" s="2">
        <f t="shared" si="11"/>
        <v>2.9999999999972715E-2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1195.1199999999999</v>
      </c>
      <c r="D816" s="1">
        <f>'PR-RAS'!E823</f>
        <v>2091.3200000000002</v>
      </c>
      <c r="E816" s="1">
        <v>0</v>
      </c>
      <c r="F816" s="1">
        <v>0</v>
      </c>
      <c r="G816" s="2">
        <f t="shared" si="18"/>
        <v>4382.8743999999997</v>
      </c>
      <c r="H816" s="2">
        <f t="shared" si="19"/>
        <v>0.44000000000005457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158075.72</v>
      </c>
      <c r="D1480" s="6"/>
      <c r="E1480" s="6">
        <v>0</v>
      </c>
      <c r="F1480" s="6">
        <v>0</v>
      </c>
      <c r="G1480" s="7">
        <f t="shared" ref="G1480:G1580" si="34">B1480/1000*C1480</f>
        <v>158.07572000000002</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1002712.25</v>
      </c>
      <c r="D1481" s="1">
        <v>0</v>
      </c>
      <c r="E1481" s="1">
        <v>0</v>
      </c>
      <c r="F1481" s="1">
        <v>0</v>
      </c>
      <c r="G1481" s="2">
        <f t="shared" si="34"/>
        <v>2005.4245000000001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993206.37</v>
      </c>
      <c r="D1483" s="1">
        <v>0</v>
      </c>
      <c r="E1483" s="1">
        <v>0</v>
      </c>
      <c r="F1483" s="1">
        <v>0</v>
      </c>
      <c r="G1483" s="2">
        <f t="shared" si="34"/>
        <v>3972.82548</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760795.58</v>
      </c>
      <c r="D1484" s="1">
        <v>0</v>
      </c>
      <c r="E1484" s="1">
        <v>0</v>
      </c>
      <c r="F1484" s="1">
        <v>0</v>
      </c>
      <c r="G1484" s="2">
        <f t="shared" si="34"/>
        <v>3803.9778999999999</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194719.66</v>
      </c>
      <c r="D1485" s="1">
        <v>0</v>
      </c>
      <c r="E1485" s="1">
        <v>0</v>
      </c>
      <c r="F1485" s="1">
        <v>0</v>
      </c>
      <c r="G1485" s="2">
        <f t="shared" si="34"/>
        <v>1168.3179600000001</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767.26</v>
      </c>
      <c r="D1486" s="1">
        <v>0</v>
      </c>
      <c r="E1486" s="1">
        <v>0</v>
      </c>
      <c r="F1486" s="1">
        <v>0</v>
      </c>
      <c r="G1486" s="2">
        <f t="shared" si="34"/>
        <v>5.3708200000000001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36923.870000000003</v>
      </c>
      <c r="D1491" s="1">
        <v>0</v>
      </c>
      <c r="E1491" s="1">
        <v>0</v>
      </c>
      <c r="F1491" s="1">
        <v>0</v>
      </c>
      <c r="G1491" s="2">
        <f t="shared" si="34"/>
        <v>443.08644000000004</v>
      </c>
      <c r="H1491" s="2">
        <f t="shared" si="35"/>
        <v>0.12999999999738066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9505.8799999999992</v>
      </c>
      <c r="D1492" s="1">
        <v>0</v>
      </c>
      <c r="E1492" s="1">
        <v>0</v>
      </c>
      <c r="F1492" s="1">
        <v>0</v>
      </c>
      <c r="G1492" s="2">
        <f t="shared" si="34"/>
        <v>123.57643999999999</v>
      </c>
      <c r="H1492" s="2">
        <f t="shared" si="35"/>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961246.26000000013</v>
      </c>
      <c r="D1499" s="1">
        <v>0</v>
      </c>
      <c r="E1499" s="1">
        <v>0</v>
      </c>
      <c r="F1499" s="1">
        <v>0</v>
      </c>
      <c r="G1499" s="2">
        <f t="shared" si="34"/>
        <v>19224.925200000001</v>
      </c>
      <c r="H1499" s="2">
        <f t="shared" si="35"/>
        <v>0.26000000012572855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953802.88000000012</v>
      </c>
      <c r="D1501" s="1">
        <v>0</v>
      </c>
      <c r="E1501" s="1">
        <v>0</v>
      </c>
      <c r="F1501" s="1">
        <v>0</v>
      </c>
      <c r="G1501" s="2">
        <f t="shared" si="34"/>
        <v>20983.663360000002</v>
      </c>
      <c r="H1501" s="2">
        <f t="shared" si="35"/>
        <v>0.11999999987892807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749230.78</v>
      </c>
      <c r="D1502" s="1">
        <v>0</v>
      </c>
      <c r="E1502" s="1">
        <v>0</v>
      </c>
      <c r="F1502" s="1">
        <v>0</v>
      </c>
      <c r="G1502" s="2">
        <f t="shared" si="34"/>
        <v>17232.307939999999</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200265.91</v>
      </c>
      <c r="D1503" s="1">
        <v>0</v>
      </c>
      <c r="E1503" s="1">
        <v>0</v>
      </c>
      <c r="F1503" s="1">
        <v>0</v>
      </c>
      <c r="G1503" s="2">
        <f t="shared" si="34"/>
        <v>4806.38184</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823.56</v>
      </c>
      <c r="D1504" s="1">
        <v>0</v>
      </c>
      <c r="E1504" s="1">
        <v>0</v>
      </c>
      <c r="F1504" s="1">
        <v>0</v>
      </c>
      <c r="G1504" s="2">
        <f t="shared" si="34"/>
        <v>20.588999999999999</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3482.63</v>
      </c>
      <c r="D1509" s="1">
        <v>0</v>
      </c>
      <c r="E1509" s="1">
        <v>0</v>
      </c>
      <c r="F1509" s="1">
        <v>0</v>
      </c>
      <c r="G1509" s="2">
        <f t="shared" si="34"/>
        <v>104.4789</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7443.38</v>
      </c>
      <c r="D1510" s="1">
        <v>0</v>
      </c>
      <c r="E1510" s="1">
        <v>0</v>
      </c>
      <c r="F1510" s="1">
        <v>0</v>
      </c>
      <c r="G1510" s="2">
        <f t="shared" si="34"/>
        <v>230.74477999999999</v>
      </c>
      <c r="H1510" s="2">
        <f t="shared" si="35"/>
        <v>0.38000000000010914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199541.70999999985</v>
      </c>
      <c r="D1517" s="1">
        <v>0</v>
      </c>
      <c r="E1517" s="1">
        <v>0</v>
      </c>
      <c r="F1517" s="1">
        <v>0</v>
      </c>
      <c r="G1517" s="2">
        <f t="shared" si="34"/>
        <v>7582.5849799999942</v>
      </c>
      <c r="H1517" s="2">
        <f t="shared" si="35"/>
        <v>0.29000000015366822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199541.71</v>
      </c>
      <c r="D1576" s="1">
        <v>0</v>
      </c>
      <c r="E1576" s="1">
        <v>0</v>
      </c>
      <c r="F1576" s="1">
        <v>0</v>
      </c>
      <c r="G1576" s="2">
        <f t="shared" si="34"/>
        <v>19355.545869999998</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197479.21</v>
      </c>
      <c r="D1578" s="1">
        <v>0</v>
      </c>
      <c r="E1578" s="1">
        <v>0</v>
      </c>
      <c r="F1578" s="1">
        <v>0</v>
      </c>
      <c r="G1578" s="2">
        <f t="shared" si="34"/>
        <v>19550.441790000001</v>
      </c>
      <c r="H1578" s="2">
        <f t="shared" si="35"/>
        <v>0.20999999999185093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2062.5</v>
      </c>
      <c r="D1579" s="1">
        <v>0</v>
      </c>
      <c r="E1579" s="1">
        <v>0</v>
      </c>
      <c r="F1579" s="1">
        <v>0</v>
      </c>
      <c r="G1579" s="2">
        <f t="shared" si="34"/>
        <v>206.25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13650</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855529.89999999991</v>
      </c>
      <c r="I16" s="170">
        <f>'PR-RAS'!E6</f>
        <v>961240.1399999999</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856173.68</v>
      </c>
      <c r="I17" s="170">
        <f>'PR-RAS'!E151</f>
        <v>945896.13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41323.139999999847</v>
      </c>
      <c r="I18" s="170">
        <f>'PR-RAS'!E645</f>
        <v>51389.379999999932</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158075.72</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199541.70999999985</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199541.71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H82" sqref="H8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855529.89999999991</v>
      </c>
      <c r="E6" s="51">
        <f>E7+E44+E50+E82+E106+E124+E133+E139</f>
        <v>961240.1399999999</v>
      </c>
      <c r="F6" s="52">
        <f t="shared" ref="F6:F131" si="0">IF(D6&lt;&gt;0,IF(E6/D6&gt;=100,"&gt;&gt;100",E6/D6*100),"-")</f>
        <v>112.35611286057916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736959.75</v>
      </c>
      <c r="E50" s="51">
        <f>E51+E54+E59+E62+E65+E68+E71+E74+E77</f>
        <v>856336.23</v>
      </c>
      <c r="F50" s="52">
        <f t="shared" si="0"/>
        <v>116.19850744901603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724675.11</v>
      </c>
      <c r="E68" s="51">
        <f t="shared" si="15"/>
        <v>845310.58</v>
      </c>
      <c r="F68" s="52">
        <f t="shared" si="0"/>
        <v>116.64683502100685</v>
      </c>
    </row>
    <row r="69" spans="1:6" ht="12.75" customHeight="1" x14ac:dyDescent="0.2">
      <c r="A69" s="53" t="s">
        <v>184</v>
      </c>
      <c r="B69" s="85" t="s">
        <v>185</v>
      </c>
      <c r="C69" s="50" t="s">
        <v>184</v>
      </c>
      <c r="D69" s="242">
        <v>724675.11</v>
      </c>
      <c r="E69" s="242">
        <v>832810.58</v>
      </c>
      <c r="F69" s="52">
        <f t="shared" si="0"/>
        <v>114.92192411575995</v>
      </c>
    </row>
    <row r="70" spans="1:6" ht="24" x14ac:dyDescent="0.2">
      <c r="A70" s="53" t="s">
        <v>186</v>
      </c>
      <c r="B70" s="85" t="s">
        <v>187</v>
      </c>
      <c r="C70" s="50" t="s">
        <v>186</v>
      </c>
      <c r="D70" s="242">
        <v>0</v>
      </c>
      <c r="E70" s="242">
        <v>12500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12284.64</v>
      </c>
      <c r="E74" s="51">
        <f t="shared" si="17"/>
        <v>11025.65</v>
      </c>
      <c r="F74" s="52">
        <f t="shared" si="0"/>
        <v>89.751510829784181</v>
      </c>
    </row>
    <row r="75" spans="1:6" ht="12.75" customHeight="1" x14ac:dyDescent="0.2">
      <c r="A75" s="53" t="s">
        <v>196</v>
      </c>
      <c r="B75" s="85" t="s">
        <v>197</v>
      </c>
      <c r="C75" s="50" t="s">
        <v>196</v>
      </c>
      <c r="D75" s="242">
        <v>12284.64</v>
      </c>
      <c r="E75" s="242">
        <v>11025.65</v>
      </c>
      <c r="F75" s="52">
        <f t="shared" si="0"/>
        <v>89.751510829784181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0.25</v>
      </c>
      <c r="E82" s="51">
        <f t="shared" si="19"/>
        <v>9.19</v>
      </c>
      <c r="F82" s="52">
        <f t="shared" si="0"/>
        <v>3676</v>
      </c>
    </row>
    <row r="83" spans="1:6" ht="12.75" customHeight="1" x14ac:dyDescent="0.2">
      <c r="A83" s="53">
        <v>641</v>
      </c>
      <c r="B83" s="85" t="s">
        <v>212</v>
      </c>
      <c r="C83" s="50" t="s">
        <v>213</v>
      </c>
      <c r="D83" s="51">
        <f t="shared" ref="D83:E83" si="20">SUM(D84:D90)</f>
        <v>0.25</v>
      </c>
      <c r="E83" s="51">
        <f t="shared" si="20"/>
        <v>9.19</v>
      </c>
      <c r="F83" s="52">
        <f t="shared" si="0"/>
        <v>3676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0.25</v>
      </c>
      <c r="E85" s="242">
        <v>9.19</v>
      </c>
      <c r="F85" s="52">
        <f t="shared" si="0"/>
        <v>3676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60009.96</v>
      </c>
      <c r="E106" s="51">
        <f t="shared" si="23"/>
        <v>37711.07</v>
      </c>
      <c r="F106" s="52">
        <f t="shared" si="0"/>
        <v>62.841351668956293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60009.96</v>
      </c>
      <c r="E112" s="51">
        <f t="shared" si="25"/>
        <v>37711.07</v>
      </c>
      <c r="F112" s="52">
        <f t="shared" si="0"/>
        <v>62.841351668956293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60009.96</v>
      </c>
      <c r="E117" s="242">
        <v>37711.07</v>
      </c>
      <c r="F117" s="52">
        <f t="shared" si="0"/>
        <v>62.841351668956293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8096.4400000000005</v>
      </c>
      <c r="E124" s="51">
        <f t="shared" si="27"/>
        <v>10334.800000000001</v>
      </c>
      <c r="F124" s="52">
        <f t="shared" si="0"/>
        <v>127.64622476051204</v>
      </c>
    </row>
    <row r="125" spans="1:6" ht="12.75" customHeight="1" x14ac:dyDescent="0.2">
      <c r="A125" s="53">
        <v>661</v>
      </c>
      <c r="B125" s="86" t="s">
        <v>296</v>
      </c>
      <c r="C125" s="50" t="s">
        <v>297</v>
      </c>
      <c r="D125" s="51">
        <f t="shared" ref="D125:E125" si="28">SUM(D126:D127)</f>
        <v>6802.84</v>
      </c>
      <c r="E125" s="51">
        <f t="shared" si="28"/>
        <v>10261.800000000001</v>
      </c>
      <c r="F125" s="52">
        <f t="shared" si="0"/>
        <v>150.8458232150102</v>
      </c>
    </row>
    <row r="126" spans="1:6" ht="12.75" customHeight="1" x14ac:dyDescent="0.2">
      <c r="A126" s="53">
        <v>6614</v>
      </c>
      <c r="B126" s="86" t="s">
        <v>298</v>
      </c>
      <c r="C126" s="50" t="s">
        <v>299</v>
      </c>
      <c r="D126" s="242">
        <v>166.7</v>
      </c>
      <c r="E126" s="242">
        <v>85.2</v>
      </c>
      <c r="F126" s="52">
        <f t="shared" si="0"/>
        <v>51.109778044391128</v>
      </c>
    </row>
    <row r="127" spans="1:6" ht="12.75" customHeight="1" x14ac:dyDescent="0.2">
      <c r="A127" s="53">
        <v>6615</v>
      </c>
      <c r="B127" s="86" t="s">
        <v>300</v>
      </c>
      <c r="C127" s="50" t="s">
        <v>301</v>
      </c>
      <c r="D127" s="242">
        <v>6636.14</v>
      </c>
      <c r="E127" s="242">
        <v>10176.6</v>
      </c>
      <c r="F127" s="52">
        <f t="shared" si="0"/>
        <v>153.35119512246578</v>
      </c>
    </row>
    <row r="128" spans="1:6" ht="24" x14ac:dyDescent="0.2">
      <c r="A128" s="53">
        <v>663</v>
      </c>
      <c r="B128" s="231" t="s">
        <v>302</v>
      </c>
      <c r="C128" s="50" t="s">
        <v>303</v>
      </c>
      <c r="D128" s="51">
        <f t="shared" ref="D128:E128" si="29">SUM(D129:D132)</f>
        <v>1293.6000000000001</v>
      </c>
      <c r="E128" s="51">
        <f t="shared" si="29"/>
        <v>73</v>
      </c>
      <c r="F128" s="52">
        <f t="shared" si="0"/>
        <v>5.6431663574520705</v>
      </c>
    </row>
    <row r="129" spans="1:6" ht="12.75" customHeight="1" x14ac:dyDescent="0.2">
      <c r="A129" s="53">
        <v>6631</v>
      </c>
      <c r="B129" s="86" t="s">
        <v>304</v>
      </c>
      <c r="C129" s="50" t="s">
        <v>305</v>
      </c>
      <c r="D129" s="242">
        <v>132.72</v>
      </c>
      <c r="E129" s="242"/>
      <c r="F129" s="52">
        <f t="shared" si="0"/>
        <v>0</v>
      </c>
    </row>
    <row r="130" spans="1:6" ht="12.75" customHeight="1" x14ac:dyDescent="0.2">
      <c r="A130" s="53">
        <v>6632</v>
      </c>
      <c r="B130" s="232" t="s">
        <v>306</v>
      </c>
      <c r="C130" s="50" t="s">
        <v>307</v>
      </c>
      <c r="D130" s="242">
        <v>1160.8800000000001</v>
      </c>
      <c r="E130" s="242">
        <v>73</v>
      </c>
      <c r="F130" s="52">
        <f t="shared" si="0"/>
        <v>6.2883329887671406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50463.5</v>
      </c>
      <c r="E133" s="51">
        <f t="shared" si="30"/>
        <v>56848.85</v>
      </c>
      <c r="F133" s="52">
        <f t="shared" ref="F133:F223" si="31">IF(D133&lt;&gt;0,IF(E133/D133&gt;=100,"&gt;&gt;100",E133/D133*100),"-")</f>
        <v>112.65340295461075</v>
      </c>
    </row>
    <row r="134" spans="1:6" ht="24" x14ac:dyDescent="0.2">
      <c r="A134" s="53">
        <v>671</v>
      </c>
      <c r="B134" s="232" t="s">
        <v>314</v>
      </c>
      <c r="C134" s="50" t="s">
        <v>315</v>
      </c>
      <c r="D134" s="51">
        <f t="shared" ref="D134:E134" si="32">SUM(D135:D137)</f>
        <v>50463.5</v>
      </c>
      <c r="E134" s="51">
        <f t="shared" si="32"/>
        <v>56848.85</v>
      </c>
      <c r="F134" s="52">
        <f t="shared" si="31"/>
        <v>112.65340295461075</v>
      </c>
    </row>
    <row r="135" spans="1:6" ht="12.75" customHeight="1" x14ac:dyDescent="0.2">
      <c r="A135" s="53">
        <v>6711</v>
      </c>
      <c r="B135" s="85" t="s">
        <v>316</v>
      </c>
      <c r="C135" s="50" t="s">
        <v>317</v>
      </c>
      <c r="D135" s="242">
        <v>50463.5</v>
      </c>
      <c r="E135" s="242">
        <v>56848.85</v>
      </c>
      <c r="F135" s="52">
        <f t="shared" si="31"/>
        <v>112.65340295461075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856173.68</v>
      </c>
      <c r="E151" s="51">
        <f t="shared" si="35"/>
        <v>945896.13</v>
      </c>
      <c r="F151" s="52">
        <f t="shared" si="31"/>
        <v>110.47946837141735</v>
      </c>
    </row>
    <row r="152" spans="1:6" ht="12.75" customHeight="1" x14ac:dyDescent="0.2">
      <c r="A152" s="53">
        <v>31</v>
      </c>
      <c r="B152" s="85" t="s">
        <v>349</v>
      </c>
      <c r="C152" s="50" t="s">
        <v>35</v>
      </c>
      <c r="D152" s="51">
        <f t="shared" ref="D152:E152" si="36">D153+D158+D159</f>
        <v>693116.00000000012</v>
      </c>
      <c r="E152" s="51">
        <f t="shared" si="36"/>
        <v>742533.37</v>
      </c>
      <c r="F152" s="52">
        <f t="shared" si="31"/>
        <v>107.12974018778962</v>
      </c>
    </row>
    <row r="153" spans="1:6" ht="12.75" customHeight="1" x14ac:dyDescent="0.2">
      <c r="A153" s="53">
        <v>311</v>
      </c>
      <c r="B153" s="85" t="s">
        <v>350</v>
      </c>
      <c r="C153" s="50" t="s">
        <v>351</v>
      </c>
      <c r="D153" s="51">
        <f t="shared" ref="D153:E153" si="37">SUM(D154:D157)</f>
        <v>572196.56000000006</v>
      </c>
      <c r="E153" s="51">
        <f t="shared" si="37"/>
        <v>608747.15999999992</v>
      </c>
      <c r="F153" s="52">
        <f t="shared" si="31"/>
        <v>106.38776996492251</v>
      </c>
    </row>
    <row r="154" spans="1:6" ht="12.75" customHeight="1" x14ac:dyDescent="0.2">
      <c r="A154" s="53">
        <v>3111</v>
      </c>
      <c r="B154" s="85" t="s">
        <v>352</v>
      </c>
      <c r="C154" s="50" t="s">
        <v>353</v>
      </c>
      <c r="D154" s="242">
        <v>562845.56000000006</v>
      </c>
      <c r="E154" s="242">
        <v>598039.34</v>
      </c>
      <c r="F154" s="52">
        <f t="shared" si="31"/>
        <v>106.25283070546028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7050.45</v>
      </c>
      <c r="E156" s="242">
        <v>7606.58</v>
      </c>
      <c r="F156" s="52">
        <f t="shared" si="31"/>
        <v>107.88786531356153</v>
      </c>
    </row>
    <row r="157" spans="1:6" ht="12.75" customHeight="1" x14ac:dyDescent="0.2">
      <c r="A157" s="53">
        <v>3114</v>
      </c>
      <c r="B157" s="85" t="s">
        <v>358</v>
      </c>
      <c r="C157" s="50" t="s">
        <v>359</v>
      </c>
      <c r="D157" s="242">
        <v>2300.5500000000002</v>
      </c>
      <c r="E157" s="242">
        <v>3101.24</v>
      </c>
      <c r="F157" s="52">
        <f t="shared" si="31"/>
        <v>134.80428593162503</v>
      </c>
    </row>
    <row r="158" spans="1:6" ht="12.75" customHeight="1" x14ac:dyDescent="0.2">
      <c r="A158" s="53">
        <v>312</v>
      </c>
      <c r="B158" s="85" t="s">
        <v>360</v>
      </c>
      <c r="C158" s="50" t="s">
        <v>361</v>
      </c>
      <c r="D158" s="242">
        <v>32248.03</v>
      </c>
      <c r="E158" s="242">
        <v>37639.660000000003</v>
      </c>
      <c r="F158" s="52">
        <f t="shared" si="31"/>
        <v>116.71925385829771</v>
      </c>
    </row>
    <row r="159" spans="1:6" ht="12.75" customHeight="1" x14ac:dyDescent="0.2">
      <c r="A159" s="53">
        <v>313</v>
      </c>
      <c r="B159" s="85" t="s">
        <v>362</v>
      </c>
      <c r="C159" s="50" t="s">
        <v>363</v>
      </c>
      <c r="D159" s="51">
        <f t="shared" ref="D159:E159" si="38">SUM(D160:D162)</f>
        <v>88671.409999999989</v>
      </c>
      <c r="E159" s="51">
        <f t="shared" si="38"/>
        <v>96146.55</v>
      </c>
      <c r="F159" s="52">
        <f t="shared" si="31"/>
        <v>108.43015804079354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88341.759999999995</v>
      </c>
      <c r="E161" s="242">
        <v>96146.55</v>
      </c>
      <c r="F161" s="52">
        <f t="shared" si="31"/>
        <v>108.83476851717693</v>
      </c>
    </row>
    <row r="162" spans="1:6" ht="12.75" customHeight="1" x14ac:dyDescent="0.2">
      <c r="A162" s="53">
        <v>3133</v>
      </c>
      <c r="B162" s="85" t="s">
        <v>367</v>
      </c>
      <c r="C162" s="50" t="s">
        <v>368</v>
      </c>
      <c r="D162" s="242">
        <v>329.65</v>
      </c>
      <c r="E162" s="242"/>
      <c r="F162" s="52">
        <f t="shared" si="31"/>
        <v>0</v>
      </c>
    </row>
    <row r="163" spans="1:6" ht="12.75" customHeight="1" x14ac:dyDescent="0.2">
      <c r="A163" s="53">
        <v>32</v>
      </c>
      <c r="B163" s="85" t="s">
        <v>369</v>
      </c>
      <c r="C163" s="50" t="s">
        <v>370</v>
      </c>
      <c r="D163" s="51">
        <f t="shared" ref="D163:E163" si="39">D164+D169+D177+D187+D188</f>
        <v>153465.57</v>
      </c>
      <c r="E163" s="51">
        <f t="shared" si="39"/>
        <v>199357.81000000003</v>
      </c>
      <c r="F163" s="52">
        <f t="shared" si="31"/>
        <v>129.90393219795163</v>
      </c>
    </row>
    <row r="164" spans="1:6" ht="12.75" customHeight="1" x14ac:dyDescent="0.2">
      <c r="A164" s="53">
        <v>321</v>
      </c>
      <c r="B164" s="85" t="s">
        <v>371</v>
      </c>
      <c r="C164" s="50" t="s">
        <v>372</v>
      </c>
      <c r="D164" s="51">
        <f t="shared" ref="D164:E164" si="40">SUM(D165:D168)</f>
        <v>26040.760000000002</v>
      </c>
      <c r="E164" s="51">
        <f t="shared" si="40"/>
        <v>40154.22</v>
      </c>
      <c r="F164" s="52">
        <f t="shared" si="31"/>
        <v>154.1975733427135</v>
      </c>
    </row>
    <row r="165" spans="1:6" ht="12.75" customHeight="1" x14ac:dyDescent="0.2">
      <c r="A165" s="53">
        <v>3211</v>
      </c>
      <c r="B165" s="85" t="s">
        <v>373</v>
      </c>
      <c r="C165" s="50" t="s">
        <v>374</v>
      </c>
      <c r="D165" s="242">
        <v>3007.25</v>
      </c>
      <c r="E165" s="242">
        <v>5483.4</v>
      </c>
      <c r="F165" s="52">
        <f t="shared" si="31"/>
        <v>182.33934657910049</v>
      </c>
    </row>
    <row r="166" spans="1:6" ht="12.75" customHeight="1" x14ac:dyDescent="0.2">
      <c r="A166" s="53">
        <v>3212</v>
      </c>
      <c r="B166" s="85" t="s">
        <v>375</v>
      </c>
      <c r="C166" s="50" t="s">
        <v>376</v>
      </c>
      <c r="D166" s="242">
        <v>21226.22</v>
      </c>
      <c r="E166" s="242">
        <v>33504.42</v>
      </c>
      <c r="F166" s="52">
        <f t="shared" si="31"/>
        <v>157.84449609963525</v>
      </c>
    </row>
    <row r="167" spans="1:6" ht="12.75" customHeight="1" x14ac:dyDescent="0.2">
      <c r="A167" s="53">
        <v>3213</v>
      </c>
      <c r="B167" s="85" t="s">
        <v>377</v>
      </c>
      <c r="C167" s="50" t="s">
        <v>378</v>
      </c>
      <c r="D167" s="242">
        <v>1256.22</v>
      </c>
      <c r="E167" s="242">
        <v>223.6</v>
      </c>
      <c r="F167" s="52">
        <f t="shared" si="31"/>
        <v>17.799430036140166</v>
      </c>
    </row>
    <row r="168" spans="1:6" ht="12.75" customHeight="1" x14ac:dyDescent="0.2">
      <c r="A168" s="53">
        <v>3214</v>
      </c>
      <c r="B168" s="85" t="s">
        <v>379</v>
      </c>
      <c r="C168" s="50" t="s">
        <v>380</v>
      </c>
      <c r="D168" s="242">
        <v>551.07000000000005</v>
      </c>
      <c r="E168" s="242">
        <v>942.8</v>
      </c>
      <c r="F168" s="52">
        <f t="shared" si="31"/>
        <v>171.08534305986532</v>
      </c>
    </row>
    <row r="169" spans="1:6" ht="12.75" customHeight="1" x14ac:dyDescent="0.2">
      <c r="A169" s="53">
        <v>322</v>
      </c>
      <c r="B169" s="85" t="s">
        <v>381</v>
      </c>
      <c r="C169" s="50" t="s">
        <v>382</v>
      </c>
      <c r="D169" s="51">
        <f t="shared" ref="D169:E169" si="41">SUM(D170:D176)</f>
        <v>77383.13</v>
      </c>
      <c r="E169" s="51">
        <f t="shared" si="41"/>
        <v>98740.63</v>
      </c>
      <c r="F169" s="52">
        <f t="shared" si="31"/>
        <v>127.59968484086906</v>
      </c>
    </row>
    <row r="170" spans="1:6" ht="12.75" customHeight="1" x14ac:dyDescent="0.2">
      <c r="A170" s="53">
        <v>3221</v>
      </c>
      <c r="B170" s="85" t="s">
        <v>383</v>
      </c>
      <c r="C170" s="50" t="s">
        <v>384</v>
      </c>
      <c r="D170" s="242">
        <v>6338.14</v>
      </c>
      <c r="E170" s="242">
        <v>8207.17</v>
      </c>
      <c r="F170" s="52">
        <f t="shared" si="31"/>
        <v>129.48861968968814</v>
      </c>
    </row>
    <row r="171" spans="1:6" ht="12.75" customHeight="1" x14ac:dyDescent="0.2">
      <c r="A171" s="53">
        <v>3222</v>
      </c>
      <c r="B171" s="85" t="s">
        <v>385</v>
      </c>
      <c r="C171" s="50" t="s">
        <v>386</v>
      </c>
      <c r="D171" s="242">
        <v>48105.03</v>
      </c>
      <c r="E171" s="242">
        <v>66046.880000000005</v>
      </c>
      <c r="F171" s="52">
        <f t="shared" si="31"/>
        <v>137.29724313652855</v>
      </c>
    </row>
    <row r="172" spans="1:6" ht="12.75" customHeight="1" x14ac:dyDescent="0.2">
      <c r="A172" s="53">
        <v>3223</v>
      </c>
      <c r="B172" s="85" t="s">
        <v>387</v>
      </c>
      <c r="C172" s="50" t="s">
        <v>388</v>
      </c>
      <c r="D172" s="242">
        <v>17950.77</v>
      </c>
      <c r="E172" s="242">
        <v>21940.59</v>
      </c>
      <c r="F172" s="52">
        <f t="shared" si="31"/>
        <v>122.22645602389201</v>
      </c>
    </row>
    <row r="173" spans="1:6" ht="12.75" customHeight="1" x14ac:dyDescent="0.2">
      <c r="A173" s="53">
        <v>3224</v>
      </c>
      <c r="B173" s="85" t="s">
        <v>389</v>
      </c>
      <c r="C173" s="50" t="s">
        <v>390</v>
      </c>
      <c r="D173" s="242">
        <v>3675.62</v>
      </c>
      <c r="E173" s="242">
        <v>1109.69</v>
      </c>
      <c r="F173" s="52">
        <f t="shared" si="31"/>
        <v>30.190552886315778</v>
      </c>
    </row>
    <row r="174" spans="1:6" ht="12.75" customHeight="1" x14ac:dyDescent="0.2">
      <c r="A174" s="53">
        <v>3225</v>
      </c>
      <c r="B174" s="85" t="s">
        <v>391</v>
      </c>
      <c r="C174" s="50" t="s">
        <v>392</v>
      </c>
      <c r="D174" s="242">
        <v>1313.57</v>
      </c>
      <c r="E174" s="242">
        <v>1406.07</v>
      </c>
      <c r="F174" s="52">
        <f t="shared" si="31"/>
        <v>107.04187824021561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30.23</v>
      </c>
      <c r="F176" s="52" t="str">
        <f t="shared" si="31"/>
        <v>-</v>
      </c>
    </row>
    <row r="177" spans="1:6" ht="12.75" customHeight="1" x14ac:dyDescent="0.2">
      <c r="A177" s="53">
        <v>323</v>
      </c>
      <c r="B177" s="85" t="s">
        <v>397</v>
      </c>
      <c r="C177" s="50" t="s">
        <v>398</v>
      </c>
      <c r="D177" s="51">
        <f t="shared" ref="D177:E177" si="42">SUM(D178:D186)</f>
        <v>31933.68</v>
      </c>
      <c r="E177" s="51">
        <f t="shared" si="42"/>
        <v>56111.510000000009</v>
      </c>
      <c r="F177" s="52">
        <f t="shared" si="31"/>
        <v>175.71263318227028</v>
      </c>
    </row>
    <row r="178" spans="1:6" ht="12.75" customHeight="1" x14ac:dyDescent="0.2">
      <c r="A178" s="53">
        <v>3231</v>
      </c>
      <c r="B178" s="85" t="s">
        <v>399</v>
      </c>
      <c r="C178" s="50" t="s">
        <v>400</v>
      </c>
      <c r="D178" s="242">
        <v>1401.38</v>
      </c>
      <c r="E178" s="242">
        <v>1060.76</v>
      </c>
      <c r="F178" s="52">
        <f t="shared" si="31"/>
        <v>75.693958812028143</v>
      </c>
    </row>
    <row r="179" spans="1:6" ht="12.75" customHeight="1" x14ac:dyDescent="0.2">
      <c r="A179" s="53">
        <v>3232</v>
      </c>
      <c r="B179" s="85" t="s">
        <v>401</v>
      </c>
      <c r="C179" s="50" t="s">
        <v>402</v>
      </c>
      <c r="D179" s="242">
        <v>4953.34</v>
      </c>
      <c r="E179" s="242">
        <v>3385.37</v>
      </c>
      <c r="F179" s="52">
        <f t="shared" si="31"/>
        <v>68.345197381968532</v>
      </c>
    </row>
    <row r="180" spans="1:6" ht="12.75" customHeight="1" x14ac:dyDescent="0.2">
      <c r="A180" s="53">
        <v>3233</v>
      </c>
      <c r="B180" s="85" t="s">
        <v>403</v>
      </c>
      <c r="C180" s="50" t="s">
        <v>404</v>
      </c>
      <c r="D180" s="242">
        <v>43.8</v>
      </c>
      <c r="E180" s="242">
        <v>53.8</v>
      </c>
      <c r="F180" s="52">
        <f t="shared" si="31"/>
        <v>122.83105022831052</v>
      </c>
    </row>
    <row r="181" spans="1:6" ht="12.75" customHeight="1" x14ac:dyDescent="0.2">
      <c r="A181" s="53">
        <v>3234</v>
      </c>
      <c r="B181" s="85" t="s">
        <v>405</v>
      </c>
      <c r="C181" s="50" t="s">
        <v>406</v>
      </c>
      <c r="D181" s="242">
        <v>3694.8</v>
      </c>
      <c r="E181" s="242">
        <v>3972.02</v>
      </c>
      <c r="F181" s="52">
        <f t="shared" si="31"/>
        <v>107.50297715708564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906.68</v>
      </c>
      <c r="E183" s="242">
        <v>713.69</v>
      </c>
      <c r="F183" s="52">
        <f t="shared" si="31"/>
        <v>78.714651255128615</v>
      </c>
    </row>
    <row r="184" spans="1:6" ht="12.75" customHeight="1" x14ac:dyDescent="0.2">
      <c r="A184" s="53">
        <v>3237</v>
      </c>
      <c r="B184" s="85" t="s">
        <v>411</v>
      </c>
      <c r="C184" s="50" t="s">
        <v>412</v>
      </c>
      <c r="D184" s="242">
        <v>594.63</v>
      </c>
      <c r="E184" s="242">
        <v>25335.19</v>
      </c>
      <c r="F184" s="52">
        <f t="shared" si="31"/>
        <v>4260.6646149706539</v>
      </c>
    </row>
    <row r="185" spans="1:6" ht="12.75" customHeight="1" x14ac:dyDescent="0.2">
      <c r="A185" s="53">
        <v>3238</v>
      </c>
      <c r="B185" s="85" t="s">
        <v>413</v>
      </c>
      <c r="C185" s="50" t="s">
        <v>414</v>
      </c>
      <c r="D185" s="242">
        <v>559.26</v>
      </c>
      <c r="E185" s="242">
        <v>618.79999999999995</v>
      </c>
      <c r="F185" s="52">
        <f t="shared" si="31"/>
        <v>110.6462110646211</v>
      </c>
    </row>
    <row r="186" spans="1:6" ht="12.75" customHeight="1" x14ac:dyDescent="0.2">
      <c r="A186" s="53">
        <v>3239</v>
      </c>
      <c r="B186" s="85" t="s">
        <v>415</v>
      </c>
      <c r="C186" s="50" t="s">
        <v>416</v>
      </c>
      <c r="D186" s="242">
        <v>19779.79</v>
      </c>
      <c r="E186" s="242">
        <v>20971.88</v>
      </c>
      <c r="F186" s="52">
        <f t="shared" si="31"/>
        <v>106.02680817137089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18108</v>
      </c>
      <c r="E188" s="51">
        <f t="shared" si="43"/>
        <v>4351.45</v>
      </c>
      <c r="F188" s="52">
        <f t="shared" si="31"/>
        <v>24.030538988292466</v>
      </c>
    </row>
    <row r="189" spans="1:6" ht="12.75" customHeight="1" x14ac:dyDescent="0.2">
      <c r="A189" s="53">
        <v>3291</v>
      </c>
      <c r="B189" s="232" t="s">
        <v>421</v>
      </c>
      <c r="C189" s="50" t="s">
        <v>422</v>
      </c>
      <c r="D189" s="242">
        <v>225.63</v>
      </c>
      <c r="E189" s="242">
        <v>380</v>
      </c>
      <c r="F189" s="52">
        <f t="shared" si="31"/>
        <v>168.41732039179186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106.18</v>
      </c>
      <c r="E192" s="242">
        <v>108.09</v>
      </c>
      <c r="F192" s="52">
        <f t="shared" si="31"/>
        <v>101.79883217178376</v>
      </c>
    </row>
    <row r="193" spans="1:6" ht="12.75" customHeight="1" x14ac:dyDescent="0.2">
      <c r="A193" s="53">
        <v>3295</v>
      </c>
      <c r="B193" s="85" t="s">
        <v>429</v>
      </c>
      <c r="C193" s="50" t="s">
        <v>430</v>
      </c>
      <c r="D193" s="242">
        <v>4030.86</v>
      </c>
      <c r="E193" s="242">
        <v>2246.64</v>
      </c>
      <c r="F193" s="52">
        <f t="shared" si="31"/>
        <v>55.735996784805216</v>
      </c>
    </row>
    <row r="194" spans="1:6" ht="12.75" customHeight="1" x14ac:dyDescent="0.2">
      <c r="A194" s="53" t="s">
        <v>431</v>
      </c>
      <c r="B194" s="85" t="s">
        <v>432</v>
      </c>
      <c r="C194" s="50" t="s">
        <v>431</v>
      </c>
      <c r="D194" s="242">
        <v>9271.52</v>
      </c>
      <c r="E194" s="242"/>
      <c r="F194" s="52">
        <f t="shared" si="31"/>
        <v>0</v>
      </c>
    </row>
    <row r="195" spans="1:6" ht="12.75" customHeight="1" x14ac:dyDescent="0.2">
      <c r="A195" s="53">
        <v>3299</v>
      </c>
      <c r="B195" s="85" t="s">
        <v>433</v>
      </c>
      <c r="C195" s="50" t="s">
        <v>434</v>
      </c>
      <c r="D195" s="242">
        <v>4473.8100000000004</v>
      </c>
      <c r="E195" s="242">
        <v>1616.72</v>
      </c>
      <c r="F195" s="52">
        <f t="shared" si="31"/>
        <v>36.137430959294207</v>
      </c>
    </row>
    <row r="196" spans="1:6" ht="12.75" customHeight="1" x14ac:dyDescent="0.2">
      <c r="A196" s="53">
        <v>34</v>
      </c>
      <c r="B196" s="232" t="s">
        <v>435</v>
      </c>
      <c r="C196" s="50" t="s">
        <v>436</v>
      </c>
      <c r="D196" s="51">
        <f t="shared" ref="D196:E196" si="44">D197+D202+D210</f>
        <v>8396.99</v>
      </c>
      <c r="E196" s="51">
        <f t="shared" si="44"/>
        <v>768.13</v>
      </c>
      <c r="F196" s="52">
        <f t="shared" si="31"/>
        <v>9.1476826815323111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8396.99</v>
      </c>
      <c r="E210" s="51">
        <f t="shared" si="47"/>
        <v>768.13</v>
      </c>
      <c r="F210" s="52">
        <f t="shared" si="31"/>
        <v>9.1476826815323111</v>
      </c>
    </row>
    <row r="211" spans="1:6" ht="12.75" customHeight="1" x14ac:dyDescent="0.2">
      <c r="A211" s="53">
        <v>3431</v>
      </c>
      <c r="B211" s="232" t="s">
        <v>465</v>
      </c>
      <c r="C211" s="50" t="s">
        <v>466</v>
      </c>
      <c r="D211" s="242">
        <v>988.94</v>
      </c>
      <c r="E211" s="242">
        <v>767.26</v>
      </c>
      <c r="F211" s="52">
        <f t="shared" si="31"/>
        <v>77.584079923958981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7408.05</v>
      </c>
      <c r="E213" s="242">
        <v>0.87</v>
      </c>
      <c r="F213" s="52">
        <f t="shared" si="31"/>
        <v>1.1743981209630064E-2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1195.1199999999999</v>
      </c>
      <c r="E252" s="51">
        <f t="shared" si="63"/>
        <v>2091.3200000000002</v>
      </c>
      <c r="F252" s="52">
        <f t="shared" ref="F252:F258" si="64">IF(D252&lt;&gt;0,IF(E252/D252&gt;=100,"&gt;&gt;100",E252/D252*100),"-")</f>
        <v>174.98828569516033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1195.1199999999999</v>
      </c>
      <c r="E259" s="51">
        <f t="shared" si="66"/>
        <v>2091.3200000000002</v>
      </c>
      <c r="F259" s="52">
        <f t="shared" ref="F259:F262" si="67">IF(D259&lt;&gt;0,IF(E259/D259&gt;=100,"&gt;&gt;100",E259/D259*100),"-")</f>
        <v>174.98828569516033</v>
      </c>
    </row>
    <row r="260" spans="1:6" ht="12.75" customHeight="1" x14ac:dyDescent="0.2">
      <c r="A260" s="53">
        <v>3721</v>
      </c>
      <c r="B260" s="85" t="s">
        <v>559</v>
      </c>
      <c r="C260" s="50" t="s">
        <v>560</v>
      </c>
      <c r="D260" s="242">
        <v>1195.1199999999999</v>
      </c>
      <c r="E260" s="242">
        <v>2091.3200000000002</v>
      </c>
      <c r="F260" s="52">
        <f t="shared" si="67"/>
        <v>174.98828569516033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1145.5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1145.5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1145.5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856173.68</v>
      </c>
      <c r="E289" s="51">
        <f t="shared" si="79"/>
        <v>945896.13</v>
      </c>
      <c r="F289" s="52">
        <f t="shared" si="76"/>
        <v>110.47946837141735</v>
      </c>
    </row>
    <row r="290" spans="1:6" ht="12.75" customHeight="1" x14ac:dyDescent="0.2">
      <c r="A290" s="53" t="s">
        <v>608</v>
      </c>
      <c r="B290" s="85" t="s">
        <v>619</v>
      </c>
      <c r="C290" s="50" t="s">
        <v>620</v>
      </c>
      <c r="D290" s="51">
        <f>IF(D6&gt;=D289,D6-D289,0)</f>
        <v>0</v>
      </c>
      <c r="E290" s="51">
        <f>IF(E6&gt;=E289,E6-E289,0)</f>
        <v>15344.009999999893</v>
      </c>
      <c r="F290" s="52" t="str">
        <f t="shared" si="76"/>
        <v>-</v>
      </c>
    </row>
    <row r="291" spans="1:6" ht="12.75" customHeight="1" x14ac:dyDescent="0.2">
      <c r="A291" s="53" t="s">
        <v>608</v>
      </c>
      <c r="B291" s="85" t="s">
        <v>621</v>
      </c>
      <c r="C291" s="50" t="s">
        <v>622</v>
      </c>
      <c r="D291" s="51">
        <f>IF(D289&gt;=D6,D289-D6,0)</f>
        <v>643.78000000014435</v>
      </c>
      <c r="E291" s="51">
        <f>IF(E289&gt;=E6,E289-E6,0)</f>
        <v>0</v>
      </c>
      <c r="F291" s="52">
        <f t="shared" si="76"/>
        <v>0</v>
      </c>
    </row>
    <row r="292" spans="1:6" ht="12.75" customHeight="1" x14ac:dyDescent="0.2">
      <c r="A292" s="53">
        <v>92211</v>
      </c>
      <c r="B292" s="85" t="s">
        <v>623</v>
      </c>
      <c r="C292" s="50" t="s">
        <v>624</v>
      </c>
      <c r="D292" s="242">
        <v>52389.93</v>
      </c>
      <c r="E292" s="242">
        <v>45527.95</v>
      </c>
      <c r="F292" s="52">
        <f t="shared" si="76"/>
        <v>86.902101224414679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3916.42</v>
      </c>
      <c r="E294" s="242">
        <v>2132.35</v>
      </c>
      <c r="F294" s="52">
        <f t="shared" si="76"/>
        <v>54.446407688654432</v>
      </c>
    </row>
    <row r="295" spans="1:6" ht="24" x14ac:dyDescent="0.2">
      <c r="A295" s="53">
        <v>9661</v>
      </c>
      <c r="B295" s="85" t="s">
        <v>629</v>
      </c>
      <c r="C295" s="50" t="s">
        <v>630</v>
      </c>
      <c r="D295" s="242">
        <v>1274.1400000000001</v>
      </c>
      <c r="E295" s="242">
        <v>1260</v>
      </c>
      <c r="F295" s="52">
        <f t="shared" si="76"/>
        <v>98.890231842654643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96.29</v>
      </c>
      <c r="E298" s="51">
        <f t="shared" si="80"/>
        <v>96.3</v>
      </c>
      <c r="F298" s="52">
        <f t="shared" ref="F298:F418" si="81">IF(D298&lt;&gt;0,IF(E298/D298&gt;=100,"&gt;&gt;100",E298/D298*100),"-")</f>
        <v>100.01038529442307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96.29</v>
      </c>
      <c r="E311" s="51">
        <f t="shared" si="85"/>
        <v>96.3</v>
      </c>
      <c r="F311" s="52">
        <f t="shared" si="81"/>
        <v>100.01038529442307</v>
      </c>
    </row>
    <row r="312" spans="1:6" ht="12.75" customHeight="1" x14ac:dyDescent="0.2">
      <c r="A312" s="53">
        <v>721</v>
      </c>
      <c r="B312" s="85" t="s">
        <v>662</v>
      </c>
      <c r="C312" s="50" t="s">
        <v>663</v>
      </c>
      <c r="D312" s="51">
        <f t="shared" ref="D312:E312" si="86">SUM(D313:D316)</f>
        <v>96.29</v>
      </c>
      <c r="E312" s="51">
        <f t="shared" si="86"/>
        <v>96.3</v>
      </c>
      <c r="F312" s="52">
        <f t="shared" si="81"/>
        <v>100.01038529442307</v>
      </c>
    </row>
    <row r="313" spans="1:6" ht="12.75" customHeight="1" x14ac:dyDescent="0.2">
      <c r="A313" s="53">
        <v>7211</v>
      </c>
      <c r="B313" s="85" t="s">
        <v>664</v>
      </c>
      <c r="C313" s="50" t="s">
        <v>665</v>
      </c>
      <c r="D313" s="242">
        <v>96.29</v>
      </c>
      <c r="E313" s="242">
        <v>96.3</v>
      </c>
      <c r="F313" s="52">
        <f t="shared" si="81"/>
        <v>100.01038529442307</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10519.3</v>
      </c>
      <c r="E350" s="51">
        <f t="shared" si="95"/>
        <v>9578.8799999999992</v>
      </c>
      <c r="F350" s="52">
        <f t="shared" si="81"/>
        <v>91.060051524340963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10519.3</v>
      </c>
      <c r="E363" s="51">
        <f t="shared" si="99"/>
        <v>9578.8799999999992</v>
      </c>
      <c r="F363" s="52">
        <f t="shared" si="81"/>
        <v>91.060051524340963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10488.64</v>
      </c>
      <c r="E369" s="51">
        <f t="shared" si="101"/>
        <v>9505.8799999999992</v>
      </c>
      <c r="F369" s="52">
        <f t="shared" si="81"/>
        <v>90.6302437684962</v>
      </c>
    </row>
    <row r="370" spans="1:6" ht="12.75" customHeight="1" x14ac:dyDescent="0.2">
      <c r="A370" s="53">
        <v>4221</v>
      </c>
      <c r="B370" s="85" t="s">
        <v>674</v>
      </c>
      <c r="C370" s="50" t="s">
        <v>766</v>
      </c>
      <c r="D370" s="242">
        <v>1160.8800000000001</v>
      </c>
      <c r="E370" s="242">
        <v>325.88</v>
      </c>
      <c r="F370" s="52">
        <f t="shared" si="81"/>
        <v>28.071807594238852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9327.76</v>
      </c>
      <c r="E376" s="242">
        <v>9180</v>
      </c>
      <c r="F376" s="52">
        <f t="shared" si="81"/>
        <v>98.415911215554431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30.66</v>
      </c>
      <c r="E383" s="51">
        <f t="shared" si="103"/>
        <v>73</v>
      </c>
      <c r="F383" s="52">
        <f t="shared" si="81"/>
        <v>238.0952380952381</v>
      </c>
    </row>
    <row r="384" spans="1:6" ht="12.75" customHeight="1" x14ac:dyDescent="0.2">
      <c r="A384" s="53">
        <v>4241</v>
      </c>
      <c r="B384" s="85" t="s">
        <v>783</v>
      </c>
      <c r="C384" s="50" t="s">
        <v>784</v>
      </c>
      <c r="D384" s="242">
        <v>30.66</v>
      </c>
      <c r="E384" s="242">
        <v>73</v>
      </c>
      <c r="F384" s="52">
        <f t="shared" si="81"/>
        <v>238.0952380952381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10423.009999999998</v>
      </c>
      <c r="E408" s="51">
        <f t="shared" si="111"/>
        <v>9482.58</v>
      </c>
      <c r="F408" s="52">
        <f t="shared" si="81"/>
        <v>90.977366422943092</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2241.25</v>
      </c>
      <c r="E411" s="242">
        <v>2048.66</v>
      </c>
      <c r="F411" s="52">
        <f t="shared" si="81"/>
        <v>91.407027328499709</v>
      </c>
    </row>
    <row r="412" spans="1:6" ht="12.75" customHeight="1" x14ac:dyDescent="0.2">
      <c r="A412" s="53" t="s">
        <v>608</v>
      </c>
      <c r="B412" s="85" t="s">
        <v>829</v>
      </c>
      <c r="C412" s="50" t="s">
        <v>830</v>
      </c>
      <c r="D412" s="51">
        <f>D6+D298</f>
        <v>855626.19</v>
      </c>
      <c r="E412" s="51">
        <f>E6+E298</f>
        <v>961336.44</v>
      </c>
      <c r="F412" s="52">
        <f t="shared" si="81"/>
        <v>112.35472350373006</v>
      </c>
    </row>
    <row r="413" spans="1:6" ht="12.75" customHeight="1" x14ac:dyDescent="0.2">
      <c r="A413" s="53" t="s">
        <v>608</v>
      </c>
      <c r="B413" s="85" t="s">
        <v>831</v>
      </c>
      <c r="C413" s="50" t="s">
        <v>832</v>
      </c>
      <c r="D413" s="51">
        <f t="shared" ref="D413:E413" si="112">D289+D350</f>
        <v>866692.9800000001</v>
      </c>
      <c r="E413" s="51">
        <f t="shared" si="112"/>
        <v>955475.01</v>
      </c>
      <c r="F413" s="52">
        <f t="shared" si="81"/>
        <v>110.24376936801772</v>
      </c>
    </row>
    <row r="414" spans="1:6" ht="12.75" customHeight="1" x14ac:dyDescent="0.2">
      <c r="A414" s="53" t="s">
        <v>608</v>
      </c>
      <c r="B414" s="85" t="s">
        <v>833</v>
      </c>
      <c r="C414" s="50" t="s">
        <v>834</v>
      </c>
      <c r="D414" s="51">
        <f t="shared" ref="D414:E414" si="113">IF(D412&gt;=D413,D412-D413,0)</f>
        <v>0</v>
      </c>
      <c r="E414" s="51">
        <f t="shared" si="113"/>
        <v>5861.4299999999348</v>
      </c>
      <c r="F414" s="52" t="str">
        <f t="shared" si="81"/>
        <v>-</v>
      </c>
    </row>
    <row r="415" spans="1:6" ht="12.75" customHeight="1" x14ac:dyDescent="0.2">
      <c r="A415" s="53" t="s">
        <v>608</v>
      </c>
      <c r="B415" s="85" t="s">
        <v>835</v>
      </c>
      <c r="C415" s="50" t="s">
        <v>836</v>
      </c>
      <c r="D415" s="51">
        <f t="shared" ref="D415:E415" si="114">IF(D413&gt;=D412,D413-D412,0)</f>
        <v>11066.790000000154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52389.93</v>
      </c>
      <c r="E416" s="51">
        <f t="shared" si="115"/>
        <v>45527.95</v>
      </c>
      <c r="F416" s="52">
        <f t="shared" si="81"/>
        <v>86.902101224414679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6157.67</v>
      </c>
      <c r="E418" s="62">
        <f t="shared" si="117"/>
        <v>4181.01</v>
      </c>
      <c r="F418" s="57">
        <f t="shared" si="81"/>
        <v>67.899221621165154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855626.19</v>
      </c>
      <c r="E639" s="51">
        <f t="shared" si="180"/>
        <v>961336.44</v>
      </c>
      <c r="F639" s="52">
        <f t="shared" si="119"/>
        <v>112.35472350373006</v>
      </c>
    </row>
    <row r="640" spans="1:6" ht="12.75" customHeight="1" x14ac:dyDescent="0.2">
      <c r="A640" s="53" t="s">
        <v>608</v>
      </c>
      <c r="B640" s="85" t="s">
        <v>1277</v>
      </c>
      <c r="C640" s="50" t="s">
        <v>1278</v>
      </c>
      <c r="D640" s="51">
        <f t="shared" ref="D640:E640" si="181">D413+D528</f>
        <v>866692.9800000001</v>
      </c>
      <c r="E640" s="51">
        <f t="shared" si="181"/>
        <v>955475.01</v>
      </c>
      <c r="F640" s="52">
        <f t="shared" si="119"/>
        <v>110.24376936801772</v>
      </c>
    </row>
    <row r="641" spans="1:6" ht="12.75" customHeight="1" x14ac:dyDescent="0.2">
      <c r="A641" s="53" t="s">
        <v>608</v>
      </c>
      <c r="B641" s="85" t="s">
        <v>1279</v>
      </c>
      <c r="C641" s="50" t="s">
        <v>1280</v>
      </c>
      <c r="D641" s="51">
        <f t="shared" ref="D641:E641" si="182">IF(D639&gt;=D640,D639-D640,0)</f>
        <v>0</v>
      </c>
      <c r="E641" s="51">
        <f t="shared" si="182"/>
        <v>5861.4299999999348</v>
      </c>
      <c r="F641" s="52" t="str">
        <f t="shared" si="119"/>
        <v>-</v>
      </c>
    </row>
    <row r="642" spans="1:6" ht="12.75" customHeight="1" x14ac:dyDescent="0.2">
      <c r="A642" s="53" t="s">
        <v>608</v>
      </c>
      <c r="B642" s="85" t="s">
        <v>1281</v>
      </c>
      <c r="C642" s="50" t="s">
        <v>1282</v>
      </c>
      <c r="D642" s="51">
        <f t="shared" ref="D642:E642" si="183">IF(D640&gt;=D639,D640-D639,0)</f>
        <v>11066.790000000154</v>
      </c>
      <c r="E642" s="51">
        <f t="shared" si="183"/>
        <v>0</v>
      </c>
      <c r="F642" s="52">
        <f t="shared" si="119"/>
        <v>0</v>
      </c>
    </row>
    <row r="643" spans="1:6" ht="24" x14ac:dyDescent="0.2">
      <c r="A643" s="60" t="s">
        <v>1283</v>
      </c>
      <c r="B643" s="85" t="s">
        <v>1284</v>
      </c>
      <c r="C643" s="61" t="s">
        <v>1283</v>
      </c>
      <c r="D643" s="51">
        <f t="shared" ref="D643:E643" si="184">IF(D416-D417+D637-D638&gt;=0,D416-D417+D637-D638,0)</f>
        <v>52389.93</v>
      </c>
      <c r="E643" s="51">
        <f t="shared" si="184"/>
        <v>45527.95</v>
      </c>
      <c r="F643" s="52">
        <f t="shared" si="119"/>
        <v>86.902101224414679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41323.139999999847</v>
      </c>
      <c r="E645" s="51">
        <f t="shared" si="186"/>
        <v>51389.379999999932</v>
      </c>
      <c r="F645" s="52">
        <f t="shared" si="119"/>
        <v>124.35981389604014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111595.95</v>
      </c>
      <c r="E647" s="243">
        <v>126238.24</v>
      </c>
      <c r="F647" s="57">
        <f t="shared" si="119"/>
        <v>113.12080769956259</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69454.8</v>
      </c>
      <c r="E649" s="242">
        <v>64453.32</v>
      </c>
      <c r="F649" s="52">
        <f t="shared" ref="F649:F724" si="188">IF(D649&lt;&gt;0,IF(E649/D649&gt;=100,"&gt;&gt;100",E649/D649*100),"-")</f>
        <v>92.798942621676247</v>
      </c>
    </row>
    <row r="650" spans="1:6" ht="12.75" customHeight="1" x14ac:dyDescent="0.2">
      <c r="A650" s="53" t="s">
        <v>1296</v>
      </c>
      <c r="B650" s="85" t="s">
        <v>1297</v>
      </c>
      <c r="C650" s="50" t="s">
        <v>1296</v>
      </c>
      <c r="D650" s="242">
        <v>256673.96</v>
      </c>
      <c r="E650" s="242">
        <v>315389.78000000003</v>
      </c>
      <c r="F650" s="52">
        <f t="shared" si="188"/>
        <v>122.87564348171512</v>
      </c>
    </row>
    <row r="651" spans="1:6" ht="12.75" customHeight="1" x14ac:dyDescent="0.2">
      <c r="A651" s="53" t="s">
        <v>1298</v>
      </c>
      <c r="B651" s="85" t="s">
        <v>1299</v>
      </c>
      <c r="C651" s="50" t="s">
        <v>1298</v>
      </c>
      <c r="D651" s="242">
        <v>276864.24</v>
      </c>
      <c r="E651" s="242">
        <v>281222.51</v>
      </c>
      <c r="F651" s="52">
        <f t="shared" si="188"/>
        <v>101.57415417751314</v>
      </c>
    </row>
    <row r="652" spans="1:6" ht="24" x14ac:dyDescent="0.2">
      <c r="A652" s="53">
        <v>11</v>
      </c>
      <c r="B652" s="85" t="s">
        <v>1300</v>
      </c>
      <c r="C652" s="50" t="s">
        <v>1301</v>
      </c>
      <c r="D652" s="51">
        <f t="shared" ref="D652:E652" si="189">+D649+D650-D651</f>
        <v>49264.520000000019</v>
      </c>
      <c r="E652" s="51">
        <f t="shared" si="189"/>
        <v>98620.590000000026</v>
      </c>
      <c r="F652" s="52">
        <f t="shared" si="188"/>
        <v>200.18583353699574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76</v>
      </c>
      <c r="E654" s="262">
        <v>74</v>
      </c>
      <c r="F654" s="52">
        <f t="shared" si="188"/>
        <v>97.368421052631575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72</v>
      </c>
      <c r="E656" s="262">
        <v>70</v>
      </c>
      <c r="F656" s="52">
        <f t="shared" si="188"/>
        <v>97.222222222222214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692556.19</v>
      </c>
      <c r="E675" s="242">
        <v>790422.73</v>
      </c>
      <c r="F675" s="52">
        <f t="shared" si="188"/>
        <v>114.13120572931419</v>
      </c>
    </row>
    <row r="676" spans="1:6" ht="24" x14ac:dyDescent="0.2">
      <c r="A676" s="53">
        <v>63613</v>
      </c>
      <c r="B676" s="232" t="s">
        <v>1349</v>
      </c>
      <c r="C676" s="50" t="s">
        <v>1350</v>
      </c>
      <c r="D676" s="242">
        <v>32118.92</v>
      </c>
      <c r="E676" s="242">
        <v>42387.85</v>
      </c>
      <c r="F676" s="52">
        <f t="shared" si="188"/>
        <v>131.97159182189188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v>12500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12284.64</v>
      </c>
      <c r="E695" s="242">
        <v>11025.65</v>
      </c>
      <c r="F695" s="52">
        <f t="shared" si="188"/>
        <v>89.751510829784181</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39873.339999999997</v>
      </c>
      <c r="E710" s="242">
        <v>19944.46</v>
      </c>
      <c r="F710" s="52">
        <f t="shared" si="188"/>
        <v>50.019536863478208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761.46</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2086.14</v>
      </c>
      <c r="E716" s="242"/>
      <c r="F716" s="52">
        <f t="shared" si="188"/>
        <v>0</v>
      </c>
    </row>
    <row r="717" spans="1:6" ht="12.75" customHeight="1" x14ac:dyDescent="0.2">
      <c r="A717" s="53">
        <v>31215</v>
      </c>
      <c r="B717" s="85" t="s">
        <v>1413</v>
      </c>
      <c r="C717" s="50" t="s">
        <v>1414</v>
      </c>
      <c r="D717" s="242">
        <v>2829.38</v>
      </c>
      <c r="E717" s="242">
        <v>1951.32</v>
      </c>
      <c r="F717" s="52">
        <f t="shared" si="188"/>
        <v>68.966345983925805</v>
      </c>
    </row>
    <row r="718" spans="1:6" ht="12.75" customHeight="1" x14ac:dyDescent="0.2">
      <c r="A718" s="53">
        <v>32121</v>
      </c>
      <c r="B718" s="85" t="s">
        <v>1415</v>
      </c>
      <c r="C718" s="50" t="s">
        <v>1416</v>
      </c>
      <c r="D718" s="242">
        <v>21226.22</v>
      </c>
      <c r="E718" s="242">
        <v>33504.42</v>
      </c>
      <c r="F718" s="52">
        <f t="shared" si="188"/>
        <v>157.84449609963525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175.19</v>
      </c>
      <c r="E720" s="242">
        <v>131.4</v>
      </c>
      <c r="F720" s="52">
        <f t="shared" si="188"/>
        <v>75.004281066270906</v>
      </c>
    </row>
    <row r="721" spans="1:6" ht="12.75" customHeight="1" x14ac:dyDescent="0.2">
      <c r="A721" s="53" t="s">
        <v>1421</v>
      </c>
      <c r="B721" s="85" t="s">
        <v>1422</v>
      </c>
      <c r="C721" s="50" t="s">
        <v>1421</v>
      </c>
      <c r="D721" s="242">
        <v>302.64</v>
      </c>
      <c r="E721" s="242"/>
      <c r="F721" s="52">
        <f t="shared" si="188"/>
        <v>0</v>
      </c>
    </row>
    <row r="722" spans="1:6" ht="12.75" customHeight="1" x14ac:dyDescent="0.2">
      <c r="A722" s="53" t="s">
        <v>1423</v>
      </c>
      <c r="B722" s="85" t="s">
        <v>1424</v>
      </c>
      <c r="C722" s="50" t="s">
        <v>1423</v>
      </c>
      <c r="D722" s="242">
        <v>291.99</v>
      </c>
      <c r="E722" s="242">
        <v>1146.98</v>
      </c>
      <c r="F722" s="52">
        <f t="shared" si="188"/>
        <v>392.81482242542552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1195.1199999999999</v>
      </c>
      <c r="E823" s="242">
        <v>2091.3200000000002</v>
      </c>
      <c r="F823" s="52">
        <f t="shared" si="190"/>
        <v>174.98828569516033</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158075.72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1002712.25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993206.37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760795.58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194719.66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767.26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36923.870000000003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9505.8799999999992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961246.26000000013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953802.88000000012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749230.78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200265.91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823.56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3482.63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7443.38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199541.70999999985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199541.71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197479.21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13650</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3226</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2023-07-05T11:31:52Z</cp:lastPrinted>
  <dcterms:created xsi:type="dcterms:W3CDTF">2022-04-01T05:14:30Z</dcterms:created>
  <dcterms:modified xsi:type="dcterms:W3CDTF">2023-07-07T06:13:49Z</dcterms:modified>
</cp:coreProperties>
</file>