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xr:revisionPtr revIDLastSave="0" documentId="13_ncr:1_{8321C68F-D5F4-44C5-86EA-5A332C253B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F14" i="1"/>
  <c r="F15" i="1"/>
  <c r="F17" i="1"/>
  <c r="F18" i="1"/>
  <c r="F19" i="1"/>
  <c r="F20" i="1"/>
  <c r="F21" i="1"/>
  <c r="F22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4" i="1"/>
  <c r="F45" i="1"/>
  <c r="F46" i="1"/>
  <c r="F47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1" i="1"/>
  <c r="F72" i="1"/>
  <c r="F73" i="1"/>
  <c r="F76" i="1"/>
  <c r="F77" i="1"/>
  <c r="F79" i="1"/>
  <c r="F82" i="1"/>
  <c r="F83" i="1"/>
  <c r="F84" i="1"/>
  <c r="F85" i="1"/>
  <c r="F86" i="1"/>
  <c r="F88" i="1"/>
  <c r="E75" i="1"/>
  <c r="F75" i="1" s="1"/>
  <c r="E49" i="1"/>
  <c r="E12" i="1"/>
  <c r="F12" i="1" s="1"/>
  <c r="E60" i="1"/>
  <c r="E37" i="1"/>
  <c r="E24" i="1"/>
  <c r="E23" i="1" s="1"/>
  <c r="F23" i="1" s="1"/>
  <c r="E87" i="1"/>
  <c r="F87" i="1" s="1"/>
  <c r="E78" i="1"/>
  <c r="E77" i="1" s="1"/>
  <c r="E74" i="1"/>
  <c r="F74" i="1" s="1"/>
  <c r="E17" i="1"/>
  <c r="F24" i="1" l="1"/>
  <c r="F78" i="1"/>
  <c r="E48" i="1"/>
  <c r="F48" i="1" s="1"/>
  <c r="E81" i="1"/>
  <c r="F81" i="1" s="1"/>
  <c r="E70" i="1"/>
  <c r="F70" i="1" s="1"/>
  <c r="E43" i="1"/>
  <c r="F43" i="1" s="1"/>
  <c r="E80" i="1" l="1"/>
  <c r="F80" i="1" s="1"/>
  <c r="E16" i="1" l="1"/>
  <c r="F16" i="1" s="1"/>
  <c r="E11" i="1" l="1"/>
  <c r="E89" i="1" l="1"/>
  <c r="F89" i="1" s="1"/>
  <c r="F11" i="1"/>
</calcChain>
</file>

<file path=xl/sharedStrings.xml><?xml version="1.0" encoding="utf-8"?>
<sst xmlns="http://schemas.openxmlformats.org/spreadsheetml/2006/main" count="398" uniqueCount="272">
  <si>
    <t>Red.br.</t>
  </si>
  <si>
    <t>Pozicija plana</t>
  </si>
  <si>
    <t>Predmet nabave</t>
  </si>
  <si>
    <t>Ugovor/     okvirni sporazum</t>
  </si>
  <si>
    <t>Vrsta postupka</t>
  </si>
  <si>
    <t>Planirano trajanje ugovora/sporazuma</t>
  </si>
  <si>
    <t>Napomena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</si>
  <si>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</si>
  <si>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</si>
  <si>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</si>
  <si>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</si>
  <si>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</si>
  <si>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</si>
  <si>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</si>
  <si>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</si>
  <si>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</si>
  <si>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</si>
  <si>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A</t>
  </si>
  <si>
    <t>MATERIJALNI RASHODI</t>
  </si>
  <si>
    <t>NAKNADE TROŠKOVA ZAPOSLENIMA</t>
  </si>
  <si>
    <t>1.1</t>
  </si>
  <si>
    <t>3211</t>
  </si>
  <si>
    <t>Službena putovanja</t>
  </si>
  <si>
    <t>12 mjeseci</t>
  </si>
  <si>
    <t>1.2</t>
  </si>
  <si>
    <t>3212</t>
  </si>
  <si>
    <t>Naknade za prijevoz, za rad na ter. i odv. život</t>
  </si>
  <si>
    <t>1.3</t>
  </si>
  <si>
    <t>3213</t>
  </si>
  <si>
    <t>Stručno usavršavanje zaposlenika</t>
  </si>
  <si>
    <t>322</t>
  </si>
  <si>
    <t>RASHODI ZA MATERIJAL I ENERGIJU</t>
  </si>
  <si>
    <t>2.1</t>
  </si>
  <si>
    <t>UREDSKI NATERIJAL I OSTALI MAT. RASHODI</t>
  </si>
  <si>
    <t>2.1.1</t>
  </si>
  <si>
    <t>32211</t>
  </si>
  <si>
    <t>Uredski materijal</t>
  </si>
  <si>
    <t>2.1.2</t>
  </si>
  <si>
    <t>32212</t>
  </si>
  <si>
    <t>Literatura (publ., časopisi, glasila, knjige i ostalo)</t>
  </si>
  <si>
    <t>32214</t>
  </si>
  <si>
    <t>Materijal i sredstva za čišćenje i održavanje</t>
  </si>
  <si>
    <t>13 mjeseci</t>
  </si>
  <si>
    <t>32216</t>
  </si>
  <si>
    <t xml:space="preserve">Materijal za higijenske potrebe i njegu </t>
  </si>
  <si>
    <t>32219</t>
  </si>
  <si>
    <t>Ostali materijal za potrebe redovnog poslovanja</t>
  </si>
  <si>
    <t>2.2.</t>
  </si>
  <si>
    <t>MATERIJAL I SIROVINE</t>
  </si>
  <si>
    <t>2.2.1</t>
  </si>
  <si>
    <t>Namirnice</t>
  </si>
  <si>
    <t>Namirnice - meso svinjetina</t>
  </si>
  <si>
    <t>2.2.2</t>
  </si>
  <si>
    <t>Namirnice - govedina, junetina, teletina</t>
  </si>
  <si>
    <t>2.2.3</t>
  </si>
  <si>
    <t>Namirnice - riba</t>
  </si>
  <si>
    <t>2.2.4</t>
  </si>
  <si>
    <t>Namirnice- piletina i puretina</t>
  </si>
  <si>
    <t>2.2.5</t>
  </si>
  <si>
    <t>Mljeveno meso</t>
  </si>
  <si>
    <t>2.2.6</t>
  </si>
  <si>
    <t>Konzerve i proizvodi od mesa</t>
  </si>
  <si>
    <t>2.2.7</t>
  </si>
  <si>
    <t>Sušeno, soljeno i dimljeno meso</t>
  </si>
  <si>
    <t>2.2.8</t>
  </si>
  <si>
    <t>Namirnice-mlijeko i mliječni proizvodi</t>
  </si>
  <si>
    <t>2.2.9</t>
  </si>
  <si>
    <t>Namirnice-kruh i krušni proizvodi</t>
  </si>
  <si>
    <t>2.2.10</t>
  </si>
  <si>
    <t>Namirnice - povrće</t>
  </si>
  <si>
    <t>2.2.11</t>
  </si>
  <si>
    <t>Namirnice - voće i voćni sokovi</t>
  </si>
  <si>
    <t>2.2.12</t>
  </si>
  <si>
    <t>Namirnice-ostali razni prehramb.proizv.</t>
  </si>
  <si>
    <t>2.3</t>
  </si>
  <si>
    <t>ENERGIJA</t>
  </si>
  <si>
    <t>2.3.1</t>
  </si>
  <si>
    <t>32231</t>
  </si>
  <si>
    <t>Električna energija</t>
  </si>
  <si>
    <t>2.3.2</t>
  </si>
  <si>
    <t>32233</t>
  </si>
  <si>
    <t>Plin</t>
  </si>
  <si>
    <t>2.3.3</t>
  </si>
  <si>
    <t>32234</t>
  </si>
  <si>
    <t>Motorni benzin i dizel gorivo</t>
  </si>
  <si>
    <t>2.3.4</t>
  </si>
  <si>
    <t>32239</t>
  </si>
  <si>
    <t>Ostali materijali za proizvodnju energije - lož ulje</t>
  </si>
  <si>
    <t>provodi osnivač</t>
  </si>
  <si>
    <t>2.3.5</t>
  </si>
  <si>
    <t>2.4</t>
  </si>
  <si>
    <t>MATERIJAL I DIJELOVI ZA TEKUĆE I INVESTICIJSKO ODRŽAVANJE</t>
  </si>
  <si>
    <t>2.4.1</t>
  </si>
  <si>
    <t>32241</t>
  </si>
  <si>
    <t>Materijal i dijelovi za tekuće i investicijsko održavanje građevinskih objekata</t>
  </si>
  <si>
    <t>2.4.2</t>
  </si>
  <si>
    <t>32244</t>
  </si>
  <si>
    <t>Ostali materijal i dijelovi za tekuće i investicijsko održavanje</t>
  </si>
  <si>
    <t>2.5.</t>
  </si>
  <si>
    <t>SITNI INVENTAR I AUTO GUME</t>
  </si>
  <si>
    <t>2.6.</t>
  </si>
  <si>
    <t>SLUŽBENA RADNA I ZAŠTITNA ODJEĆA</t>
  </si>
  <si>
    <t>RASHODI ZA USLUGE</t>
  </si>
  <si>
    <t>3.1.</t>
  </si>
  <si>
    <t>USLUGE TELEFONA, POŠTE, PRIJEVOZA</t>
  </si>
  <si>
    <t>32311</t>
  </si>
  <si>
    <t>Usluge telefona, telefaksa</t>
  </si>
  <si>
    <t>32312</t>
  </si>
  <si>
    <t>Usluge interneta</t>
  </si>
  <si>
    <t>32313</t>
  </si>
  <si>
    <t>Poštarina (pisma, tiskanice i sl.)</t>
  </si>
  <si>
    <t>32319</t>
  </si>
  <si>
    <t>Ostale usluge za komunikaciju i prijevoz</t>
  </si>
  <si>
    <t>Prijevoz učenika - KAZUP</t>
  </si>
  <si>
    <t>otvoreni postupak javne nabave</t>
  </si>
  <si>
    <t>3.2.</t>
  </si>
  <si>
    <t>USLUGE TEKUĆEG I INVESTICIJSKOG ODRŽAVANJA</t>
  </si>
  <si>
    <t>32321</t>
  </si>
  <si>
    <t>Usluge tekućeg i investicijskog održavanja građevinskih objekata</t>
  </si>
  <si>
    <t>32322</t>
  </si>
  <si>
    <t>Usluge tekućeg i investicijskog održavanja postrojenja i opreme</t>
  </si>
  <si>
    <t>32323</t>
  </si>
  <si>
    <t>Usluge tekućeg i investicijskog održavanja prijevoznih sredstava</t>
  </si>
  <si>
    <t>3233</t>
  </si>
  <si>
    <t>USLUGE PROMIDŽBE I INFORMIRANJA</t>
  </si>
  <si>
    <t>3.4.</t>
  </si>
  <si>
    <t>KOMUNALNE USLUGE</t>
  </si>
  <si>
    <t>32341</t>
  </si>
  <si>
    <t>Opskrba vodom</t>
  </si>
  <si>
    <t>32342</t>
  </si>
  <si>
    <t>Iznošenje i odvoz smeća</t>
  </si>
  <si>
    <t>32343</t>
  </si>
  <si>
    <t>Deratizacija i dezinsekcija</t>
  </si>
  <si>
    <t>32344</t>
  </si>
  <si>
    <t>Dimnjačarske i ekološke usluge</t>
  </si>
  <si>
    <t>32349</t>
  </si>
  <si>
    <t>Ostale komunalne usluge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</si>
  <si>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</si>
  <si>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</si>
  <si>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</si>
  <si>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</si>
  <si>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</si>
  <si>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</si>
  <si>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</si>
  <si>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</si>
  <si>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OSTALI NESPOMENUTI RASHODI POSLOVANJA</t>
  </si>
  <si>
    <t>3292</t>
  </si>
  <si>
    <t>Premije osiguranja</t>
  </si>
  <si>
    <t>Pristojbe i naknade</t>
  </si>
  <si>
    <t>FINANCIJSKI RASHODI</t>
  </si>
  <si>
    <t>343</t>
  </si>
  <si>
    <t>Ostali financijski rashodi</t>
  </si>
  <si>
    <t>3431</t>
  </si>
  <si>
    <t>Bankarske usluge i usluge platnog prometa</t>
  </si>
  <si>
    <t>RASHODI ZA NABAVU DUGOTRAJNE NEPROIZVEDENE IMOVINE</t>
  </si>
  <si>
    <t>Postrojenja i oprema</t>
  </si>
  <si>
    <t>Uredska oprema i namještaj</t>
  </si>
  <si>
    <t>Uređaji, strojevi i oprema za ostale namjene</t>
  </si>
  <si>
    <t>Knjige, umjetnička djela i ostale izložbene vrijednosti</t>
  </si>
  <si>
    <t>Knjige</t>
  </si>
  <si>
    <t>SVEUKUPNO</t>
  </si>
  <si>
    <t>Ravnatelj:</t>
  </si>
  <si>
    <t>postupak jednost. nabave</t>
  </si>
  <si>
    <t>2.2.0</t>
  </si>
  <si>
    <t>Ostali materijali za proizvodnju energije - drva</t>
  </si>
  <si>
    <t>Članarine</t>
  </si>
  <si>
    <t>Oprema za održavanje i zaštitu</t>
  </si>
  <si>
    <t>Naknade građanima i kućanstvima</t>
  </si>
  <si>
    <t>Ostale naknade građanima i kućanstvima u proračunu</t>
  </si>
  <si>
    <t>Naknade građanima i kućanstvima u naravi</t>
  </si>
  <si>
    <t>OSNOVNA ŠKOLA NETRETIĆ</t>
  </si>
  <si>
    <t>Netretić 1</t>
  </si>
  <si>
    <t>47271 NETRETIĆ</t>
  </si>
  <si>
    <t>Miodrag Popović</t>
  </si>
  <si>
    <t>Brojčana oznaka predmeta nabave iz Jedinstvenog rječnika javne nabave (CPV)</t>
  </si>
  <si>
    <t>09135100-5</t>
  </si>
  <si>
    <t>72600000-6</t>
  </si>
  <si>
    <t>90513100-7</t>
  </si>
  <si>
    <t>90923000-3</t>
  </si>
  <si>
    <t>90700000-4</t>
  </si>
  <si>
    <t>65100000-4</t>
  </si>
  <si>
    <t>85140000-2</t>
  </si>
  <si>
    <t>15110000-2</t>
  </si>
  <si>
    <t>15130000-8</t>
  </si>
  <si>
    <t>15131000-5</t>
  </si>
  <si>
    <t>15500000-3</t>
  </si>
  <si>
    <t>15612500-6</t>
  </si>
  <si>
    <t>15331170-9</t>
  </si>
  <si>
    <t>15330000-0</t>
  </si>
  <si>
    <t>15112000-6</t>
  </si>
  <si>
    <t>09310000-5</t>
  </si>
  <si>
    <t>33771000-5</t>
  </si>
  <si>
    <t>39800000-0</t>
  </si>
  <si>
    <t>30192000-1</t>
  </si>
  <si>
    <t>18110000-3</t>
  </si>
  <si>
    <t>64210000-1</t>
  </si>
  <si>
    <t>64110000-0</t>
  </si>
  <si>
    <t>39143300-9</t>
  </si>
  <si>
    <t>15800000-6</t>
  </si>
  <si>
    <t>60000000-8</t>
  </si>
  <si>
    <t>80522000-9</t>
  </si>
  <si>
    <t>63000000-9</t>
  </si>
  <si>
    <t>09134200-9</t>
  </si>
  <si>
    <t>11200000-2</t>
  </si>
  <si>
    <t>15130000-5</t>
  </si>
  <si>
    <t>15221000-3</t>
  </si>
  <si>
    <t>22200000-2</t>
  </si>
  <si>
    <t>22110000-4</t>
  </si>
  <si>
    <t>10123000-1</t>
  </si>
  <si>
    <t>50000000-5</t>
  </si>
  <si>
    <t>50110000-9</t>
  </si>
  <si>
    <t>50100000-6</t>
  </si>
  <si>
    <t>39222000-4</t>
  </si>
  <si>
    <t>66513000-9</t>
  </si>
  <si>
    <t>98100000-4</t>
  </si>
  <si>
    <t>98390000-3</t>
  </si>
  <si>
    <t>60113100-4</t>
  </si>
  <si>
    <t>66110000-4</t>
  </si>
  <si>
    <t>64220000-4</t>
  </si>
  <si>
    <t>93000000-8</t>
  </si>
  <si>
    <t>30231200-9</t>
  </si>
  <si>
    <t>30100000-0</t>
  </si>
  <si>
    <t>3.1.2.</t>
  </si>
  <si>
    <t>3.1.3.</t>
  </si>
  <si>
    <t>3.1.4.</t>
  </si>
  <si>
    <t>3.1.5.</t>
  </si>
  <si>
    <t>3.1.6.</t>
  </si>
  <si>
    <t>3.2.1.</t>
  </si>
  <si>
    <t>3.2.2.</t>
  </si>
  <si>
    <t>3.2.3.</t>
  </si>
  <si>
    <t>3.2.4.</t>
  </si>
  <si>
    <t>3.3.</t>
  </si>
  <si>
    <t>3.3.1.</t>
  </si>
  <si>
    <t>3.3.2.</t>
  </si>
  <si>
    <t>3.3.3.</t>
  </si>
  <si>
    <t>3.3.4.</t>
  </si>
  <si>
    <t>3.3.5.</t>
  </si>
  <si>
    <t>2.1.3.</t>
  </si>
  <si>
    <t>2.1.4.</t>
  </si>
  <si>
    <t>2.1.5.</t>
  </si>
  <si>
    <t>3.5.</t>
  </si>
  <si>
    <t>3.6.</t>
  </si>
  <si>
    <t>3.7.</t>
  </si>
  <si>
    <t>4.1.</t>
  </si>
  <si>
    <t>4.2.</t>
  </si>
  <si>
    <t>4.3.</t>
  </si>
  <si>
    <t>5.1.</t>
  </si>
  <si>
    <t>B</t>
  </si>
  <si>
    <t>C</t>
  </si>
  <si>
    <t>D</t>
  </si>
  <si>
    <t>8</t>
  </si>
  <si>
    <t>9</t>
  </si>
  <si>
    <t>6.1.</t>
  </si>
  <si>
    <t>7.1.</t>
  </si>
  <si>
    <t>7.2.</t>
  </si>
  <si>
    <t>7.3.</t>
  </si>
  <si>
    <t>8.1.</t>
  </si>
  <si>
    <t>9.1.</t>
  </si>
  <si>
    <t>Predsjednica ŠO</t>
  </si>
  <si>
    <t>Vlasta Buturajac, dipl. uč.</t>
  </si>
  <si>
    <t>e</t>
  </si>
  <si>
    <t>Netretić, 29.12.2022.</t>
  </si>
  <si>
    <t>Urbroj: 2133-33-22-1</t>
  </si>
  <si>
    <t>Klasa: 400-01/22-01/___</t>
  </si>
  <si>
    <t xml:space="preserve"> PLAN NABAVE  ROBA, USLUGA I RADOVA ZA 2024. GODINU </t>
  </si>
  <si>
    <r>
      <t>Na temelju članka 28. Zakona o javnoj nabavi (NN 120/16.i 114/22) i članka 13. Statuta OŠ Netretić, Školski odbor Osnovne škole Netretić n</t>
    </r>
    <r>
      <rPr>
        <sz val="9"/>
        <color rgb="FFFF0000"/>
        <rFont val="Arial"/>
        <family val="2"/>
        <charset val="238"/>
      </rPr>
      <t>a svojoj  ___ sjednici održanoj dana _________. godine donosi</t>
    </r>
  </si>
  <si>
    <t>Kombi vozila- nabava novog šk.kombija</t>
  </si>
  <si>
    <t>Prijevozna sredstva</t>
  </si>
  <si>
    <t>Procjenjena vrijednosti
EURO
(s PDV-om)</t>
  </si>
  <si>
    <t>Planirana sredstva bez PDV-om  
EURO</t>
  </si>
  <si>
    <t>24 mjeseci</t>
  </si>
  <si>
    <t>???????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</si>
</sst>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 tint="0.1499984740745262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9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0" fontId="1" fillId="0" borderId="0"/>
    <xf numFmtId="0" fontId="5" fillId="0" borderId="0"/>
  </cellStyleXfs>
  <cellXfs count="160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3" fillId="0" borderId="0" xfId="1" applyFont="1"/>
    <xf numFmtId="0" fontId="3" fillId="0" borderId="0" xfId="0" applyFont="1" applyBorder="1" applyAlignment="1">
      <alignment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4" fontId="7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NumberFormat="1" applyFont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" fontId="7" fillId="0" borderId="2" xfId="0" applyNumberFormat="1" applyFont="1" applyBorder="1" applyAlignment="1">
      <alignment horizont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3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1" applyFont="1"/>
    <xf numFmtId="0" fontId="7" fillId="0" borderId="0" xfId="0" applyFont="1" applyBorder="1" applyAlignment="1">
      <alignment wrapText="1"/>
    </xf>
    <xf numFmtId="4" fontId="7" fillId="0" borderId="0" xfId="0" applyNumberFormat="1" applyFont="1" applyBorder="1" applyAlignment="1">
      <alignment wrapText="1"/>
    </xf>
    <xf numFmtId="3" fontId="13" fillId="0" borderId="0" xfId="0" applyNumberFormat="1" applyFont="1" applyAlignment="1">
      <alignment horizontal="right"/>
    </xf>
    <xf numFmtId="3" fontId="13" fillId="0" borderId="1" xfId="0" applyNumberFormat="1" applyFont="1" applyBorder="1" applyAlignment="1">
      <alignment horizontal="right"/>
    </xf>
    <xf numFmtId="3" fontId="13" fillId="0" borderId="0" xfId="0" applyNumberFormat="1" applyFont="1" applyAlignment="1">
      <alignment horizontal="left"/>
    </xf>
    <xf numFmtId="0" fontId="6" fillId="6" borderId="0" xfId="0" applyFont="1" applyFill="1"/>
    <xf numFmtId="0" fontId="7" fillId="0" borderId="0" xfId="0" applyNumberFormat="1" applyFont="1" applyBorder="1" applyAlignment="1">
      <alignment wrapText="1"/>
    </xf>
    <xf numFmtId="0" fontId="15" fillId="9" borderId="4" xfId="0" applyFont="1" applyFill="1" applyBorder="1" applyAlignment="1" applyProtection="1">
      <alignment horizontal="center" vertical="center" wrapText="1"/>
    </xf>
    <xf numFmtId="0" fontId="7" fillId="9" borderId="2" xfId="0" applyNumberFormat="1" applyFont="1" applyFill="1" applyBorder="1" applyAlignment="1">
      <alignment horizontal="center" vertical="center" wrapText="1"/>
    </xf>
    <xf numFmtId="4" fontId="7" fillId="9" borderId="2" xfId="0" applyNumberFormat="1" applyFont="1" applyFill="1" applyBorder="1" applyAlignment="1">
      <alignment horizontal="center" vertical="center" wrapText="1"/>
    </xf>
    <xf numFmtId="0" fontId="3" fillId="9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2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righ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6" fillId="4" borderId="2" xfId="2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2" applyFont="1" applyFill="1" applyBorder="1" applyAlignment="1">
      <alignment horizontal="left" vertical="center" wrapText="1"/>
    </xf>
    <xf numFmtId="4" fontId="6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4" fontId="6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3" fontId="7" fillId="0" borderId="2" xfId="0" applyNumberFormat="1" applyFont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vertical="center" wrapText="1"/>
    </xf>
    <xf numFmtId="4" fontId="6" fillId="6" borderId="2" xfId="0" applyNumberFormat="1" applyFont="1" applyFill="1" applyBorder="1" applyAlignment="1">
      <alignment horizontal="right" vertical="center" wrapText="1"/>
    </xf>
    <xf numFmtId="0" fontId="6" fillId="6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4" fontId="6" fillId="4" borderId="2" xfId="0" applyNumberFormat="1" applyFont="1" applyFill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vertical="center" wrapText="1"/>
    </xf>
    <xf numFmtId="0" fontId="0" fillId="5" borderId="2" xfId="0" applyFont="1" applyFill="1" applyBorder="1" applyAlignment="1">
      <alignment vertical="center" wrapText="1"/>
    </xf>
    <xf numFmtId="4" fontId="7" fillId="5" borderId="2" xfId="0" applyNumberFormat="1" applyFont="1" applyFill="1" applyBorder="1" applyAlignment="1">
      <alignment vertical="center" wrapText="1"/>
    </xf>
    <xf numFmtId="0" fontId="3" fillId="5" borderId="2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vertical="center" wrapText="1"/>
    </xf>
    <xf numFmtId="4" fontId="6" fillId="6" borderId="2" xfId="0" applyNumberFormat="1" applyFont="1" applyFill="1" applyBorder="1" applyAlignment="1">
      <alignment vertical="center" wrapText="1"/>
    </xf>
    <xf numFmtId="0" fontId="3" fillId="6" borderId="2" xfId="0" applyFont="1" applyFill="1" applyBorder="1" applyAlignment="1">
      <alignment vertical="center" wrapText="1"/>
    </xf>
    <xf numFmtId="49" fontId="7" fillId="0" borderId="2" xfId="2" applyNumberFormat="1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vertical="center" wrapText="1"/>
    </xf>
    <xf numFmtId="4" fontId="7" fillId="6" borderId="2" xfId="0" applyNumberFormat="1" applyFont="1" applyFill="1" applyBorder="1" applyAlignment="1">
      <alignment vertical="center" wrapText="1"/>
    </xf>
    <xf numFmtId="4" fontId="7" fillId="6" borderId="2" xfId="0" applyNumberFormat="1" applyFont="1" applyFill="1" applyBorder="1" applyAlignment="1">
      <alignment horizontal="right" vertical="center" wrapText="1"/>
    </xf>
    <xf numFmtId="0" fontId="4" fillId="6" borderId="2" xfId="0" applyFont="1" applyFill="1" applyBorder="1" applyAlignment="1">
      <alignment vertical="center" wrapText="1"/>
    </xf>
    <xf numFmtId="0" fontId="10" fillId="0" borderId="2" xfId="3" applyFont="1" applyBorder="1" applyAlignment="1">
      <alignment horizontal="center" vertical="center"/>
    </xf>
    <xf numFmtId="0" fontId="10" fillId="0" borderId="2" xfId="3" applyFont="1" applyBorder="1" applyAlignment="1">
      <alignment vertical="center"/>
    </xf>
    <xf numFmtId="0" fontId="16" fillId="0" borderId="2" xfId="3" applyFont="1" applyBorder="1" applyAlignment="1">
      <alignment vertical="center"/>
    </xf>
    <xf numFmtId="0" fontId="6" fillId="4" borderId="2" xfId="1" applyFont="1" applyFill="1" applyBorder="1" applyAlignment="1">
      <alignment horizontal="center" vertical="center"/>
    </xf>
    <xf numFmtId="0" fontId="11" fillId="4" borderId="2" xfId="3" applyFont="1" applyFill="1" applyBorder="1" applyAlignment="1">
      <alignment vertical="center"/>
    </xf>
    <xf numFmtId="0" fontId="7" fillId="4" borderId="2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/>
    </xf>
    <xf numFmtId="0" fontId="7" fillId="7" borderId="2" xfId="2" applyFont="1" applyFill="1" applyBorder="1" applyAlignment="1">
      <alignment horizontal="left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left" vertical="center" wrapText="1"/>
    </xf>
    <xf numFmtId="0" fontId="11" fillId="3" borderId="2" xfId="3" applyFont="1" applyFill="1" applyBorder="1" applyAlignment="1">
      <alignment vertical="center"/>
    </xf>
    <xf numFmtId="4" fontId="6" fillId="3" borderId="2" xfId="0" applyNumberFormat="1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vertical="center" wrapText="1"/>
    </xf>
    <xf numFmtId="0" fontId="6" fillId="8" borderId="2" xfId="2" applyFont="1" applyFill="1" applyBorder="1" applyAlignment="1">
      <alignment horizontal="center" vertical="center" wrapText="1"/>
    </xf>
    <xf numFmtId="0" fontId="6" fillId="8" borderId="2" xfId="2" applyFont="1" applyFill="1" applyBorder="1" applyAlignment="1">
      <alignment horizontal="left" vertical="center" wrapText="1"/>
    </xf>
    <xf numFmtId="0" fontId="14" fillId="8" borderId="2" xfId="3" applyFont="1" applyFill="1" applyBorder="1" applyAlignment="1">
      <alignment vertical="center"/>
    </xf>
    <xf numFmtId="4" fontId="6" fillId="8" borderId="2" xfId="0" applyNumberFormat="1" applyFont="1" applyFill="1" applyBorder="1" applyAlignment="1">
      <alignment horizontal="right" vertical="center" wrapText="1"/>
    </xf>
    <xf numFmtId="0" fontId="6" fillId="8" borderId="2" xfId="0" applyFont="1" applyFill="1" applyBorder="1" applyAlignment="1">
      <alignment vertical="center" wrapText="1"/>
    </xf>
    <xf numFmtId="0" fontId="4" fillId="8" borderId="2" xfId="0" applyFont="1" applyFill="1" applyBorder="1" applyAlignment="1">
      <alignment vertical="center" wrapText="1"/>
    </xf>
    <xf numFmtId="49" fontId="7" fillId="6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6" fillId="8" borderId="2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vertical="center" wrapText="1"/>
    </xf>
    <xf numFmtId="0" fontId="7" fillId="8" borderId="2" xfId="0" applyFont="1" applyFill="1" applyBorder="1" applyAlignment="1">
      <alignment vertical="center" wrapText="1"/>
    </xf>
    <xf numFmtId="4" fontId="6" fillId="8" borderId="2" xfId="0" applyNumberFormat="1" applyFont="1" applyFill="1" applyBorder="1" applyAlignment="1">
      <alignment vertical="center" wrapText="1"/>
    </xf>
    <xf numFmtId="0" fontId="3" fillId="8" borderId="2" xfId="0" applyFont="1" applyFill="1" applyBorder="1" applyAlignment="1">
      <alignment vertical="center" wrapText="1"/>
    </xf>
    <xf numFmtId="0" fontId="7" fillId="8" borderId="2" xfId="0" applyFont="1" applyFill="1" applyBorder="1" applyAlignment="1">
      <alignment horizontal="center" vertical="center" wrapText="1"/>
    </xf>
    <xf numFmtId="49" fontId="7" fillId="8" borderId="2" xfId="0" applyNumberFormat="1" applyFont="1" applyFill="1" applyBorder="1" applyAlignment="1">
      <alignment horizontal="center" vertical="center" wrapText="1"/>
    </xf>
    <xf numFmtId="0" fontId="8" fillId="8" borderId="2" xfId="4" applyFont="1" applyFill="1" applyBorder="1" applyAlignment="1">
      <alignment horizontal="left" vertical="center" wrapText="1"/>
    </xf>
    <xf numFmtId="16" fontId="6" fillId="0" borderId="2" xfId="0" applyNumberFormat="1" applyFont="1" applyBorder="1" applyAlignment="1">
      <alignment horizontal="center" vertical="center" wrapText="1"/>
    </xf>
    <xf numFmtId="14" fontId="7" fillId="6" borderId="2" xfId="0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4" fontId="7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4" fontId="6" fillId="0" borderId="0" xfId="0" applyNumberFormat="1" applyFont="1"/>
    <xf numFmtId="4" fontId="3" fillId="0" borderId="0" xfId="0" applyNumberFormat="1" applyFont="1"/>
    <xf numFmtId="4" fontId="7" fillId="0" borderId="0" xfId="0" applyNumberFormat="1" applyFont="1" applyAlignment="1">
      <alignment vertical="center"/>
    </xf>
    <xf numFmtId="49" fontId="7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7" fillId="0" borderId="0" xfId="0" applyFont="1" applyBorder="1"/>
    <xf numFmtId="4" fontId="7" fillId="0" borderId="1" xfId="0" applyNumberFormat="1" applyFont="1" applyBorder="1"/>
    <xf numFmtId="0" fontId="17" fillId="0" borderId="0" xfId="0" applyFont="1"/>
    <xf numFmtId="0" fontId="7" fillId="0" borderId="0" xfId="1" applyNumberFormat="1" applyFont="1" applyAlignment="1">
      <alignment horizontal="left" wrapText="1"/>
    </xf>
    <xf numFmtId="0" fontId="7" fillId="0" borderId="0" xfId="0" applyNumberFormat="1" applyFont="1" applyAlignment="1">
      <alignment horizontal="left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3" fontId="13" fillId="0" borderId="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7" fillId="0" borderId="0" xfId="0" applyNumberFormat="1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/>
    </xf>
    <xf numFmtId="0" fontId="18" fillId="0" borderId="0" xfId="0" applyNumberFormat="1" applyFont="1" applyBorder="1" applyAlignment="1">
      <alignment wrapText="1"/>
    </xf>
    <xf numFmtId="0" fontId="18" fillId="0" borderId="0" xfId="0" applyFont="1" applyBorder="1" applyAlignment="1">
      <alignment horizontal="left" wrapText="1"/>
    </xf>
    <xf numFmtId="0" fontId="18" fillId="0" borderId="0" xfId="0" applyFont="1" applyAlignment="1">
      <alignment horizontal="left"/>
    </xf>
    <xf numFmtId="0" fontId="19" fillId="2" borderId="0" xfId="0" applyFont="1" applyFill="1" applyBorder="1" applyAlignment="1" applyProtection="1">
      <alignment horizontal="center"/>
      <protection locked="0"/>
    </xf>
    <xf numFmtId="0" fontId="20" fillId="0" borderId="0" xfId="0" applyFont="1" applyAlignment="1">
      <alignment horizontal="center"/>
    </xf>
    <xf numFmtId="3" fontId="21" fillId="0" borderId="0" xfId="0" applyNumberFormat="1" applyFont="1" applyAlignment="1">
      <alignment horizontal="left"/>
    </xf>
    <xf numFmtId="4" fontId="7" fillId="0" borderId="0" xfId="0" applyNumberFormat="1" applyFont="1" applyAlignment="1">
      <alignment horizontal="right"/>
    </xf>
    <xf numFmtId="4" fontId="6" fillId="6" borderId="2" xfId="0" applyNumberFormat="1" applyFont="1" applyFill="1" applyBorder="1" applyAlignment="1">
      <alignment horizontal="center" vertical="center" wrapText="1"/>
    </xf>
    <xf numFmtId="4" fontId="6" fillId="5" borderId="2" xfId="0" applyNumberFormat="1" applyFont="1" applyFill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</cellXfs>
  <cellStyles count="5">
    <cellStyle name="Normalno" xfId="0" builtinId="0"/>
    <cellStyle name="Normalno 2" xfId="1" xr:uid="{00000000-0005-0000-0000-000000000000}"/>
    <cellStyle name="Normalno 3" xfId="3" xr:uid="{00000000-0005-0000-0000-000001000000}"/>
    <cellStyle name="Obično_List4" xfId="2" xr:uid="{00000000-0005-0000-0000-000003000000}"/>
    <cellStyle name="Obično_List5" xfId="4" xr:uid="{00000000-0005-0000-0000-000004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1"/>
  <sheetViews>
    <sheetView tabSelected="1" zoomScaleNormal="100" workbookViewId="0">
      <selection activeCell="D94" sqref="D94"/>
    </sheetView>
  </sheetViews>
  <sheetFormatPr defaultRowHeight="12" x14ac:dyDescent="0.2"/>
  <cols>
    <col min="1" max="1" width="7.85546875" style="12" customWidth="1"/>
    <col min="2" max="2" width="10" style="12" customWidth="1"/>
    <col min="3" max="3" width="43" style="10" customWidth="1"/>
    <col min="4" max="4" width="16.28515625" style="10" customWidth="1"/>
    <col min="5" max="5" width="11.7109375" style="11" customWidth="1"/>
    <col min="6" max="6" width="13.28515625" style="11" customWidth="1"/>
    <col min="7" max="7" width="8.85546875" style="10" customWidth="1"/>
    <col min="8" max="8" width="12" style="1" customWidth="1"/>
    <col min="9" max="9" width="11.140625" style="10" customWidth="1"/>
    <col min="10" max="10" width="24.85546875" style="10" customWidth="1"/>
    <col min="11" max="11" width="9.140625" style="10"/>
    <col min="12" max="13" width="11.28515625" style="10" bestFit="1" customWidth="1"/>
    <col min="14" max="14" width="18.140625" style="10" customWidth="1"/>
    <col min="15" max="16384" width="9.140625" style="10"/>
  </cols>
  <sheetData>
    <row r="1" spans="1:13" x14ac:dyDescent="0.2">
      <c r="A1" s="7" t="s">
        <v>170</v>
      </c>
      <c r="B1" s="8"/>
      <c r="C1" s="9"/>
      <c r="K1" s="133" t="s">
        <v>260</v>
      </c>
    </row>
    <row r="2" spans="1:13" x14ac:dyDescent="0.2">
      <c r="A2" s="7" t="s">
        <v>171</v>
      </c>
      <c r="B2" s="8"/>
      <c r="C2" s="9"/>
      <c r="K2" s="133">
        <v>7.5345000000000004</v>
      </c>
    </row>
    <row r="3" spans="1:13" x14ac:dyDescent="0.2">
      <c r="A3" s="7" t="s">
        <v>172</v>
      </c>
      <c r="B3" s="8"/>
      <c r="C3" s="9"/>
    </row>
    <row r="4" spans="1:13" x14ac:dyDescent="0.2">
      <c r="A4" s="150" t="s">
        <v>263</v>
      </c>
      <c r="B4" s="150"/>
      <c r="C4" s="150"/>
    </row>
    <row r="5" spans="1:13" x14ac:dyDescent="0.2">
      <c r="A5" s="151" t="s">
        <v>262</v>
      </c>
      <c r="B5" s="151"/>
      <c r="C5" s="152"/>
    </row>
    <row r="6" spans="1:13" x14ac:dyDescent="0.2">
      <c r="A6" s="134" t="s">
        <v>265</v>
      </c>
      <c r="B6" s="135"/>
      <c r="C6" s="135"/>
      <c r="D6" s="135"/>
      <c r="E6" s="135"/>
      <c r="F6" s="135"/>
      <c r="G6" s="135"/>
      <c r="H6" s="135"/>
      <c r="I6" s="135"/>
      <c r="J6" s="136"/>
    </row>
    <row r="8" spans="1:13" ht="18.75" thickBot="1" x14ac:dyDescent="0.3">
      <c r="A8" s="153" t="s">
        <v>264</v>
      </c>
      <c r="B8" s="153"/>
      <c r="C8" s="154"/>
      <c r="D8" s="154"/>
      <c r="E8" s="154"/>
      <c r="F8" s="154"/>
      <c r="G8" s="154"/>
      <c r="H8" s="154"/>
      <c r="I8" s="154"/>
      <c r="J8" s="13"/>
    </row>
    <row r="9" spans="1:13" s="14" customFormat="1" ht="103.5" customHeight="1" thickBot="1" x14ac:dyDescent="0.25">
      <c r="A9" s="34" t="s">
        <v>0</v>
      </c>
      <c r="B9" s="34" t="s">
        <v>1</v>
      </c>
      <c r="C9" s="34" t="s">
        <v>2</v>
      </c>
      <c r="D9" s="33" t="s">
        <v>174</v>
      </c>
      <c r="E9" s="35" t="s">
        <v>268</v>
      </c>
      <c r="F9" s="35" t="s">
        <v>269</v>
      </c>
      <c r="G9" s="34" t="s">
        <v>3</v>
      </c>
      <c r="H9" s="36" t="s">
        <v>4</v>
      </c>
      <c r="I9" s="34" t="s">
        <v>5</v>
      </c>
      <c r="J9" s="34" t="s">
        <v>6</v>
      </c>
    </row>
    <row r="10" spans="1:13" s="12" customFormat="1" ht="12.75" customHeight="1" x14ac:dyDescent="0.2">
      <c r="A10" s="15" t="s">
        <v>7</v>
      </c>
      <c r="B10" s="15" t="s">
        <v>8</v>
      </c>
      <c r="C10" s="15" t="s">
        <v>9</v>
      </c>
      <c r="D10" s="15" t="s">
        <v>10</v>
      </c>
      <c r="E10" s="16" t="s">
        <v>11</v>
      </c>
      <c r="F10" s="16" t="s">
        <v>12</v>
      </c>
      <c r="G10" s="15" t="s">
        <v>13</v>
      </c>
      <c r="H10" s="2" t="s">
        <v>14</v>
      </c>
      <c r="I10" s="15" t="s">
        <v>15</v>
      </c>
      <c r="J10" s="15" t="s">
        <v>16</v>
      </c>
    </row>
    <row r="11" spans="1:13" s="20" customFormat="1" ht="23.1" customHeight="1" x14ac:dyDescent="0.2">
      <c r="A11" s="17" t="s">
        <v>17</v>
      </c>
      <c r="B11" s="17">
        <v>32</v>
      </c>
      <c r="C11" s="18" t="s">
        <v>18</v>
      </c>
      <c r="D11" s="17"/>
      <c r="E11" s="19">
        <f>E12+E16+E48+E70</f>
        <v>282980</v>
      </c>
      <c r="F11" s="19">
        <f>E11/1.25</f>
        <v>226384</v>
      </c>
      <c r="G11" s="17"/>
      <c r="H11" s="3"/>
      <c r="I11" s="17"/>
      <c r="J11" s="17"/>
    </row>
    <row r="12" spans="1:13" s="12" customFormat="1" ht="23.1" customHeight="1" x14ac:dyDescent="0.2">
      <c r="A12" s="39" t="s">
        <v>7</v>
      </c>
      <c r="B12" s="39">
        <v>321</v>
      </c>
      <c r="C12" s="40" t="s">
        <v>19</v>
      </c>
      <c r="D12" s="41"/>
      <c r="E12" s="42">
        <f>E13+E14+E15</f>
        <v>68300</v>
      </c>
      <c r="F12" s="19">
        <f t="shared" ref="F12:F75" si="0">E12/1.25</f>
        <v>54640</v>
      </c>
      <c r="G12" s="41"/>
      <c r="H12" s="43"/>
      <c r="I12" s="41"/>
      <c r="J12" s="41"/>
      <c r="M12" s="124"/>
    </row>
    <row r="13" spans="1:13" s="12" customFormat="1" ht="23.1" customHeight="1" x14ac:dyDescent="0.2">
      <c r="A13" s="44" t="s">
        <v>20</v>
      </c>
      <c r="B13" s="45" t="s">
        <v>21</v>
      </c>
      <c r="C13" s="46" t="s">
        <v>22</v>
      </c>
      <c r="D13" s="37" t="s">
        <v>201</v>
      </c>
      <c r="E13" s="47">
        <v>2000</v>
      </c>
      <c r="F13" s="157">
        <f t="shared" si="0"/>
        <v>1600</v>
      </c>
      <c r="G13" s="48" t="s">
        <v>3</v>
      </c>
      <c r="H13" s="49"/>
      <c r="I13" s="48" t="s">
        <v>23</v>
      </c>
      <c r="J13" s="44"/>
      <c r="M13" s="124"/>
    </row>
    <row r="14" spans="1:13" s="12" customFormat="1" ht="23.1" customHeight="1" x14ac:dyDescent="0.2">
      <c r="A14" s="44" t="s">
        <v>24</v>
      </c>
      <c r="B14" s="45" t="s">
        <v>25</v>
      </c>
      <c r="C14" s="46" t="s">
        <v>26</v>
      </c>
      <c r="D14" s="37" t="s">
        <v>199</v>
      </c>
      <c r="E14" s="156">
        <v>66000</v>
      </c>
      <c r="F14" s="157">
        <f t="shared" si="0"/>
        <v>52800</v>
      </c>
      <c r="G14" s="48" t="s">
        <v>3</v>
      </c>
      <c r="H14" s="49"/>
      <c r="I14" s="48" t="s">
        <v>23</v>
      </c>
      <c r="J14" s="44"/>
      <c r="L14" s="124"/>
    </row>
    <row r="15" spans="1:13" s="12" customFormat="1" ht="23.1" customHeight="1" x14ac:dyDescent="0.2">
      <c r="A15" s="44" t="s">
        <v>27</v>
      </c>
      <c r="B15" s="45" t="s">
        <v>28</v>
      </c>
      <c r="C15" s="46" t="s">
        <v>29</v>
      </c>
      <c r="D15" s="37" t="s">
        <v>200</v>
      </c>
      <c r="E15" s="47">
        <v>300</v>
      </c>
      <c r="F15" s="157">
        <f t="shared" si="0"/>
        <v>240</v>
      </c>
      <c r="G15" s="48" t="s">
        <v>3</v>
      </c>
      <c r="H15" s="49"/>
      <c r="I15" s="48" t="s">
        <v>23</v>
      </c>
      <c r="J15" s="44"/>
    </row>
    <row r="16" spans="1:13" s="21" customFormat="1" ht="23.1" customHeight="1" x14ac:dyDescent="0.2">
      <c r="A16" s="39" t="s">
        <v>8</v>
      </c>
      <c r="B16" s="50" t="s">
        <v>30</v>
      </c>
      <c r="C16" s="40" t="s">
        <v>31</v>
      </c>
      <c r="D16" s="39"/>
      <c r="E16" s="42">
        <f>E17+E23+E37+E43+E46+E47</f>
        <v>68350</v>
      </c>
      <c r="F16" s="19">
        <f t="shared" si="0"/>
        <v>54680</v>
      </c>
      <c r="G16" s="51"/>
      <c r="H16" s="52"/>
      <c r="I16" s="51"/>
      <c r="J16" s="39"/>
      <c r="L16" s="125"/>
      <c r="M16" s="125"/>
    </row>
    <row r="17" spans="1:13" ht="23.1" customHeight="1" x14ac:dyDescent="0.2">
      <c r="A17" s="53" t="s">
        <v>32</v>
      </c>
      <c r="B17" s="54">
        <v>3221</v>
      </c>
      <c r="C17" s="55" t="s">
        <v>33</v>
      </c>
      <c r="D17" s="48"/>
      <c r="E17" s="56">
        <f>E18+E19+E20+E21+E22</f>
        <v>7200</v>
      </c>
      <c r="F17" s="157">
        <f t="shared" si="0"/>
        <v>5760</v>
      </c>
      <c r="G17" s="48"/>
      <c r="H17" s="49"/>
      <c r="I17" s="48"/>
      <c r="J17" s="48"/>
      <c r="L17" s="11"/>
      <c r="M17" s="11"/>
    </row>
    <row r="18" spans="1:13" ht="23.1" customHeight="1" x14ac:dyDescent="0.2">
      <c r="A18" s="44" t="s">
        <v>34</v>
      </c>
      <c r="B18" s="44" t="s">
        <v>35</v>
      </c>
      <c r="C18" s="48" t="s">
        <v>36</v>
      </c>
      <c r="D18" s="37" t="s">
        <v>193</v>
      </c>
      <c r="E18" s="47">
        <v>1800</v>
      </c>
      <c r="F18" s="157">
        <f t="shared" si="0"/>
        <v>1440</v>
      </c>
      <c r="G18" s="48" t="s">
        <v>3</v>
      </c>
      <c r="H18" s="49"/>
      <c r="I18" s="48" t="s">
        <v>23</v>
      </c>
      <c r="J18" s="48"/>
    </row>
    <row r="19" spans="1:13" ht="23.1" customHeight="1" x14ac:dyDescent="0.2">
      <c r="A19" s="44" t="s">
        <v>37</v>
      </c>
      <c r="B19" s="57" t="s">
        <v>38</v>
      </c>
      <c r="C19" s="48" t="s">
        <v>39</v>
      </c>
      <c r="D19" s="58" t="s">
        <v>206</v>
      </c>
      <c r="E19" s="47">
        <v>300</v>
      </c>
      <c r="F19" s="157">
        <f t="shared" si="0"/>
        <v>240</v>
      </c>
      <c r="G19" s="48" t="s">
        <v>3</v>
      </c>
      <c r="H19" s="49"/>
      <c r="I19" s="48" t="s">
        <v>23</v>
      </c>
      <c r="J19" s="48"/>
    </row>
    <row r="20" spans="1:13" s="22" customFormat="1" ht="23.1" customHeight="1" x14ac:dyDescent="0.2">
      <c r="A20" s="44" t="s">
        <v>237</v>
      </c>
      <c r="B20" s="57" t="s">
        <v>40</v>
      </c>
      <c r="C20" s="48" t="s">
        <v>41</v>
      </c>
      <c r="D20" s="37" t="s">
        <v>192</v>
      </c>
      <c r="E20" s="47">
        <v>1700</v>
      </c>
      <c r="F20" s="157">
        <f t="shared" si="0"/>
        <v>1360</v>
      </c>
      <c r="G20" s="48" t="s">
        <v>3</v>
      </c>
      <c r="H20" s="49"/>
      <c r="I20" s="48" t="s">
        <v>23</v>
      </c>
      <c r="J20" s="59"/>
    </row>
    <row r="21" spans="1:13" s="22" customFormat="1" ht="23.1" customHeight="1" x14ac:dyDescent="0.2">
      <c r="A21" s="44" t="s">
        <v>238</v>
      </c>
      <c r="B21" s="57" t="s">
        <v>43</v>
      </c>
      <c r="C21" s="48" t="s">
        <v>44</v>
      </c>
      <c r="D21" s="37" t="s">
        <v>191</v>
      </c>
      <c r="E21" s="47">
        <v>1800</v>
      </c>
      <c r="F21" s="157">
        <f t="shared" si="0"/>
        <v>1440</v>
      </c>
      <c r="G21" s="48" t="s">
        <v>3</v>
      </c>
      <c r="H21" s="49"/>
      <c r="I21" s="48" t="s">
        <v>23</v>
      </c>
      <c r="J21" s="59"/>
    </row>
    <row r="22" spans="1:13" s="22" customFormat="1" ht="23.1" customHeight="1" x14ac:dyDescent="0.2">
      <c r="A22" s="44" t="s">
        <v>239</v>
      </c>
      <c r="B22" s="57" t="s">
        <v>45</v>
      </c>
      <c r="C22" s="48" t="s">
        <v>46</v>
      </c>
      <c r="D22" s="37" t="s">
        <v>212</v>
      </c>
      <c r="E22" s="47">
        <v>1600</v>
      </c>
      <c r="F22" s="157">
        <f t="shared" si="0"/>
        <v>1280</v>
      </c>
      <c r="G22" s="48" t="s">
        <v>3</v>
      </c>
      <c r="H22" s="49"/>
      <c r="I22" s="48" t="s">
        <v>23</v>
      </c>
      <c r="J22" s="59"/>
    </row>
    <row r="23" spans="1:13" s="22" customFormat="1" ht="23.1" customHeight="1" x14ac:dyDescent="0.2">
      <c r="A23" s="54" t="s">
        <v>47</v>
      </c>
      <c r="B23" s="54">
        <v>3222</v>
      </c>
      <c r="C23" s="59" t="s">
        <v>48</v>
      </c>
      <c r="D23" s="59"/>
      <c r="E23" s="60">
        <f>E24</f>
        <v>28600</v>
      </c>
      <c r="F23" s="157">
        <f t="shared" si="0"/>
        <v>22880</v>
      </c>
      <c r="G23" s="59"/>
      <c r="H23" s="61"/>
      <c r="I23" s="59"/>
      <c r="J23" s="59"/>
      <c r="M23" s="126"/>
    </row>
    <row r="24" spans="1:13" ht="23.1" customHeight="1" x14ac:dyDescent="0.2">
      <c r="A24" s="44" t="s">
        <v>163</v>
      </c>
      <c r="B24" s="44">
        <v>32224</v>
      </c>
      <c r="C24" s="48" t="s">
        <v>50</v>
      </c>
      <c r="D24" s="48"/>
      <c r="E24" s="47">
        <f>SUM(E25:E36)</f>
        <v>28600</v>
      </c>
      <c r="F24" s="157">
        <f t="shared" si="0"/>
        <v>22880</v>
      </c>
      <c r="G24" s="48" t="s">
        <v>3</v>
      </c>
      <c r="H24" s="49"/>
      <c r="I24" s="48" t="s">
        <v>23</v>
      </c>
      <c r="J24" s="48"/>
    </row>
    <row r="25" spans="1:13" ht="23.1" customHeight="1" x14ac:dyDescent="0.2">
      <c r="A25" s="62" t="s">
        <v>49</v>
      </c>
      <c r="B25" s="44">
        <v>32224</v>
      </c>
      <c r="C25" s="48" t="s">
        <v>51</v>
      </c>
      <c r="D25" s="37" t="s">
        <v>182</v>
      </c>
      <c r="E25" s="47">
        <v>280</v>
      </c>
      <c r="F25" s="157">
        <f t="shared" si="0"/>
        <v>224</v>
      </c>
      <c r="G25" s="48" t="s">
        <v>3</v>
      </c>
      <c r="H25" s="49"/>
      <c r="I25" s="48" t="s">
        <v>23</v>
      </c>
      <c r="J25" s="48"/>
    </row>
    <row r="26" spans="1:13" ht="23.1" customHeight="1" x14ac:dyDescent="0.2">
      <c r="A26" s="62" t="s">
        <v>52</v>
      </c>
      <c r="B26" s="44">
        <v>32224</v>
      </c>
      <c r="C26" s="48" t="s">
        <v>53</v>
      </c>
      <c r="D26" s="37" t="s">
        <v>182</v>
      </c>
      <c r="E26" s="47">
        <v>0</v>
      </c>
      <c r="F26" s="157">
        <f t="shared" si="0"/>
        <v>0</v>
      </c>
      <c r="G26" s="48" t="s">
        <v>3</v>
      </c>
      <c r="H26" s="49"/>
      <c r="I26" s="48" t="s">
        <v>23</v>
      </c>
      <c r="J26" s="48"/>
    </row>
    <row r="27" spans="1:13" ht="23.1" customHeight="1" x14ac:dyDescent="0.2">
      <c r="A27" s="62" t="s">
        <v>54</v>
      </c>
      <c r="B27" s="44">
        <v>32224</v>
      </c>
      <c r="C27" s="48" t="s">
        <v>55</v>
      </c>
      <c r="D27" s="63" t="s">
        <v>205</v>
      </c>
      <c r="E27" s="47">
        <v>250</v>
      </c>
      <c r="F27" s="157">
        <f t="shared" si="0"/>
        <v>200</v>
      </c>
      <c r="G27" s="48" t="s">
        <v>3</v>
      </c>
      <c r="H27" s="49"/>
      <c r="I27" s="48" t="s">
        <v>23</v>
      </c>
      <c r="J27" s="48"/>
    </row>
    <row r="28" spans="1:13" ht="23.1" customHeight="1" x14ac:dyDescent="0.2">
      <c r="A28" s="62" t="s">
        <v>56</v>
      </c>
      <c r="B28" s="44">
        <v>32224</v>
      </c>
      <c r="C28" s="48" t="s">
        <v>57</v>
      </c>
      <c r="D28" s="37" t="s">
        <v>189</v>
      </c>
      <c r="E28" s="47">
        <v>120</v>
      </c>
      <c r="F28" s="157">
        <f t="shared" si="0"/>
        <v>96</v>
      </c>
      <c r="G28" s="48" t="s">
        <v>3</v>
      </c>
      <c r="H28" s="49"/>
      <c r="I28" s="48" t="s">
        <v>23</v>
      </c>
      <c r="J28" s="48"/>
    </row>
    <row r="29" spans="1:13" ht="23.1" customHeight="1" x14ac:dyDescent="0.2">
      <c r="A29" s="62" t="s">
        <v>58</v>
      </c>
      <c r="B29" s="44">
        <v>32224</v>
      </c>
      <c r="C29" s="48" t="s">
        <v>59</v>
      </c>
      <c r="D29" s="63" t="s">
        <v>204</v>
      </c>
      <c r="E29" s="47">
        <v>550</v>
      </c>
      <c r="F29" s="157">
        <f t="shared" si="0"/>
        <v>440</v>
      </c>
      <c r="G29" s="48" t="s">
        <v>3</v>
      </c>
      <c r="H29" s="49"/>
      <c r="I29" s="48" t="s">
        <v>23</v>
      </c>
      <c r="J29" s="48"/>
    </row>
    <row r="30" spans="1:13" ht="23.1" customHeight="1" x14ac:dyDescent="0.2">
      <c r="A30" s="62" t="s">
        <v>60</v>
      </c>
      <c r="B30" s="44">
        <v>32224</v>
      </c>
      <c r="C30" s="48" t="s">
        <v>61</v>
      </c>
      <c r="D30" s="37" t="s">
        <v>184</v>
      </c>
      <c r="E30" s="47">
        <v>200</v>
      </c>
      <c r="F30" s="157">
        <f t="shared" si="0"/>
        <v>160</v>
      </c>
      <c r="G30" s="48" t="s">
        <v>3</v>
      </c>
      <c r="H30" s="49"/>
      <c r="I30" s="48" t="s">
        <v>23</v>
      </c>
      <c r="J30" s="48"/>
    </row>
    <row r="31" spans="1:13" ht="23.1" customHeight="1" x14ac:dyDescent="0.2">
      <c r="A31" s="62" t="s">
        <v>62</v>
      </c>
      <c r="B31" s="44">
        <v>32224</v>
      </c>
      <c r="C31" s="48" t="s">
        <v>63</v>
      </c>
      <c r="D31" s="37" t="s">
        <v>183</v>
      </c>
      <c r="E31" s="47">
        <v>100</v>
      </c>
      <c r="F31" s="157">
        <f t="shared" si="0"/>
        <v>80</v>
      </c>
      <c r="G31" s="48" t="s">
        <v>3</v>
      </c>
      <c r="H31" s="49"/>
      <c r="I31" s="48" t="s">
        <v>23</v>
      </c>
      <c r="J31" s="48"/>
    </row>
    <row r="32" spans="1:13" ht="23.1" customHeight="1" x14ac:dyDescent="0.2">
      <c r="A32" s="62" t="s">
        <v>64</v>
      </c>
      <c r="B32" s="44">
        <v>32224</v>
      </c>
      <c r="C32" s="48" t="s">
        <v>65</v>
      </c>
      <c r="D32" s="37" t="s">
        <v>185</v>
      </c>
      <c r="E32" s="47">
        <v>600</v>
      </c>
      <c r="F32" s="157">
        <f t="shared" si="0"/>
        <v>480</v>
      </c>
      <c r="G32" s="48" t="s">
        <v>3</v>
      </c>
      <c r="H32" s="49"/>
      <c r="I32" s="48" t="s">
        <v>23</v>
      </c>
      <c r="J32" s="48"/>
    </row>
    <row r="33" spans="1:13" ht="23.1" customHeight="1" x14ac:dyDescent="0.2">
      <c r="A33" s="62" t="s">
        <v>66</v>
      </c>
      <c r="B33" s="44">
        <v>32224</v>
      </c>
      <c r="C33" s="48" t="s">
        <v>67</v>
      </c>
      <c r="D33" s="37" t="s">
        <v>186</v>
      </c>
      <c r="E33" s="47">
        <v>12000</v>
      </c>
      <c r="F33" s="157">
        <f t="shared" si="0"/>
        <v>9600</v>
      </c>
      <c r="G33" s="48" t="s">
        <v>3</v>
      </c>
      <c r="H33" s="49"/>
      <c r="I33" s="48" t="s">
        <v>23</v>
      </c>
      <c r="J33" s="48"/>
    </row>
    <row r="34" spans="1:13" ht="23.1" customHeight="1" x14ac:dyDescent="0.2">
      <c r="A34" s="62" t="s">
        <v>68</v>
      </c>
      <c r="B34" s="44">
        <v>32224</v>
      </c>
      <c r="C34" s="48" t="s">
        <v>69</v>
      </c>
      <c r="D34" s="37" t="s">
        <v>187</v>
      </c>
      <c r="E34" s="47">
        <v>500</v>
      </c>
      <c r="F34" s="157">
        <f t="shared" si="0"/>
        <v>400</v>
      </c>
      <c r="G34" s="48" t="s">
        <v>3</v>
      </c>
      <c r="H34" s="49"/>
      <c r="I34" s="48" t="s">
        <v>23</v>
      </c>
      <c r="J34" s="48"/>
    </row>
    <row r="35" spans="1:13" ht="23.1" customHeight="1" x14ac:dyDescent="0.2">
      <c r="A35" s="62" t="s">
        <v>70</v>
      </c>
      <c r="B35" s="44">
        <v>32224</v>
      </c>
      <c r="C35" s="48" t="s">
        <v>71</v>
      </c>
      <c r="D35" s="37" t="s">
        <v>188</v>
      </c>
      <c r="E35" s="47">
        <v>8000</v>
      </c>
      <c r="F35" s="157">
        <f t="shared" si="0"/>
        <v>6400</v>
      </c>
      <c r="G35" s="48" t="s">
        <v>3</v>
      </c>
      <c r="H35" s="49"/>
      <c r="I35" s="48" t="s">
        <v>23</v>
      </c>
      <c r="J35" s="48"/>
    </row>
    <row r="36" spans="1:13" ht="23.1" customHeight="1" x14ac:dyDescent="0.2">
      <c r="A36" s="62" t="s">
        <v>72</v>
      </c>
      <c r="B36" s="44">
        <v>32224</v>
      </c>
      <c r="C36" s="48" t="s">
        <v>73</v>
      </c>
      <c r="D36" s="37" t="s">
        <v>198</v>
      </c>
      <c r="E36" s="47">
        <v>6000</v>
      </c>
      <c r="F36" s="157">
        <f t="shared" si="0"/>
        <v>4800</v>
      </c>
      <c r="G36" s="48" t="s">
        <v>3</v>
      </c>
      <c r="H36" s="49"/>
      <c r="I36" s="48" t="s">
        <v>23</v>
      </c>
      <c r="J36" s="48"/>
    </row>
    <row r="37" spans="1:13" s="22" customFormat="1" ht="23.1" customHeight="1" x14ac:dyDescent="0.2">
      <c r="A37" s="54" t="s">
        <v>74</v>
      </c>
      <c r="B37" s="54">
        <v>3223</v>
      </c>
      <c r="C37" s="59" t="s">
        <v>75</v>
      </c>
      <c r="D37" s="59"/>
      <c r="E37" s="56">
        <f>E38+E39+E40+E41+E42</f>
        <v>29500</v>
      </c>
      <c r="F37" s="157">
        <f t="shared" si="0"/>
        <v>23600</v>
      </c>
      <c r="G37" s="59"/>
      <c r="H37" s="61"/>
      <c r="I37" s="59"/>
      <c r="J37" s="59"/>
      <c r="L37" s="126"/>
      <c r="M37" s="126"/>
    </row>
    <row r="38" spans="1:13" ht="23.1" customHeight="1" x14ac:dyDescent="0.2">
      <c r="A38" s="64" t="s">
        <v>76</v>
      </c>
      <c r="B38" s="44" t="s">
        <v>77</v>
      </c>
      <c r="C38" s="48" t="s">
        <v>78</v>
      </c>
      <c r="D38" s="38" t="s">
        <v>190</v>
      </c>
      <c r="E38" s="47">
        <v>12400</v>
      </c>
      <c r="F38" s="157">
        <f t="shared" si="0"/>
        <v>9920</v>
      </c>
      <c r="G38" s="48" t="s">
        <v>3</v>
      </c>
      <c r="H38" s="49"/>
      <c r="I38" s="48" t="s">
        <v>23</v>
      </c>
      <c r="J38" s="48"/>
    </row>
    <row r="39" spans="1:13" ht="23.1" customHeight="1" x14ac:dyDescent="0.2">
      <c r="A39" s="64" t="s">
        <v>79</v>
      </c>
      <c r="B39" s="44" t="s">
        <v>80</v>
      </c>
      <c r="C39" s="48" t="s">
        <v>81</v>
      </c>
      <c r="D39" s="63" t="s">
        <v>203</v>
      </c>
      <c r="E39" s="47">
        <v>100</v>
      </c>
      <c r="F39" s="157">
        <f t="shared" si="0"/>
        <v>80</v>
      </c>
      <c r="G39" s="48" t="s">
        <v>3</v>
      </c>
      <c r="H39" s="49"/>
      <c r="I39" s="48" t="s">
        <v>23</v>
      </c>
      <c r="J39" s="48"/>
    </row>
    <row r="40" spans="1:13" ht="23.1" customHeight="1" x14ac:dyDescent="0.2">
      <c r="A40" s="64" t="s">
        <v>82</v>
      </c>
      <c r="B40" s="44" t="s">
        <v>83</v>
      </c>
      <c r="C40" s="48" t="s">
        <v>84</v>
      </c>
      <c r="D40" s="37" t="s">
        <v>202</v>
      </c>
      <c r="E40" s="47">
        <v>150</v>
      </c>
      <c r="F40" s="157">
        <f t="shared" si="0"/>
        <v>120</v>
      </c>
      <c r="G40" s="48" t="s">
        <v>3</v>
      </c>
      <c r="H40" s="49"/>
      <c r="I40" s="48" t="s">
        <v>23</v>
      </c>
      <c r="J40" s="48"/>
    </row>
    <row r="41" spans="1:13" s="31" customFormat="1" ht="23.1" customHeight="1" x14ac:dyDescent="0.2">
      <c r="A41" s="66" t="s">
        <v>85</v>
      </c>
      <c r="B41" s="66" t="s">
        <v>86</v>
      </c>
      <c r="C41" s="67" t="s">
        <v>87</v>
      </c>
      <c r="D41" s="109" t="s">
        <v>175</v>
      </c>
      <c r="E41" s="86">
        <v>9900</v>
      </c>
      <c r="F41" s="157">
        <f t="shared" si="0"/>
        <v>7920</v>
      </c>
      <c r="G41" s="48" t="s">
        <v>3</v>
      </c>
      <c r="H41" s="49"/>
      <c r="I41" s="67" t="s">
        <v>23</v>
      </c>
      <c r="J41" s="69"/>
    </row>
    <row r="42" spans="1:13" ht="23.1" customHeight="1" x14ac:dyDescent="0.2">
      <c r="A42" s="111" t="s">
        <v>89</v>
      </c>
      <c r="B42" s="70">
        <v>322391</v>
      </c>
      <c r="C42" s="67" t="s">
        <v>164</v>
      </c>
      <c r="D42" s="71" t="s">
        <v>208</v>
      </c>
      <c r="E42" s="110">
        <v>6950</v>
      </c>
      <c r="F42" s="157">
        <f t="shared" si="0"/>
        <v>5560</v>
      </c>
      <c r="G42" s="48" t="s">
        <v>3</v>
      </c>
      <c r="H42" s="49"/>
      <c r="I42" s="72"/>
      <c r="J42" s="72"/>
    </row>
    <row r="43" spans="1:13" s="22" customFormat="1" ht="23.1" customHeight="1" x14ac:dyDescent="0.2">
      <c r="A43" s="54" t="s">
        <v>90</v>
      </c>
      <c r="B43" s="54">
        <v>3224</v>
      </c>
      <c r="C43" s="59" t="s">
        <v>91</v>
      </c>
      <c r="D43" s="59"/>
      <c r="E43" s="56">
        <f>E44+E45</f>
        <v>1100</v>
      </c>
      <c r="F43" s="157">
        <f t="shared" si="0"/>
        <v>880</v>
      </c>
      <c r="G43" s="59"/>
      <c r="H43" s="61"/>
      <c r="I43" s="59"/>
      <c r="J43" s="59"/>
    </row>
    <row r="44" spans="1:13" ht="23.1" customHeight="1" x14ac:dyDescent="0.2">
      <c r="A44" s="44" t="s">
        <v>92</v>
      </c>
      <c r="B44" s="44" t="s">
        <v>93</v>
      </c>
      <c r="C44" s="48" t="s">
        <v>94</v>
      </c>
      <c r="D44" s="48"/>
      <c r="E44" s="47">
        <v>600</v>
      </c>
      <c r="F44" s="157">
        <f t="shared" si="0"/>
        <v>480</v>
      </c>
      <c r="G44" s="48" t="s">
        <v>3</v>
      </c>
      <c r="H44" s="49"/>
      <c r="I44" s="48" t="s">
        <v>23</v>
      </c>
      <c r="J44" s="48"/>
    </row>
    <row r="45" spans="1:13" ht="23.1" customHeight="1" x14ac:dyDescent="0.2">
      <c r="A45" s="44" t="s">
        <v>95</v>
      </c>
      <c r="B45" s="44" t="s">
        <v>96</v>
      </c>
      <c r="C45" s="48" t="s">
        <v>97</v>
      </c>
      <c r="D45" s="48"/>
      <c r="E45" s="47">
        <v>500</v>
      </c>
      <c r="F45" s="157">
        <f t="shared" si="0"/>
        <v>400</v>
      </c>
      <c r="G45" s="48" t="s">
        <v>3</v>
      </c>
      <c r="H45" s="49"/>
      <c r="I45" s="48" t="s">
        <v>42</v>
      </c>
      <c r="J45" s="48"/>
    </row>
    <row r="46" spans="1:13" ht="23.1" customHeight="1" x14ac:dyDescent="0.2">
      <c r="A46" s="120" t="s">
        <v>98</v>
      </c>
      <c r="B46" s="54">
        <v>3225</v>
      </c>
      <c r="C46" s="55" t="s">
        <v>99</v>
      </c>
      <c r="D46" s="37" t="s">
        <v>193</v>
      </c>
      <c r="E46" s="60">
        <v>1600</v>
      </c>
      <c r="F46" s="157">
        <f t="shared" si="0"/>
        <v>1280</v>
      </c>
      <c r="G46" s="59"/>
      <c r="H46" s="49" t="s">
        <v>162</v>
      </c>
      <c r="I46" s="48" t="s">
        <v>23</v>
      </c>
      <c r="J46" s="59"/>
    </row>
    <row r="47" spans="1:13" ht="23.1" customHeight="1" x14ac:dyDescent="0.2">
      <c r="A47" s="54" t="s">
        <v>100</v>
      </c>
      <c r="B47" s="54">
        <v>3227</v>
      </c>
      <c r="C47" s="59" t="s">
        <v>101</v>
      </c>
      <c r="D47" s="37" t="s">
        <v>194</v>
      </c>
      <c r="E47" s="60">
        <v>350</v>
      </c>
      <c r="F47" s="157">
        <f t="shared" si="0"/>
        <v>280</v>
      </c>
      <c r="G47" s="48" t="s">
        <v>3</v>
      </c>
      <c r="H47" s="49" t="s">
        <v>162</v>
      </c>
      <c r="I47" s="48" t="s">
        <v>23</v>
      </c>
      <c r="J47" s="48"/>
    </row>
    <row r="48" spans="1:13" ht="23.1" customHeight="1" x14ac:dyDescent="0.2">
      <c r="A48" s="39" t="s">
        <v>9</v>
      </c>
      <c r="B48" s="39">
        <v>323</v>
      </c>
      <c r="C48" s="51" t="s">
        <v>102</v>
      </c>
      <c r="D48" s="51"/>
      <c r="E48" s="73">
        <f>E49+E55+E60+E66+E67+E68+E69</f>
        <v>141880</v>
      </c>
      <c r="F48" s="19">
        <f t="shared" si="0"/>
        <v>113504</v>
      </c>
      <c r="G48" s="51"/>
      <c r="H48" s="52"/>
      <c r="I48" s="51"/>
      <c r="J48" s="51"/>
      <c r="M48" s="11"/>
    </row>
    <row r="49" spans="1:10" ht="23.1" customHeight="1" x14ac:dyDescent="0.2">
      <c r="A49" s="54" t="s">
        <v>103</v>
      </c>
      <c r="B49" s="54">
        <v>3231</v>
      </c>
      <c r="C49" s="59" t="s">
        <v>104</v>
      </c>
      <c r="D49" s="59"/>
      <c r="E49" s="56">
        <f>E50+E51+E52+E53+E54</f>
        <v>87620</v>
      </c>
      <c r="F49" s="157">
        <f t="shared" si="0"/>
        <v>70096</v>
      </c>
      <c r="G49" s="48" t="s">
        <v>3</v>
      </c>
      <c r="H49" s="49"/>
      <c r="I49" s="48"/>
      <c r="J49" s="59"/>
    </row>
    <row r="50" spans="1:10" s="22" customFormat="1" ht="23.1" customHeight="1" x14ac:dyDescent="0.2">
      <c r="A50" s="121" t="s">
        <v>222</v>
      </c>
      <c r="B50" s="44" t="s">
        <v>105</v>
      </c>
      <c r="C50" s="48" t="s">
        <v>106</v>
      </c>
      <c r="D50" s="37" t="s">
        <v>195</v>
      </c>
      <c r="E50" s="74">
        <v>2400</v>
      </c>
      <c r="F50" s="157">
        <f t="shared" si="0"/>
        <v>1920</v>
      </c>
      <c r="G50" s="48" t="s">
        <v>3</v>
      </c>
      <c r="H50" s="49" t="s">
        <v>162</v>
      </c>
      <c r="I50" s="48" t="s">
        <v>270</v>
      </c>
      <c r="J50" s="59"/>
    </row>
    <row r="51" spans="1:10" s="22" customFormat="1" ht="23.1" customHeight="1" x14ac:dyDescent="0.2">
      <c r="A51" s="44" t="s">
        <v>223</v>
      </c>
      <c r="B51" s="44" t="s">
        <v>107</v>
      </c>
      <c r="C51" s="48" t="s">
        <v>108</v>
      </c>
      <c r="D51" s="37" t="s">
        <v>195</v>
      </c>
      <c r="E51" s="74">
        <v>400</v>
      </c>
      <c r="F51" s="157">
        <f t="shared" si="0"/>
        <v>320</v>
      </c>
      <c r="G51" s="48" t="s">
        <v>3</v>
      </c>
      <c r="H51" s="49" t="s">
        <v>162</v>
      </c>
      <c r="I51" s="48" t="s">
        <v>270</v>
      </c>
      <c r="J51" s="59"/>
    </row>
    <row r="52" spans="1:10" s="22" customFormat="1" ht="23.1" customHeight="1" x14ac:dyDescent="0.2">
      <c r="A52" s="122" t="s">
        <v>224</v>
      </c>
      <c r="B52" s="44" t="s">
        <v>109</v>
      </c>
      <c r="C52" s="48" t="s">
        <v>110</v>
      </c>
      <c r="D52" s="37" t="s">
        <v>196</v>
      </c>
      <c r="E52" s="74">
        <v>120</v>
      </c>
      <c r="F52" s="157">
        <f t="shared" si="0"/>
        <v>96</v>
      </c>
      <c r="G52" s="48" t="s">
        <v>3</v>
      </c>
      <c r="H52" s="49" t="s">
        <v>162</v>
      </c>
      <c r="I52" s="48" t="s">
        <v>270</v>
      </c>
      <c r="J52" s="59"/>
    </row>
    <row r="53" spans="1:10" s="22" customFormat="1" ht="23.1" customHeight="1" x14ac:dyDescent="0.2">
      <c r="A53" s="44" t="s">
        <v>225</v>
      </c>
      <c r="B53" s="44" t="s">
        <v>111</v>
      </c>
      <c r="C53" s="48" t="s">
        <v>112</v>
      </c>
      <c r="D53" s="59"/>
      <c r="E53" s="74">
        <v>10700</v>
      </c>
      <c r="F53" s="157">
        <f t="shared" si="0"/>
        <v>8560</v>
      </c>
      <c r="G53" s="48" t="s">
        <v>3</v>
      </c>
      <c r="H53" s="49" t="s">
        <v>162</v>
      </c>
      <c r="I53" s="48" t="s">
        <v>270</v>
      </c>
      <c r="J53" s="59"/>
    </row>
    <row r="54" spans="1:10" s="22" customFormat="1" ht="23.1" customHeight="1" x14ac:dyDescent="0.2">
      <c r="A54" s="123" t="s">
        <v>226</v>
      </c>
      <c r="B54" s="75">
        <v>323191</v>
      </c>
      <c r="C54" s="76" t="s">
        <v>113</v>
      </c>
      <c r="D54" s="77" t="s">
        <v>216</v>
      </c>
      <c r="E54" s="78">
        <v>74000</v>
      </c>
      <c r="F54" s="158">
        <f t="shared" si="0"/>
        <v>59200</v>
      </c>
      <c r="G54" s="76" t="s">
        <v>88</v>
      </c>
      <c r="H54" s="79" t="s">
        <v>114</v>
      </c>
      <c r="I54" s="80"/>
      <c r="J54" s="80"/>
    </row>
    <row r="55" spans="1:10" s="22" customFormat="1" ht="23.1" customHeight="1" x14ac:dyDescent="0.2">
      <c r="A55" s="54" t="s">
        <v>115</v>
      </c>
      <c r="B55" s="65">
        <v>3232</v>
      </c>
      <c r="C55" s="69" t="s">
        <v>116</v>
      </c>
      <c r="D55" s="69"/>
      <c r="E55" s="81">
        <v>36500</v>
      </c>
      <c r="F55" s="157">
        <f t="shared" si="0"/>
        <v>29200</v>
      </c>
      <c r="G55" s="48" t="s">
        <v>3</v>
      </c>
      <c r="H55" s="82"/>
      <c r="I55" s="67" t="s">
        <v>23</v>
      </c>
      <c r="J55" s="69"/>
    </row>
    <row r="56" spans="1:10" s="22" customFormat="1" ht="23.1" customHeight="1" x14ac:dyDescent="0.2">
      <c r="A56" s="66" t="s">
        <v>227</v>
      </c>
      <c r="B56" s="83" t="s">
        <v>117</v>
      </c>
      <c r="C56" s="67" t="s">
        <v>118</v>
      </c>
      <c r="D56" s="84" t="s">
        <v>209</v>
      </c>
      <c r="E56" s="85">
        <v>9500</v>
      </c>
      <c r="F56" s="157">
        <f t="shared" si="0"/>
        <v>7600</v>
      </c>
      <c r="G56" s="48" t="s">
        <v>3</v>
      </c>
      <c r="H56" s="82"/>
      <c r="I56" s="67" t="s">
        <v>23</v>
      </c>
      <c r="J56" s="69"/>
    </row>
    <row r="57" spans="1:10" s="22" customFormat="1" ht="23.1" customHeight="1" x14ac:dyDescent="0.2">
      <c r="A57" s="66" t="s">
        <v>228</v>
      </c>
      <c r="B57" s="83" t="s">
        <v>119</v>
      </c>
      <c r="C57" s="67" t="s">
        <v>120</v>
      </c>
      <c r="D57" s="84" t="s">
        <v>211</v>
      </c>
      <c r="E57" s="85">
        <v>1700</v>
      </c>
      <c r="F57" s="157">
        <f t="shared" si="0"/>
        <v>1360</v>
      </c>
      <c r="G57" s="48" t="s">
        <v>3</v>
      </c>
      <c r="H57" s="82"/>
      <c r="I57" s="67" t="s">
        <v>23</v>
      </c>
      <c r="J57" s="69"/>
    </row>
    <row r="58" spans="1:10" s="22" customFormat="1" ht="23.1" customHeight="1" x14ac:dyDescent="0.2">
      <c r="A58" s="66" t="s">
        <v>229</v>
      </c>
      <c r="B58" s="83" t="s">
        <v>121</v>
      </c>
      <c r="C58" s="67" t="s">
        <v>122</v>
      </c>
      <c r="D58" s="84" t="s">
        <v>210</v>
      </c>
      <c r="E58" s="85">
        <v>600</v>
      </c>
      <c r="F58" s="157">
        <f t="shared" si="0"/>
        <v>480</v>
      </c>
      <c r="G58" s="48" t="s">
        <v>3</v>
      </c>
      <c r="H58" s="82"/>
      <c r="I58" s="67" t="s">
        <v>23</v>
      </c>
      <c r="J58" s="69"/>
    </row>
    <row r="59" spans="1:10" s="22" customFormat="1" ht="23.1" customHeight="1" x14ac:dyDescent="0.2">
      <c r="A59" s="66" t="s">
        <v>230</v>
      </c>
      <c r="B59" s="83" t="s">
        <v>123</v>
      </c>
      <c r="C59" s="67" t="s">
        <v>124</v>
      </c>
      <c r="D59" s="67"/>
      <c r="E59" s="85">
        <v>270</v>
      </c>
      <c r="F59" s="157">
        <f t="shared" si="0"/>
        <v>216</v>
      </c>
      <c r="G59" s="67"/>
      <c r="H59" s="87"/>
      <c r="I59" s="69"/>
      <c r="J59" s="69"/>
    </row>
    <row r="60" spans="1:10" s="22" customFormat="1" ht="23.1" customHeight="1" x14ac:dyDescent="0.2">
      <c r="A60" s="65" t="s">
        <v>231</v>
      </c>
      <c r="B60" s="65">
        <v>3234</v>
      </c>
      <c r="C60" s="69" t="s">
        <v>126</v>
      </c>
      <c r="D60" s="69"/>
      <c r="E60" s="68">
        <f>E61+E62+E63+E64+E65</f>
        <v>6310</v>
      </c>
      <c r="F60" s="157">
        <f t="shared" si="0"/>
        <v>5048</v>
      </c>
      <c r="G60" s="48" t="s">
        <v>3</v>
      </c>
      <c r="H60" s="82"/>
      <c r="I60" s="69" t="s">
        <v>23</v>
      </c>
      <c r="J60" s="69"/>
    </row>
    <row r="61" spans="1:10" s="22" customFormat="1" ht="23.1" customHeight="1" x14ac:dyDescent="0.2">
      <c r="A61" s="66" t="s">
        <v>232</v>
      </c>
      <c r="B61" s="44" t="s">
        <v>127</v>
      </c>
      <c r="C61" s="48" t="s">
        <v>128</v>
      </c>
      <c r="D61" s="37" t="s">
        <v>180</v>
      </c>
      <c r="E61" s="47">
        <v>1450</v>
      </c>
      <c r="F61" s="157">
        <f t="shared" si="0"/>
        <v>1160</v>
      </c>
      <c r="G61" s="48" t="s">
        <v>3</v>
      </c>
      <c r="H61" s="49"/>
      <c r="I61" s="48" t="s">
        <v>23</v>
      </c>
      <c r="J61" s="59"/>
    </row>
    <row r="62" spans="1:10" s="22" customFormat="1" ht="23.1" customHeight="1" x14ac:dyDescent="0.2">
      <c r="A62" s="44" t="s">
        <v>233</v>
      </c>
      <c r="B62" s="44" t="s">
        <v>129</v>
      </c>
      <c r="C62" s="48" t="s">
        <v>130</v>
      </c>
      <c r="D62" s="37" t="s">
        <v>177</v>
      </c>
      <c r="E62" s="47">
        <v>950</v>
      </c>
      <c r="F62" s="157">
        <f t="shared" si="0"/>
        <v>760</v>
      </c>
      <c r="G62" s="48" t="s">
        <v>3</v>
      </c>
      <c r="H62" s="49"/>
      <c r="I62" s="48" t="s">
        <v>23</v>
      </c>
      <c r="J62" s="59"/>
    </row>
    <row r="63" spans="1:10" s="22" customFormat="1" ht="23.1" customHeight="1" x14ac:dyDescent="0.2">
      <c r="A63" s="44" t="s">
        <v>234</v>
      </c>
      <c r="B63" s="44" t="s">
        <v>131</v>
      </c>
      <c r="C63" s="48" t="s">
        <v>132</v>
      </c>
      <c r="D63" s="37" t="s">
        <v>178</v>
      </c>
      <c r="E63" s="47">
        <v>450</v>
      </c>
      <c r="F63" s="157">
        <f t="shared" si="0"/>
        <v>360</v>
      </c>
      <c r="G63" s="48" t="s">
        <v>3</v>
      </c>
      <c r="H63" s="49"/>
      <c r="I63" s="48" t="s">
        <v>23</v>
      </c>
      <c r="J63" s="48"/>
    </row>
    <row r="64" spans="1:10" s="22" customFormat="1" ht="23.1" customHeight="1" x14ac:dyDescent="0.2">
      <c r="A64" s="44" t="s">
        <v>235</v>
      </c>
      <c r="B64" s="44" t="s">
        <v>133</v>
      </c>
      <c r="C64" s="48" t="s">
        <v>134</v>
      </c>
      <c r="D64" s="37" t="s">
        <v>179</v>
      </c>
      <c r="E64" s="47">
        <v>760</v>
      </c>
      <c r="F64" s="157">
        <f t="shared" si="0"/>
        <v>608</v>
      </c>
      <c r="G64" s="48" t="s">
        <v>3</v>
      </c>
      <c r="H64" s="49"/>
      <c r="I64" s="48" t="s">
        <v>23</v>
      </c>
      <c r="J64" s="48"/>
    </row>
    <row r="65" spans="1:13" ht="23.1" customHeight="1" x14ac:dyDescent="0.2">
      <c r="A65" s="44" t="s">
        <v>236</v>
      </c>
      <c r="B65" s="44" t="s">
        <v>135</v>
      </c>
      <c r="C65" s="48" t="s">
        <v>136</v>
      </c>
      <c r="D65" s="58" t="s">
        <v>180</v>
      </c>
      <c r="E65" s="47">
        <v>2700</v>
      </c>
      <c r="F65" s="157">
        <f t="shared" si="0"/>
        <v>2160</v>
      </c>
      <c r="G65" s="48" t="s">
        <v>3</v>
      </c>
      <c r="H65" s="49"/>
      <c r="I65" s="48" t="s">
        <v>23</v>
      </c>
      <c r="J65" s="48"/>
    </row>
    <row r="66" spans="1:13" ht="23.1" customHeight="1" x14ac:dyDescent="0.2">
      <c r="A66" s="54" t="s">
        <v>125</v>
      </c>
      <c r="B66" s="88" t="s">
        <v>137</v>
      </c>
      <c r="C66" s="89" t="s">
        <v>138</v>
      </c>
      <c r="D66" s="37" t="s">
        <v>181</v>
      </c>
      <c r="E66" s="60">
        <v>600</v>
      </c>
      <c r="F66" s="157">
        <f t="shared" si="0"/>
        <v>480</v>
      </c>
      <c r="G66" s="48"/>
      <c r="H66" s="49" t="s">
        <v>162</v>
      </c>
      <c r="I66" s="48" t="s">
        <v>23</v>
      </c>
      <c r="J66" s="48"/>
    </row>
    <row r="67" spans="1:13" ht="23.1" customHeight="1" x14ac:dyDescent="0.2">
      <c r="A67" s="54" t="s">
        <v>240</v>
      </c>
      <c r="B67" s="88" t="s">
        <v>139</v>
      </c>
      <c r="C67" s="89" t="s">
        <v>140</v>
      </c>
      <c r="D67" s="90" t="s">
        <v>218</v>
      </c>
      <c r="E67" s="60">
        <v>5600</v>
      </c>
      <c r="F67" s="157">
        <f t="shared" si="0"/>
        <v>4480</v>
      </c>
      <c r="G67" s="48" t="s">
        <v>3</v>
      </c>
      <c r="H67" s="49"/>
      <c r="I67" s="48" t="s">
        <v>23</v>
      </c>
      <c r="J67" s="48"/>
    </row>
    <row r="68" spans="1:13" ht="23.1" customHeight="1" x14ac:dyDescent="0.2">
      <c r="A68" s="54" t="s">
        <v>241</v>
      </c>
      <c r="B68" s="88" t="s">
        <v>141</v>
      </c>
      <c r="C68" s="89" t="s">
        <v>142</v>
      </c>
      <c r="D68" s="37" t="s">
        <v>176</v>
      </c>
      <c r="E68" s="60">
        <v>1250</v>
      </c>
      <c r="F68" s="157">
        <f t="shared" si="0"/>
        <v>1000</v>
      </c>
      <c r="G68" s="48" t="s">
        <v>3</v>
      </c>
      <c r="H68" s="49"/>
      <c r="I68" s="48" t="s">
        <v>23</v>
      </c>
      <c r="J68" s="48"/>
    </row>
    <row r="69" spans="1:13" ht="23.1" customHeight="1" x14ac:dyDescent="0.2">
      <c r="A69" s="54" t="s">
        <v>242</v>
      </c>
      <c r="B69" s="88" t="s">
        <v>143</v>
      </c>
      <c r="C69" s="89" t="s">
        <v>144</v>
      </c>
      <c r="D69" s="37" t="s">
        <v>215</v>
      </c>
      <c r="E69" s="60">
        <v>4000</v>
      </c>
      <c r="F69" s="157">
        <f t="shared" si="0"/>
        <v>3200</v>
      </c>
      <c r="G69" s="48"/>
      <c r="H69" s="49" t="s">
        <v>162</v>
      </c>
      <c r="I69" s="48" t="s">
        <v>23</v>
      </c>
      <c r="J69" s="59"/>
    </row>
    <row r="70" spans="1:13" ht="23.1" customHeight="1" x14ac:dyDescent="0.2">
      <c r="A70" s="112">
        <v>4</v>
      </c>
      <c r="B70" s="91">
        <v>329</v>
      </c>
      <c r="C70" s="40" t="s">
        <v>145</v>
      </c>
      <c r="D70" s="92"/>
      <c r="E70" s="42">
        <f>E71+E72+E73</f>
        <v>4450</v>
      </c>
      <c r="F70" s="19">
        <f t="shared" si="0"/>
        <v>3560</v>
      </c>
      <c r="G70" s="93"/>
      <c r="H70" s="94"/>
      <c r="I70" s="93"/>
      <c r="J70" s="51"/>
      <c r="L70" s="11"/>
      <c r="M70" s="11"/>
    </row>
    <row r="71" spans="1:13" ht="23.1" customHeight="1" x14ac:dyDescent="0.2">
      <c r="A71" s="44" t="s">
        <v>243</v>
      </c>
      <c r="B71" s="45" t="s">
        <v>146</v>
      </c>
      <c r="C71" s="46" t="s">
        <v>147</v>
      </c>
      <c r="D71" s="37" t="s">
        <v>213</v>
      </c>
      <c r="E71" s="47">
        <v>1200</v>
      </c>
      <c r="F71" s="157">
        <f t="shared" si="0"/>
        <v>960</v>
      </c>
      <c r="G71" s="48"/>
      <c r="H71" s="49" t="s">
        <v>162</v>
      </c>
      <c r="I71" s="48" t="s">
        <v>23</v>
      </c>
      <c r="J71" s="59"/>
    </row>
    <row r="72" spans="1:13" ht="23.1" customHeight="1" x14ac:dyDescent="0.2">
      <c r="A72" s="121" t="s">
        <v>244</v>
      </c>
      <c r="B72" s="45">
        <v>3294</v>
      </c>
      <c r="C72" s="46" t="s">
        <v>165</v>
      </c>
      <c r="D72" s="37" t="s">
        <v>214</v>
      </c>
      <c r="E72" s="47">
        <v>550</v>
      </c>
      <c r="F72" s="157">
        <f t="shared" si="0"/>
        <v>440</v>
      </c>
      <c r="G72" s="48"/>
      <c r="H72" s="49" t="s">
        <v>162</v>
      </c>
      <c r="I72" s="48" t="s">
        <v>23</v>
      </c>
      <c r="J72" s="59"/>
    </row>
    <row r="73" spans="1:13" ht="23.1" customHeight="1" x14ac:dyDescent="0.2">
      <c r="A73" s="44" t="s">
        <v>245</v>
      </c>
      <c r="B73" s="95">
        <v>3295</v>
      </c>
      <c r="C73" s="96" t="s">
        <v>148</v>
      </c>
      <c r="D73" s="90" t="s">
        <v>219</v>
      </c>
      <c r="E73" s="47">
        <v>2700</v>
      </c>
      <c r="F73" s="157">
        <f t="shared" si="0"/>
        <v>2160</v>
      </c>
      <c r="G73" s="48"/>
      <c r="H73" s="49" t="s">
        <v>162</v>
      </c>
      <c r="I73" s="48" t="s">
        <v>23</v>
      </c>
      <c r="J73" s="59"/>
    </row>
    <row r="74" spans="1:13" ht="23.1" customHeight="1" x14ac:dyDescent="0.2">
      <c r="A74" s="112" t="s">
        <v>247</v>
      </c>
      <c r="B74" s="97">
        <v>34</v>
      </c>
      <c r="C74" s="98" t="s">
        <v>149</v>
      </c>
      <c r="D74" s="99"/>
      <c r="E74" s="100">
        <f>E75</f>
        <v>320</v>
      </c>
      <c r="F74" s="19">
        <f t="shared" si="0"/>
        <v>256</v>
      </c>
      <c r="G74" s="23"/>
      <c r="H74" s="4"/>
      <c r="I74" s="23"/>
      <c r="J74" s="101"/>
      <c r="M74" s="11"/>
    </row>
    <row r="75" spans="1:13" ht="23.1" customHeight="1" x14ac:dyDescent="0.2">
      <c r="A75" s="112">
        <v>5</v>
      </c>
      <c r="B75" s="50" t="s">
        <v>150</v>
      </c>
      <c r="C75" s="40" t="s">
        <v>151</v>
      </c>
      <c r="D75" s="92"/>
      <c r="E75" s="42">
        <f>E76</f>
        <v>320</v>
      </c>
      <c r="F75" s="19">
        <f t="shared" si="0"/>
        <v>256</v>
      </c>
      <c r="G75" s="93"/>
      <c r="H75" s="94"/>
      <c r="I75" s="93"/>
      <c r="J75" s="51"/>
    </row>
    <row r="76" spans="1:13" ht="23.1" customHeight="1" x14ac:dyDescent="0.2">
      <c r="A76" s="66" t="s">
        <v>246</v>
      </c>
      <c r="B76" s="45" t="s">
        <v>152</v>
      </c>
      <c r="C76" s="46" t="s">
        <v>153</v>
      </c>
      <c r="D76" s="90" t="s">
        <v>217</v>
      </c>
      <c r="E76" s="47">
        <v>320</v>
      </c>
      <c r="F76" s="157">
        <f t="shared" ref="F76:F89" si="1">E76/1.25</f>
        <v>256</v>
      </c>
      <c r="G76" s="48" t="s">
        <v>3</v>
      </c>
      <c r="H76" s="49"/>
      <c r="I76" s="48" t="s">
        <v>23</v>
      </c>
      <c r="J76" s="59"/>
      <c r="K76" s="22"/>
    </row>
    <row r="77" spans="1:13" ht="23.1" customHeight="1" x14ac:dyDescent="0.2">
      <c r="A77" s="112" t="s">
        <v>248</v>
      </c>
      <c r="B77" s="102">
        <v>37</v>
      </c>
      <c r="C77" s="103" t="s">
        <v>167</v>
      </c>
      <c r="D77" s="104"/>
      <c r="E77" s="105">
        <f>E78</f>
        <v>6500</v>
      </c>
      <c r="F77" s="19">
        <f t="shared" si="1"/>
        <v>5200</v>
      </c>
      <c r="G77" s="106"/>
      <c r="H77" s="107"/>
      <c r="I77" s="106"/>
      <c r="J77" s="106"/>
      <c r="K77" s="22"/>
      <c r="M77" s="11"/>
    </row>
    <row r="78" spans="1:13" ht="23.1" customHeight="1" x14ac:dyDescent="0.2">
      <c r="A78" s="112">
        <v>6</v>
      </c>
      <c r="B78" s="102">
        <v>372</v>
      </c>
      <c r="C78" s="103" t="s">
        <v>168</v>
      </c>
      <c r="D78" s="104"/>
      <c r="E78" s="105">
        <f>E79</f>
        <v>6500</v>
      </c>
      <c r="F78" s="19">
        <f t="shared" si="1"/>
        <v>5200</v>
      </c>
      <c r="G78" s="106"/>
      <c r="H78" s="107"/>
      <c r="I78" s="106"/>
      <c r="J78" s="106"/>
      <c r="K78" s="22"/>
    </row>
    <row r="79" spans="1:13" ht="23.1" customHeight="1" x14ac:dyDescent="0.2">
      <c r="A79" s="66" t="s">
        <v>252</v>
      </c>
      <c r="B79" s="45">
        <v>3722</v>
      </c>
      <c r="C79" s="46" t="s">
        <v>169</v>
      </c>
      <c r="D79" s="90" t="s">
        <v>207</v>
      </c>
      <c r="E79" s="47">
        <v>6500</v>
      </c>
      <c r="F79" s="157">
        <f t="shared" si="1"/>
        <v>5200</v>
      </c>
      <c r="G79" s="48"/>
      <c r="H79" s="49" t="s">
        <v>162</v>
      </c>
      <c r="I79" s="48" t="s">
        <v>23</v>
      </c>
      <c r="J79" s="59"/>
      <c r="K79" s="22"/>
    </row>
    <row r="80" spans="1:13" ht="23.1" customHeight="1" x14ac:dyDescent="0.2">
      <c r="A80" s="112" t="s">
        <v>249</v>
      </c>
      <c r="B80" s="112">
        <v>42</v>
      </c>
      <c r="C80" s="113" t="s">
        <v>154</v>
      </c>
      <c r="D80" s="114"/>
      <c r="E80" s="115">
        <f>E81</f>
        <v>1650</v>
      </c>
      <c r="F80" s="19">
        <f t="shared" si="1"/>
        <v>1320</v>
      </c>
      <c r="G80" s="114"/>
      <c r="H80" s="116"/>
      <c r="I80" s="114"/>
      <c r="J80" s="114"/>
    </row>
    <row r="81" spans="1:13" ht="23.1" customHeight="1" x14ac:dyDescent="0.2">
      <c r="A81" s="117">
        <v>7</v>
      </c>
      <c r="B81" s="112">
        <v>422</v>
      </c>
      <c r="C81" s="106" t="s">
        <v>155</v>
      </c>
      <c r="D81" s="106"/>
      <c r="E81" s="115">
        <f>E82+E83+E84</f>
        <v>1650</v>
      </c>
      <c r="F81" s="19">
        <f t="shared" si="1"/>
        <v>1320</v>
      </c>
      <c r="G81" s="106"/>
      <c r="H81" s="107"/>
      <c r="I81" s="106"/>
      <c r="J81" s="106"/>
      <c r="M81" s="11"/>
    </row>
    <row r="82" spans="1:13" s="24" customFormat="1" ht="23.1" customHeight="1" x14ac:dyDescent="0.2">
      <c r="A82" s="66" t="s">
        <v>253</v>
      </c>
      <c r="B82" s="44">
        <v>4221</v>
      </c>
      <c r="C82" s="48" t="s">
        <v>156</v>
      </c>
      <c r="D82" s="37" t="s">
        <v>197</v>
      </c>
      <c r="E82" s="74">
        <v>1000</v>
      </c>
      <c r="F82" s="157">
        <f t="shared" si="1"/>
        <v>800</v>
      </c>
      <c r="G82" s="48"/>
      <c r="H82" s="49" t="s">
        <v>162</v>
      </c>
      <c r="I82" s="48" t="s">
        <v>23</v>
      </c>
      <c r="J82" s="48"/>
    </row>
    <row r="83" spans="1:13" ht="23.1" customHeight="1" x14ac:dyDescent="0.2">
      <c r="A83" s="62" t="s">
        <v>254</v>
      </c>
      <c r="B83" s="44">
        <v>4223</v>
      </c>
      <c r="C83" s="48" t="s">
        <v>166</v>
      </c>
      <c r="D83" s="58" t="s">
        <v>220</v>
      </c>
      <c r="E83" s="74">
        <v>150</v>
      </c>
      <c r="F83" s="157">
        <f t="shared" si="1"/>
        <v>120</v>
      </c>
      <c r="G83" s="48"/>
      <c r="H83" s="49" t="s">
        <v>162</v>
      </c>
      <c r="I83" s="48"/>
      <c r="J83" s="48"/>
    </row>
    <row r="84" spans="1:13" ht="23.1" customHeight="1" x14ac:dyDescent="0.2">
      <c r="A84" s="108" t="s">
        <v>255</v>
      </c>
      <c r="B84" s="66">
        <v>4227</v>
      </c>
      <c r="C84" s="67" t="s">
        <v>157</v>
      </c>
      <c r="D84" s="84" t="s">
        <v>221</v>
      </c>
      <c r="E84" s="85">
        <v>500</v>
      </c>
      <c r="F84" s="157">
        <f t="shared" si="1"/>
        <v>400</v>
      </c>
      <c r="G84" s="67"/>
      <c r="H84" s="82" t="s">
        <v>162</v>
      </c>
      <c r="I84" s="67" t="s">
        <v>23</v>
      </c>
      <c r="J84" s="48"/>
    </row>
    <row r="85" spans="1:13" ht="23.1" customHeight="1" x14ac:dyDescent="0.2">
      <c r="A85" s="118" t="s">
        <v>250</v>
      </c>
      <c r="B85" s="112">
        <v>423</v>
      </c>
      <c r="C85" s="113" t="s">
        <v>267</v>
      </c>
      <c r="D85" s="114"/>
      <c r="E85" s="115">
        <v>35000</v>
      </c>
      <c r="F85" s="19">
        <f t="shared" si="1"/>
        <v>28000</v>
      </c>
      <c r="G85" s="114"/>
      <c r="H85" s="116" t="s">
        <v>162</v>
      </c>
      <c r="I85" s="114" t="s">
        <v>23</v>
      </c>
      <c r="J85" s="114"/>
    </row>
    <row r="86" spans="1:13" s="24" customFormat="1" ht="28.5" customHeight="1" x14ac:dyDescent="0.2">
      <c r="A86" s="66" t="s">
        <v>256</v>
      </c>
      <c r="B86" s="44">
        <v>42313</v>
      </c>
      <c r="C86" s="48" t="s">
        <v>266</v>
      </c>
      <c r="D86" s="159" t="s">
        <v>271</v>
      </c>
      <c r="E86" s="74">
        <v>35000</v>
      </c>
      <c r="F86" s="157">
        <f t="shared" si="1"/>
        <v>28000</v>
      </c>
      <c r="G86" s="48" t="s">
        <v>88</v>
      </c>
      <c r="H86" s="82" t="s">
        <v>162</v>
      </c>
      <c r="I86" s="48" t="s">
        <v>23</v>
      </c>
      <c r="J86" s="48"/>
      <c r="M86" s="128"/>
    </row>
    <row r="87" spans="1:13" ht="23.1" customHeight="1" x14ac:dyDescent="0.2">
      <c r="A87" s="118" t="s">
        <v>251</v>
      </c>
      <c r="B87" s="112">
        <v>424</v>
      </c>
      <c r="C87" s="119" t="s">
        <v>158</v>
      </c>
      <c r="D87" s="106"/>
      <c r="E87" s="115">
        <f>E88</f>
        <v>7400</v>
      </c>
      <c r="F87" s="19">
        <f t="shared" si="1"/>
        <v>5920</v>
      </c>
      <c r="G87" s="106"/>
      <c r="H87" s="107"/>
      <c r="I87" s="106"/>
      <c r="J87" s="106"/>
    </row>
    <row r="88" spans="1:13" ht="23.1" customHeight="1" x14ac:dyDescent="0.2">
      <c r="A88" s="108" t="s">
        <v>257</v>
      </c>
      <c r="B88" s="66">
        <v>4241</v>
      </c>
      <c r="C88" s="67" t="s">
        <v>159</v>
      </c>
      <c r="D88" s="37"/>
      <c r="E88" s="85">
        <v>7400</v>
      </c>
      <c r="F88" s="157">
        <f t="shared" si="1"/>
        <v>5920</v>
      </c>
      <c r="G88" s="67"/>
      <c r="H88" s="82" t="s">
        <v>162</v>
      </c>
      <c r="I88" s="67" t="s">
        <v>23</v>
      </c>
      <c r="J88" s="48"/>
      <c r="M88" s="11"/>
    </row>
    <row r="89" spans="1:13" s="22" customFormat="1" ht="23.1" customHeight="1" x14ac:dyDescent="0.2">
      <c r="A89" s="146" t="s">
        <v>160</v>
      </c>
      <c r="B89" s="147"/>
      <c r="C89" s="147"/>
      <c r="D89" s="148"/>
      <c r="E89" s="56">
        <f>E11+E74+E77+E80</f>
        <v>291450</v>
      </c>
      <c r="F89" s="19">
        <f t="shared" si="1"/>
        <v>233160</v>
      </c>
      <c r="G89" s="143"/>
      <c r="H89" s="144"/>
      <c r="I89" s="144"/>
      <c r="J89" s="145"/>
    </row>
    <row r="90" spans="1:13" x14ac:dyDescent="0.2">
      <c r="A90" s="129"/>
      <c r="B90" s="10"/>
      <c r="E90" s="10"/>
      <c r="F90" s="10"/>
      <c r="H90" s="10"/>
    </row>
    <row r="91" spans="1:13" ht="12" customHeight="1" x14ac:dyDescent="0.2">
      <c r="A91" s="130"/>
      <c r="B91" s="25"/>
      <c r="C91" s="25"/>
      <c r="D91" s="25"/>
      <c r="E91" s="25"/>
      <c r="F91" s="25"/>
      <c r="G91" s="25"/>
      <c r="H91" s="5"/>
      <c r="I91" s="25"/>
      <c r="J91" s="25"/>
    </row>
    <row r="92" spans="1:13" ht="12" customHeight="1" x14ac:dyDescent="0.2">
      <c r="A92" s="131"/>
      <c r="B92" s="32"/>
      <c r="C92" s="32"/>
      <c r="D92" s="26"/>
      <c r="E92" s="27"/>
      <c r="F92" s="27"/>
      <c r="G92" s="26"/>
      <c r="H92" s="6"/>
      <c r="I92" s="26"/>
      <c r="J92" s="13"/>
    </row>
    <row r="93" spans="1:13" x14ac:dyDescent="0.2">
      <c r="A93" s="25"/>
      <c r="E93" s="137" t="s">
        <v>258</v>
      </c>
      <c r="F93" s="137"/>
      <c r="I93" s="141" t="s">
        <v>161</v>
      </c>
      <c r="J93" s="141"/>
    </row>
    <row r="94" spans="1:13" ht="12" customHeight="1" x14ac:dyDescent="0.2">
      <c r="A94" s="32"/>
      <c r="B94" s="135"/>
      <c r="C94" s="135"/>
      <c r="I94" s="28"/>
      <c r="J94" s="28"/>
    </row>
    <row r="95" spans="1:13" x14ac:dyDescent="0.2">
      <c r="B95" s="30"/>
      <c r="C95" s="155" t="s">
        <v>261</v>
      </c>
      <c r="E95" s="132"/>
      <c r="F95" s="132"/>
      <c r="I95" s="29"/>
      <c r="J95" s="29"/>
    </row>
    <row r="96" spans="1:13" ht="12.75" x14ac:dyDescent="0.2">
      <c r="B96" s="139"/>
      <c r="C96" s="140"/>
      <c r="E96" s="149" t="s">
        <v>259</v>
      </c>
      <c r="F96" s="149"/>
      <c r="I96" s="142" t="s">
        <v>173</v>
      </c>
      <c r="J96" s="142"/>
    </row>
    <row r="97" spans="2:8" x14ac:dyDescent="0.2">
      <c r="B97" s="138"/>
      <c r="C97" s="138"/>
    </row>
    <row r="101" spans="2:8" x14ac:dyDescent="0.2">
      <c r="G101" s="11"/>
      <c r="H101" s="127"/>
    </row>
  </sheetData>
  <mergeCells count="13">
    <mergeCell ref="A4:C4"/>
    <mergeCell ref="A5:C5"/>
    <mergeCell ref="A6:J6"/>
    <mergeCell ref="A8:I8"/>
    <mergeCell ref="B97:C97"/>
    <mergeCell ref="B96:C96"/>
    <mergeCell ref="I93:J93"/>
    <mergeCell ref="I96:J96"/>
    <mergeCell ref="B94:C94"/>
    <mergeCell ref="G89:J89"/>
    <mergeCell ref="A89:D89"/>
    <mergeCell ref="E93:F93"/>
    <mergeCell ref="E96:F96"/>
  </mergeCells>
  <phoneticPr fontId="3" type="noConversion"/>
  <dataValidations count="1">
    <dataValidation allowBlank="1" showInputMessage="1" showErrorMessage="1" promptTitle="CPV" prompt="Je obavezan podatak" sqref="D82 D71:D72 D61:D64 D46:D47 D13:D15 D9 D18 D20:D22 D25:D26 D30:D36 D28 D38 D40:D41 D50:D52 D66 D68:D69 D88" xr:uid="{00000000-0002-0000-0000-000000000000}"/>
  </dataValidations>
  <pageMargins left="0.63" right="0.23622047244094491" top="0.35" bottom="0.43" header="0.21" footer="0.31496062992125984"/>
  <pageSetup paperSize="9" scale="73" fitToHeight="4" orientation="landscape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Racunovodstvo</cp:lastModifiedBy>
  <cp:lastPrinted>2024-01-18T12:09:36Z</cp:lastPrinted>
  <dcterms:created xsi:type="dcterms:W3CDTF">2018-05-17T10:12:14Z</dcterms:created>
  <dcterms:modified xsi:type="dcterms:W3CDTF">2024-01-18T12:12:48Z</dcterms:modified>
</cp:coreProperties>
</file>