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Š_Plaški_Račun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19416" windowHeight="10416"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E280" i="9" s="1"/>
  <c r="B280" i="9" s="1"/>
  <c r="G280" i="9"/>
  <c r="F280" i="9"/>
  <c r="H279" i="9"/>
  <c r="G279" i="9"/>
  <c r="F279" i="9"/>
  <c r="F278" i="9"/>
  <c r="F277" i="9"/>
  <c r="F276" i="9"/>
  <c r="F275" i="9" s="1"/>
  <c r="L274" i="9"/>
  <c r="F274" i="9" s="1"/>
  <c r="H274" i="9"/>
  <c r="I273" i="9"/>
  <c r="H273" i="9"/>
  <c r="F273" i="9"/>
  <c r="E272" i="9"/>
  <c r="M271" i="9"/>
  <c r="L271" i="9"/>
  <c r="F271" i="9" s="1"/>
  <c r="E271" i="9"/>
  <c r="M270" i="9"/>
  <c r="L270" i="9"/>
  <c r="F270" i="9"/>
  <c r="B270" i="9" s="1"/>
  <c r="E270" i="9"/>
  <c r="M269" i="9"/>
  <c r="L269" i="9"/>
  <c r="F269" i="9" s="1"/>
  <c r="E269" i="9"/>
  <c r="B269" i="9" s="1"/>
  <c r="M268" i="9"/>
  <c r="F268" i="9" s="1"/>
  <c r="B268" i="9" s="1"/>
  <c r="L268" i="9"/>
  <c r="E268" i="9"/>
  <c r="M267" i="9"/>
  <c r="L267" i="9"/>
  <c r="F267" i="9" s="1"/>
  <c r="E267" i="9"/>
  <c r="B267" i="9" s="1"/>
  <c r="M266" i="9"/>
  <c r="F266" i="9" s="1"/>
  <c r="B266" i="9" s="1"/>
  <c r="L266" i="9"/>
  <c r="E266" i="9"/>
  <c r="M265" i="9"/>
  <c r="L265" i="9"/>
  <c r="F265" i="9" s="1"/>
  <c r="E265" i="9"/>
  <c r="B265" i="9" s="1"/>
  <c r="M264" i="9"/>
  <c r="F264" i="9" s="1"/>
  <c r="B264" i="9" s="1"/>
  <c r="L264" i="9"/>
  <c r="E264" i="9"/>
  <c r="M263" i="9"/>
  <c r="L263" i="9"/>
  <c r="F263" i="9" s="1"/>
  <c r="E263" i="9"/>
  <c r="B263" i="9" s="1"/>
  <c r="M262" i="9"/>
  <c r="F262" i="9" s="1"/>
  <c r="B262" i="9" s="1"/>
  <c r="L262" i="9"/>
  <c r="E262" i="9"/>
  <c r="M261" i="9"/>
  <c r="L261" i="9"/>
  <c r="F261" i="9" s="1"/>
  <c r="E261" i="9"/>
  <c r="B261" i="9" s="1"/>
  <c r="M260" i="9"/>
  <c r="F260" i="9" s="1"/>
  <c r="B260" i="9" s="1"/>
  <c r="L260" i="9"/>
  <c r="E260" i="9"/>
  <c r="M259" i="9"/>
  <c r="L259" i="9"/>
  <c r="F259" i="9" s="1"/>
  <c r="E259" i="9"/>
  <c r="B259" i="9" s="1"/>
  <c r="M258" i="9"/>
  <c r="F258" i="9" s="1"/>
  <c r="B258" i="9" s="1"/>
  <c r="L258" i="9"/>
  <c r="E258" i="9"/>
  <c r="M257" i="9"/>
  <c r="L257" i="9"/>
  <c r="F257" i="9" s="1"/>
  <c r="E257" i="9"/>
  <c r="B257" i="9" s="1"/>
  <c r="M256" i="9"/>
  <c r="F256" i="9" s="1"/>
  <c r="B256" i="9" s="1"/>
  <c r="L256" i="9"/>
  <c r="E256" i="9"/>
  <c r="M255" i="9"/>
  <c r="L255" i="9"/>
  <c r="F255" i="9" s="1"/>
  <c r="E255" i="9"/>
  <c r="B255" i="9" s="1"/>
  <c r="M254" i="9"/>
  <c r="F254" i="9" s="1"/>
  <c r="B254" i="9" s="1"/>
  <c r="L254" i="9"/>
  <c r="E254" i="9"/>
  <c r="M253" i="9"/>
  <c r="L253" i="9"/>
  <c r="F253" i="9" s="1"/>
  <c r="E253" i="9"/>
  <c r="B253" i="9" s="1"/>
  <c r="M252" i="9"/>
  <c r="F252" i="9" s="1"/>
  <c r="B252" i="9" s="1"/>
  <c r="L252" i="9"/>
  <c r="E252" i="9"/>
  <c r="M251" i="9"/>
  <c r="L251" i="9"/>
  <c r="F251" i="9" s="1"/>
  <c r="E251" i="9"/>
  <c r="B251" i="9" s="1"/>
  <c r="M250" i="9"/>
  <c r="F250" i="9" s="1"/>
  <c r="B250" i="9" s="1"/>
  <c r="L250" i="9"/>
  <c r="E250" i="9"/>
  <c r="M249" i="9"/>
  <c r="L249" i="9"/>
  <c r="F249" i="9" s="1"/>
  <c r="E249" i="9"/>
  <c r="B249" i="9" s="1"/>
  <c r="M248" i="9"/>
  <c r="F248" i="9" s="1"/>
  <c r="B248" i="9" s="1"/>
  <c r="L248" i="9"/>
  <c r="E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M242" i="9"/>
  <c r="L242" i="9"/>
  <c r="F242" i="9"/>
  <c r="B242" i="9" s="1"/>
  <c r="E242" i="9"/>
  <c r="M241" i="9"/>
  <c r="L241" i="9"/>
  <c r="F241" i="9" s="1"/>
  <c r="E241" i="9"/>
  <c r="B241" i="9" s="1"/>
  <c r="M240" i="9"/>
  <c r="F240" i="9" s="1"/>
  <c r="B240" i="9" s="1"/>
  <c r="L240" i="9"/>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M234" i="9"/>
  <c r="L234" i="9"/>
  <c r="F234" i="9"/>
  <c r="B234" i="9" s="1"/>
  <c r="E234" i="9"/>
  <c r="M233" i="9"/>
  <c r="L233" i="9"/>
  <c r="F233" i="9" s="1"/>
  <c r="E233" i="9"/>
  <c r="B233" i="9" s="1"/>
  <c r="M232" i="9"/>
  <c r="F232" i="9" s="1"/>
  <c r="B232" i="9" s="1"/>
  <c r="L232" i="9"/>
  <c r="E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M226" i="9"/>
  <c r="L226" i="9"/>
  <c r="F226" i="9"/>
  <c r="B226" i="9" s="1"/>
  <c r="E226" i="9"/>
  <c r="H225" i="9"/>
  <c r="G225" i="9"/>
  <c r="F225" i="9"/>
  <c r="M224" i="9"/>
  <c r="F224" i="9" s="1"/>
  <c r="L224" i="9"/>
  <c r="E224" i="9"/>
  <c r="B224" i="9"/>
  <c r="M223" i="9"/>
  <c r="L223" i="9"/>
  <c r="F223" i="9" s="1"/>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E141" i="9" s="1"/>
  <c r="B141" i="9" s="1"/>
  <c r="G141" i="9"/>
  <c r="F141" i="9"/>
  <c r="H140" i="9"/>
  <c r="G140" i="9"/>
  <c r="E140" i="9" s="1"/>
  <c r="B140" i="9" s="1"/>
  <c r="F140" i="9"/>
  <c r="H139" i="9"/>
  <c r="E139" i="9" s="1"/>
  <c r="B139" i="9" s="1"/>
  <c r="G139" i="9"/>
  <c r="F139" i="9"/>
  <c r="H138" i="9"/>
  <c r="G138" i="9"/>
  <c r="F138" i="9"/>
  <c r="E138" i="9"/>
  <c r="B138" i="9" s="1"/>
  <c r="H137" i="9"/>
  <c r="E137" i="9" s="1"/>
  <c r="B137" i="9" s="1"/>
  <c r="G137" i="9"/>
  <c r="F137" i="9"/>
  <c r="H136" i="9"/>
  <c r="G136" i="9"/>
  <c r="E136" i="9" s="1"/>
  <c r="B136" i="9" s="1"/>
  <c r="F136" i="9"/>
  <c r="H135" i="9"/>
  <c r="E135" i="9" s="1"/>
  <c r="B135" i="9" s="1"/>
  <c r="G135" i="9"/>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E86" i="9" s="1"/>
  <c r="B86" i="9" s="1"/>
  <c r="F86" i="9"/>
  <c r="H85" i="9"/>
  <c r="G85" i="9"/>
  <c r="F85" i="9"/>
  <c r="H84" i="9"/>
  <c r="G84" i="9"/>
  <c r="E84" i="9" s="1"/>
  <c r="B84" i="9" s="1"/>
  <c r="F84" i="9"/>
  <c r="H83" i="9"/>
  <c r="E83" i="9" s="1"/>
  <c r="B83" i="9" s="1"/>
  <c r="G83" i="9"/>
  <c r="F83" i="9"/>
  <c r="H82" i="9"/>
  <c r="G82" i="9"/>
  <c r="E82" i="9" s="1"/>
  <c r="B82" i="9" s="1"/>
  <c r="F82" i="9"/>
  <c r="H81" i="9"/>
  <c r="G81" i="9"/>
  <c r="F81" i="9"/>
  <c r="H80" i="9"/>
  <c r="G80" i="9"/>
  <c r="E80" i="9" s="1"/>
  <c r="B80" i="9" s="1"/>
  <c r="F80" i="9"/>
  <c r="H79" i="9"/>
  <c r="E79" i="9" s="1"/>
  <c r="B79" i="9" s="1"/>
  <c r="G79" i="9"/>
  <c r="F79" i="9"/>
  <c r="H78" i="9"/>
  <c r="G78" i="9"/>
  <c r="E78" i="9" s="1"/>
  <c r="B78" i="9" s="1"/>
  <c r="F78" i="9"/>
  <c r="H77" i="9"/>
  <c r="G77" i="9"/>
  <c r="F77" i="9"/>
  <c r="H76" i="9"/>
  <c r="G76" i="9"/>
  <c r="E76" i="9" s="1"/>
  <c r="B76" i="9" s="1"/>
  <c r="F76" i="9"/>
  <c r="H75" i="9"/>
  <c r="E75" i="9" s="1"/>
  <c r="B75" i="9" s="1"/>
  <c r="G75" i="9"/>
  <c r="F75" i="9"/>
  <c r="H74" i="9"/>
  <c r="G74" i="9"/>
  <c r="E74" i="9" s="1"/>
  <c r="B74" i="9" s="1"/>
  <c r="F74" i="9"/>
  <c r="H73" i="9"/>
  <c r="G73" i="9"/>
  <c r="F73" i="9"/>
  <c r="H72" i="9"/>
  <c r="G72" i="9"/>
  <c r="E72" i="9" s="1"/>
  <c r="B72" i="9" s="1"/>
  <c r="F72" i="9"/>
  <c r="H71" i="9"/>
  <c r="E71" i="9" s="1"/>
  <c r="B71" i="9" s="1"/>
  <c r="G71" i="9"/>
  <c r="F71" i="9"/>
  <c r="H70" i="9"/>
  <c r="G70" i="9"/>
  <c r="E70" i="9" s="1"/>
  <c r="B70" i="9" s="1"/>
  <c r="F70" i="9"/>
  <c r="H69" i="9"/>
  <c r="G69" i="9"/>
  <c r="F69" i="9"/>
  <c r="H68" i="9"/>
  <c r="G68" i="9"/>
  <c r="F68" i="9"/>
  <c r="H67" i="9"/>
  <c r="E67" i="9" s="1"/>
  <c r="B67" i="9" s="1"/>
  <c r="G67" i="9"/>
  <c r="F67" i="9"/>
  <c r="H66" i="9"/>
  <c r="G66" i="9"/>
  <c r="E66" i="9" s="1"/>
  <c r="B66" i="9" s="1"/>
  <c r="F66" i="9"/>
  <c r="H65" i="9"/>
  <c r="G65" i="9"/>
  <c r="F65" i="9"/>
  <c r="H64" i="9"/>
  <c r="G64" i="9"/>
  <c r="E64" i="9" s="1"/>
  <c r="B64" i="9" s="1"/>
  <c r="F64" i="9"/>
  <c r="H63" i="9"/>
  <c r="E63" i="9" s="1"/>
  <c r="B63" i="9" s="1"/>
  <c r="G63" i="9"/>
  <c r="F63" i="9"/>
  <c r="H62" i="9"/>
  <c r="G62" i="9"/>
  <c r="E62" i="9" s="1"/>
  <c r="B62" i="9" s="1"/>
  <c r="F62" i="9"/>
  <c r="H61" i="9"/>
  <c r="G61" i="9"/>
  <c r="F61" i="9"/>
  <c r="H60" i="9"/>
  <c r="G60" i="9"/>
  <c r="E60" i="9" s="1"/>
  <c r="B60" i="9" s="1"/>
  <c r="F60" i="9"/>
  <c r="H59" i="9"/>
  <c r="E59" i="9" s="1"/>
  <c r="B59" i="9" s="1"/>
  <c r="G59" i="9"/>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E46" i="9" s="1"/>
  <c r="B46" i="9" s="1"/>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E38" i="9"/>
  <c r="B38" i="9" s="1"/>
  <c r="H37" i="9"/>
  <c r="G37" i="9"/>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E25" i="9" s="1"/>
  <c r="B25" i="9" s="1"/>
  <c r="G25" i="9"/>
  <c r="F25" i="9"/>
  <c r="H24" i="9"/>
  <c r="G24" i="9"/>
  <c r="E24" i="9" s="1"/>
  <c r="B24" i="9" s="1"/>
  <c r="F24" i="9"/>
  <c r="H23" i="9"/>
  <c r="G23" i="9"/>
  <c r="E23" i="9" s="1"/>
  <c r="B23" i="9" s="1"/>
  <c r="F23" i="9"/>
  <c r="H22" i="9"/>
  <c r="G22" i="9"/>
  <c r="F22" i="9"/>
  <c r="H21" i="9"/>
  <c r="G21" i="9"/>
  <c r="F21" i="9"/>
  <c r="F20" i="9"/>
  <c r="F4" i="9"/>
  <c r="O3" i="9"/>
  <c r="G274" i="9" s="1"/>
  <c r="I3" i="9"/>
  <c r="H3" i="9"/>
  <c r="G3" i="9"/>
  <c r="D101" i="8"/>
  <c r="I36" i="3" s="1"/>
  <c r="D95" i="8"/>
  <c r="D90" i="8"/>
  <c r="D85" i="8"/>
  <c r="C1560" i="1" s="1"/>
  <c r="G1560" i="1" s="1"/>
  <c r="D80" i="8"/>
  <c r="D75" i="8"/>
  <c r="D70" i="8"/>
  <c r="D65" i="8"/>
  <c r="D60" i="8"/>
  <c r="C1535" i="1" s="1"/>
  <c r="D55" i="8"/>
  <c r="D50" i="8"/>
  <c r="D44" i="8"/>
  <c r="D36" i="8"/>
  <c r="D26" i="8"/>
  <c r="D24" i="8" s="1"/>
  <c r="D18" i="8"/>
  <c r="D8" i="8"/>
  <c r="D6" i="8" s="1"/>
  <c r="C1481" i="1" s="1"/>
  <c r="H1481" i="1" s="1"/>
  <c r="E44" i="7"/>
  <c r="D44" i="7"/>
  <c r="E39" i="7"/>
  <c r="D39" i="7"/>
  <c r="D38" i="7" s="1"/>
  <c r="E38" i="7"/>
  <c r="E30" i="7"/>
  <c r="D30" i="7"/>
  <c r="E23" i="7"/>
  <c r="E22" i="7" s="1"/>
  <c r="D23" i="7"/>
  <c r="D22" i="7"/>
  <c r="E7" i="7"/>
  <c r="E6" i="7" s="1"/>
  <c r="E5" i="7" s="1"/>
  <c r="D7" i="7"/>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E114" i="6" s="1"/>
  <c r="D1408" i="1"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F246" i="5"/>
  <c r="E246" i="5"/>
  <c r="D246" i="5"/>
  <c r="F245" i="5"/>
  <c r="D245" i="5"/>
  <c r="F244" i="5"/>
  <c r="F243" i="5"/>
  <c r="E242" i="5"/>
  <c r="D242" i="5"/>
  <c r="F242" i="5" s="1"/>
  <c r="F241" i="5"/>
  <c r="F240" i="5"/>
  <c r="E239" i="5"/>
  <c r="D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C1056" i="1" s="1"/>
  <c r="F77" i="5"/>
  <c r="F76" i="5"/>
  <c r="F75" i="5"/>
  <c r="F74" i="5"/>
  <c r="F73" i="5"/>
  <c r="F72" i="5"/>
  <c r="F71" i="5"/>
  <c r="E70" i="5"/>
  <c r="D70" i="5"/>
  <c r="D69" i="5" s="1"/>
  <c r="E69"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E567" i="4" s="1"/>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E528" i="4" s="1"/>
  <c r="F527" i="4"/>
  <c r="F526" i="4"/>
  <c r="F525" i="4"/>
  <c r="E525" i="4"/>
  <c r="E515" i="4"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E484" i="4" s="1"/>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E420" i="4" s="1"/>
  <c r="E635" i="4" s="1"/>
  <c r="D427" i="4"/>
  <c r="F426" i="4"/>
  <c r="F425" i="4"/>
  <c r="F424" i="4"/>
  <c r="F423" i="4"/>
  <c r="F422" i="4"/>
  <c r="E422" i="4"/>
  <c r="D422" i="4"/>
  <c r="D421" i="4" s="1"/>
  <c r="F421" i="4" s="1"/>
  <c r="E418" i="4"/>
  <c r="D418" i="4"/>
  <c r="E417" i="4"/>
  <c r="D412" i="1" s="1"/>
  <c r="D417" i="4"/>
  <c r="C412" i="1" s="1"/>
  <c r="E416" i="4"/>
  <c r="D416" i="4"/>
  <c r="F411" i="4"/>
  <c r="F410" i="4"/>
  <c r="F409" i="4"/>
  <c r="F406" i="4"/>
  <c r="F405" i="4"/>
  <c r="F404" i="4"/>
  <c r="F403" i="4"/>
  <c r="E402" i="4"/>
  <c r="D402" i="4"/>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E299" i="4" s="1"/>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F127" i="4"/>
  <c r="F126" i="4"/>
  <c r="F125" i="4"/>
  <c r="E125" i="4"/>
  <c r="E124" i="4" s="1"/>
  <c r="D125" i="4"/>
  <c r="F124" i="4"/>
  <c r="D124" i="4"/>
  <c r="F123" i="4"/>
  <c r="F122" i="4"/>
  <c r="F121" i="4"/>
  <c r="E120" i="4"/>
  <c r="D120" i="4"/>
  <c r="F120" i="4" s="1"/>
  <c r="F119" i="4"/>
  <c r="F118" i="4"/>
  <c r="F117" i="4"/>
  <c r="F116" i="4"/>
  <c r="F115" i="4"/>
  <c r="F114" i="4"/>
  <c r="F113" i="4"/>
  <c r="E112" i="4"/>
  <c r="D112" i="4"/>
  <c r="D106"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E7"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G1577" i="1" s="1"/>
  <c r="G1575" i="1"/>
  <c r="C1575" i="1"/>
  <c r="H1575" i="1" s="1"/>
  <c r="C1574" i="1"/>
  <c r="H1573" i="1"/>
  <c r="G1573" i="1"/>
  <c r="C1573" i="1"/>
  <c r="H1572" i="1"/>
  <c r="C1572" i="1"/>
  <c r="G1572" i="1" s="1"/>
  <c r="G1571" i="1"/>
  <c r="C1571" i="1"/>
  <c r="H1571" i="1" s="1"/>
  <c r="C1570" i="1"/>
  <c r="H1569" i="1"/>
  <c r="G1569" i="1"/>
  <c r="C1569" i="1"/>
  <c r="C1568" i="1"/>
  <c r="G1568" i="1" s="1"/>
  <c r="G1567" i="1"/>
  <c r="C1567" i="1"/>
  <c r="H1567" i="1" s="1"/>
  <c r="C1566" i="1"/>
  <c r="C1565" i="1"/>
  <c r="H1565" i="1" s="1"/>
  <c r="C1564" i="1"/>
  <c r="G1564" i="1" s="1"/>
  <c r="C1563" i="1"/>
  <c r="H1563" i="1" s="1"/>
  <c r="C1562" i="1"/>
  <c r="C1561" i="1"/>
  <c r="H1561" i="1" s="1"/>
  <c r="G1559" i="1"/>
  <c r="C1559" i="1"/>
  <c r="H1559" i="1" s="1"/>
  <c r="C1558" i="1"/>
  <c r="H1557" i="1"/>
  <c r="G1557" i="1"/>
  <c r="C1557" i="1"/>
  <c r="H1556" i="1"/>
  <c r="C1556" i="1"/>
  <c r="G1556" i="1" s="1"/>
  <c r="G1555" i="1"/>
  <c r="C1555" i="1"/>
  <c r="H1555" i="1" s="1"/>
  <c r="C1554" i="1"/>
  <c r="H1553" i="1"/>
  <c r="G1553" i="1"/>
  <c r="C1553" i="1"/>
  <c r="C1552" i="1"/>
  <c r="G1552" i="1" s="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C1537" i="1"/>
  <c r="H1537" i="1" s="1"/>
  <c r="C1536" i="1"/>
  <c r="G1536" i="1" s="1"/>
  <c r="C1534" i="1"/>
  <c r="C1533" i="1"/>
  <c r="G1533" i="1" s="1"/>
  <c r="C1532" i="1"/>
  <c r="G1532" i="1" s="1"/>
  <c r="C1531" i="1"/>
  <c r="H1531" i="1" s="1"/>
  <c r="C1530" i="1"/>
  <c r="C1529" i="1"/>
  <c r="H1529" i="1" s="1"/>
  <c r="C1528" i="1"/>
  <c r="G1528" i="1" s="1"/>
  <c r="C1527" i="1"/>
  <c r="H1527" i="1" s="1"/>
  <c r="C1526" i="1"/>
  <c r="C1525" i="1"/>
  <c r="G1525" i="1" s="1"/>
  <c r="G1523" i="1"/>
  <c r="C1523" i="1"/>
  <c r="H1523" i="1" s="1"/>
  <c r="C1522" i="1"/>
  <c r="C1521" i="1"/>
  <c r="G1521" i="1" s="1"/>
  <c r="H1520" i="1"/>
  <c r="C1520" i="1"/>
  <c r="G1520" i="1" s="1"/>
  <c r="H1516" i="1"/>
  <c r="C1516" i="1"/>
  <c r="G1516" i="1" s="1"/>
  <c r="G1515" i="1"/>
  <c r="C1515" i="1"/>
  <c r="H1515" i="1" s="1"/>
  <c r="C1514" i="1"/>
  <c r="H1513" i="1"/>
  <c r="G1513" i="1"/>
  <c r="C1513" i="1"/>
  <c r="H1512" i="1"/>
  <c r="C1512" i="1"/>
  <c r="G1512" i="1" s="1"/>
  <c r="G1511" i="1"/>
  <c r="C1511" i="1"/>
  <c r="H1511" i="1" s="1"/>
  <c r="C1510" i="1"/>
  <c r="C1509" i="1"/>
  <c r="H1509" i="1" s="1"/>
  <c r="H1508" i="1"/>
  <c r="C1508" i="1"/>
  <c r="G1508" i="1" s="1"/>
  <c r="C1507" i="1"/>
  <c r="H1507" i="1" s="1"/>
  <c r="C1506" i="1"/>
  <c r="H1505" i="1"/>
  <c r="G1505" i="1"/>
  <c r="C1505" i="1"/>
  <c r="C1504" i="1"/>
  <c r="G1504" i="1" s="1"/>
  <c r="C1503" i="1"/>
  <c r="H1503" i="1" s="1"/>
  <c r="C1502" i="1"/>
  <c r="C1500" i="1"/>
  <c r="G1500" i="1" s="1"/>
  <c r="C1499" i="1"/>
  <c r="H1499" i="1" s="1"/>
  <c r="C1498" i="1"/>
  <c r="H1497" i="1"/>
  <c r="G1497" i="1"/>
  <c r="C1497" i="1"/>
  <c r="H1496" i="1"/>
  <c r="C1496" i="1"/>
  <c r="G1496" i="1" s="1"/>
  <c r="G1495" i="1"/>
  <c r="C1495" i="1"/>
  <c r="H1495" i="1" s="1"/>
  <c r="C1494" i="1"/>
  <c r="H1493" i="1"/>
  <c r="G1493" i="1"/>
  <c r="C1493" i="1"/>
  <c r="C1492" i="1"/>
  <c r="G1492" i="1" s="1"/>
  <c r="C1491" i="1"/>
  <c r="H1491" i="1" s="1"/>
  <c r="C1490" i="1"/>
  <c r="H1489" i="1"/>
  <c r="C1489" i="1"/>
  <c r="G1489" i="1" s="1"/>
  <c r="H1488" i="1"/>
  <c r="C1488" i="1"/>
  <c r="G1488" i="1" s="1"/>
  <c r="G1487" i="1"/>
  <c r="C1487" i="1"/>
  <c r="H1487" i="1" s="1"/>
  <c r="C1486" i="1"/>
  <c r="C1485" i="1"/>
  <c r="H1485" i="1" s="1"/>
  <c r="C1484" i="1"/>
  <c r="G1484" i="1" s="1"/>
  <c r="C1483" i="1"/>
  <c r="H1483" i="1" s="1"/>
  <c r="C1482" i="1"/>
  <c r="C1480" i="1"/>
  <c r="G1480" i="1" s="1"/>
  <c r="D1479" i="1"/>
  <c r="C1479" i="1"/>
  <c r="G1478" i="1"/>
  <c r="D1478" i="1"/>
  <c r="C1478" i="1"/>
  <c r="J1478" i="1" s="1"/>
  <c r="D1477" i="1"/>
  <c r="C1477" i="1"/>
  <c r="G1476" i="1"/>
  <c r="D1476" i="1"/>
  <c r="C1476" i="1"/>
  <c r="J1476" i="1" s="1"/>
  <c r="G1475" i="1"/>
  <c r="D1475" i="1"/>
  <c r="C1475" i="1"/>
  <c r="H1475" i="1" s="1"/>
  <c r="D1474" i="1"/>
  <c r="C1474" i="1"/>
  <c r="G1473" i="1"/>
  <c r="D1473" i="1"/>
  <c r="C1473" i="1"/>
  <c r="J1473" i="1" s="1"/>
  <c r="D1472" i="1"/>
  <c r="C1472" i="1"/>
  <c r="G1471" i="1"/>
  <c r="D1471" i="1"/>
  <c r="C1471" i="1"/>
  <c r="J1471" i="1" s="1"/>
  <c r="G1470" i="1"/>
  <c r="D1470" i="1"/>
  <c r="C1470" i="1"/>
  <c r="H1470" i="1" s="1"/>
  <c r="G1469" i="1"/>
  <c r="D1469" i="1"/>
  <c r="C1469" i="1"/>
  <c r="H1469" i="1" s="1"/>
  <c r="D1468" i="1"/>
  <c r="C1468" i="1"/>
  <c r="G1467" i="1"/>
  <c r="D1467" i="1"/>
  <c r="C1467" i="1"/>
  <c r="J1467" i="1" s="1"/>
  <c r="D1466" i="1"/>
  <c r="C1466" i="1"/>
  <c r="G1465" i="1"/>
  <c r="D1465" i="1"/>
  <c r="C1465" i="1"/>
  <c r="J1465" i="1" s="1"/>
  <c r="D1464" i="1"/>
  <c r="C1464" i="1"/>
  <c r="G1463" i="1"/>
  <c r="D1463" i="1"/>
  <c r="C1463" i="1"/>
  <c r="J1463" i="1" s="1"/>
  <c r="D1462" i="1"/>
  <c r="C1462" i="1"/>
  <c r="D1461" i="1"/>
  <c r="C1461" i="1"/>
  <c r="G1460" i="1"/>
  <c r="D1460" i="1"/>
  <c r="C1460" i="1"/>
  <c r="J1460" i="1" s="1"/>
  <c r="D1459" i="1"/>
  <c r="C1459" i="1"/>
  <c r="G1458" i="1"/>
  <c r="D1458" i="1"/>
  <c r="C1458" i="1"/>
  <c r="J1458" i="1" s="1"/>
  <c r="G1457" i="1"/>
  <c r="D1457" i="1"/>
  <c r="C1457" i="1"/>
  <c r="G1456" i="1"/>
  <c r="D1456" i="1"/>
  <c r="C1456" i="1"/>
  <c r="G1455" i="1"/>
  <c r="D1455" i="1"/>
  <c r="C1455" i="1"/>
  <c r="G1454" i="1"/>
  <c r="D1454" i="1"/>
  <c r="C1454" i="1"/>
  <c r="H1454" i="1" s="1"/>
  <c r="D1453" i="1"/>
  <c r="C1453" i="1"/>
  <c r="H1453" i="1" s="1"/>
  <c r="D1452" i="1"/>
  <c r="C1452" i="1"/>
  <c r="D1451" i="1"/>
  <c r="C1451" i="1"/>
  <c r="D1450" i="1"/>
  <c r="C1450" i="1"/>
  <c r="D1449" i="1"/>
  <c r="C1449" i="1"/>
  <c r="D1448" i="1"/>
  <c r="C1448" i="1"/>
  <c r="D1447" i="1"/>
  <c r="C1447" i="1"/>
  <c r="D1446" i="1"/>
  <c r="C1446" i="1"/>
  <c r="H1445" i="1"/>
  <c r="D1445" i="1"/>
  <c r="G1445" i="1" s="1"/>
  <c r="C1445" i="1"/>
  <c r="J1445" i="1" s="1"/>
  <c r="J1444" i="1"/>
  <c r="H1444" i="1"/>
  <c r="D1444" i="1"/>
  <c r="C1444" i="1"/>
  <c r="G1444" i="1" s="1"/>
  <c r="I1444" i="1" s="1"/>
  <c r="J1443" i="1"/>
  <c r="H1443" i="1"/>
  <c r="D1443" i="1"/>
  <c r="G1443" i="1" s="1"/>
  <c r="C1443" i="1"/>
  <c r="J1442" i="1"/>
  <c r="H1442" i="1"/>
  <c r="D1442" i="1"/>
  <c r="C1442" i="1"/>
  <c r="G1442" i="1" s="1"/>
  <c r="I1442" i="1" s="1"/>
  <c r="J1441" i="1"/>
  <c r="H1441" i="1"/>
  <c r="D1441" i="1"/>
  <c r="G1441" i="1" s="1"/>
  <c r="C1441" i="1"/>
  <c r="J1440" i="1"/>
  <c r="H1440" i="1"/>
  <c r="D1440" i="1"/>
  <c r="C1440" i="1"/>
  <c r="G1440" i="1" s="1"/>
  <c r="I1440" i="1" s="1"/>
  <c r="D1439" i="1"/>
  <c r="G1439" i="1" s="1"/>
  <c r="C1439" i="1"/>
  <c r="D1438" i="1"/>
  <c r="G1438" i="1" s="1"/>
  <c r="C1438" i="1"/>
  <c r="D1437" i="1"/>
  <c r="G1437" i="1" s="1"/>
  <c r="C1437" i="1"/>
  <c r="D1436" i="1"/>
  <c r="G1436" i="1" s="1"/>
  <c r="C1436" i="1"/>
  <c r="H1434" i="1"/>
  <c r="D1434" i="1"/>
  <c r="G1434" i="1" s="1"/>
  <c r="C1434" i="1"/>
  <c r="D1433" i="1"/>
  <c r="G1433" i="1" s="1"/>
  <c r="C1433" i="1"/>
  <c r="H1432" i="1"/>
  <c r="D1432" i="1"/>
  <c r="G1432" i="1" s="1"/>
  <c r="C1432" i="1"/>
  <c r="D1431" i="1"/>
  <c r="G1431" i="1" s="1"/>
  <c r="C1431" i="1"/>
  <c r="H1430" i="1"/>
  <c r="D1430" i="1"/>
  <c r="G1430" i="1" s="1"/>
  <c r="C1430" i="1"/>
  <c r="D1429" i="1"/>
  <c r="G1429" i="1" s="1"/>
  <c r="C1429" i="1"/>
  <c r="H1428" i="1"/>
  <c r="D1428" i="1"/>
  <c r="G1428" i="1" s="1"/>
  <c r="C1428" i="1"/>
  <c r="D1427" i="1"/>
  <c r="G1427" i="1" s="1"/>
  <c r="C1427" i="1"/>
  <c r="H1426" i="1"/>
  <c r="D1426" i="1"/>
  <c r="G1426" i="1" s="1"/>
  <c r="C1426" i="1"/>
  <c r="D1425" i="1"/>
  <c r="G1425" i="1" s="1"/>
  <c r="C1425" i="1"/>
  <c r="H1424" i="1"/>
  <c r="D1424" i="1"/>
  <c r="G1424" i="1" s="1"/>
  <c r="C1424" i="1"/>
  <c r="D1423" i="1"/>
  <c r="G1423" i="1" s="1"/>
  <c r="C1423" i="1"/>
  <c r="H1422" i="1"/>
  <c r="D1422" i="1"/>
  <c r="G1422" i="1" s="1"/>
  <c r="C1422" i="1"/>
  <c r="D1421" i="1"/>
  <c r="G1421" i="1" s="1"/>
  <c r="C1421" i="1"/>
  <c r="D1420" i="1"/>
  <c r="C1420" i="1"/>
  <c r="H1420" i="1" s="1"/>
  <c r="D1419" i="1"/>
  <c r="G1419" i="1" s="1"/>
  <c r="C1419" i="1"/>
  <c r="H1418" i="1"/>
  <c r="D1418" i="1"/>
  <c r="G1418" i="1" s="1"/>
  <c r="C1418" i="1"/>
  <c r="D1417" i="1"/>
  <c r="G1417" i="1" s="1"/>
  <c r="C1417" i="1"/>
  <c r="H1416" i="1"/>
  <c r="D1416" i="1"/>
  <c r="G1416" i="1" s="1"/>
  <c r="C1416" i="1"/>
  <c r="D1415" i="1"/>
  <c r="G1415" i="1" s="1"/>
  <c r="C1415" i="1"/>
  <c r="H1414" i="1"/>
  <c r="D1414" i="1"/>
  <c r="G1414" i="1" s="1"/>
  <c r="C1414" i="1"/>
  <c r="D1413" i="1"/>
  <c r="G1413" i="1" s="1"/>
  <c r="C1413" i="1"/>
  <c r="H1412" i="1"/>
  <c r="D1412" i="1"/>
  <c r="G1412" i="1" s="1"/>
  <c r="C1412" i="1"/>
  <c r="D1411" i="1"/>
  <c r="C1411" i="1"/>
  <c r="D1410" i="1"/>
  <c r="C1410" i="1"/>
  <c r="H1410" i="1" s="1"/>
  <c r="D1409" i="1"/>
  <c r="D1407" i="1"/>
  <c r="G1407" i="1" s="1"/>
  <c r="C1407" i="1"/>
  <c r="H1406" i="1"/>
  <c r="D1406" i="1"/>
  <c r="G1406" i="1" s="1"/>
  <c r="C1406" i="1"/>
  <c r="D1405" i="1"/>
  <c r="G1405" i="1" s="1"/>
  <c r="C1405" i="1"/>
  <c r="H1404" i="1"/>
  <c r="D1404" i="1"/>
  <c r="G1404" i="1" s="1"/>
  <c r="C1404" i="1"/>
  <c r="D1403" i="1"/>
  <c r="G1403" i="1" s="1"/>
  <c r="C1403" i="1"/>
  <c r="H1402" i="1"/>
  <c r="D1402" i="1"/>
  <c r="G1402" i="1" s="1"/>
  <c r="C1402" i="1"/>
  <c r="D1401" i="1"/>
  <c r="G1401" i="1" s="1"/>
  <c r="C1401" i="1"/>
  <c r="H1400" i="1"/>
  <c r="D1400" i="1"/>
  <c r="G1400" i="1" s="1"/>
  <c r="C1400" i="1"/>
  <c r="D1399" i="1"/>
  <c r="G1399" i="1" s="1"/>
  <c r="C1399" i="1"/>
  <c r="H1398" i="1"/>
  <c r="D1398" i="1"/>
  <c r="G1398" i="1" s="1"/>
  <c r="C1398" i="1"/>
  <c r="D1397" i="1"/>
  <c r="G1397" i="1" s="1"/>
  <c r="C1397" i="1"/>
  <c r="H1396" i="1"/>
  <c r="D1396" i="1"/>
  <c r="G1396" i="1" s="1"/>
  <c r="C1396" i="1"/>
  <c r="D1395" i="1"/>
  <c r="G1395" i="1" s="1"/>
  <c r="C1395" i="1"/>
  <c r="H1394" i="1"/>
  <c r="D1394" i="1"/>
  <c r="G1394" i="1" s="1"/>
  <c r="C1394" i="1"/>
  <c r="D1393" i="1"/>
  <c r="G1393" i="1" s="1"/>
  <c r="C1393" i="1"/>
  <c r="H1392" i="1"/>
  <c r="D1392" i="1"/>
  <c r="G1392" i="1" s="1"/>
  <c r="C1392" i="1"/>
  <c r="D1391" i="1"/>
  <c r="G1391" i="1" s="1"/>
  <c r="C1391" i="1"/>
  <c r="H1390" i="1"/>
  <c r="D1390" i="1"/>
  <c r="G1390" i="1" s="1"/>
  <c r="C1390" i="1"/>
  <c r="D1389" i="1"/>
  <c r="G1389" i="1" s="1"/>
  <c r="C1389" i="1"/>
  <c r="H1388" i="1"/>
  <c r="D1388" i="1"/>
  <c r="G1388" i="1" s="1"/>
  <c r="C1388" i="1"/>
  <c r="D1387" i="1"/>
  <c r="G1387" i="1" s="1"/>
  <c r="C1387" i="1"/>
  <c r="H1386" i="1"/>
  <c r="D1386" i="1"/>
  <c r="G1386" i="1" s="1"/>
  <c r="C1386" i="1"/>
  <c r="D1385" i="1"/>
  <c r="G1385" i="1" s="1"/>
  <c r="C1385" i="1"/>
  <c r="H1384" i="1"/>
  <c r="D1384" i="1"/>
  <c r="G1384" i="1" s="1"/>
  <c r="C1384" i="1"/>
  <c r="D1383" i="1"/>
  <c r="D1382" i="1"/>
  <c r="G1382" i="1" s="1"/>
  <c r="C1382" i="1"/>
  <c r="H1381" i="1"/>
  <c r="D1381" i="1"/>
  <c r="G1381" i="1" s="1"/>
  <c r="C1381" i="1"/>
  <c r="D1380" i="1"/>
  <c r="G1380" i="1" s="1"/>
  <c r="C1380" i="1"/>
  <c r="H1379" i="1"/>
  <c r="D1379" i="1"/>
  <c r="G1379" i="1" s="1"/>
  <c r="C1379" i="1"/>
  <c r="D1378" i="1"/>
  <c r="G1378" i="1" s="1"/>
  <c r="C1378" i="1"/>
  <c r="H1377" i="1"/>
  <c r="D1377" i="1"/>
  <c r="G1377" i="1" s="1"/>
  <c r="C1377" i="1"/>
  <c r="D1376" i="1"/>
  <c r="G1376" i="1" s="1"/>
  <c r="C1376" i="1"/>
  <c r="H1375" i="1"/>
  <c r="D1375" i="1"/>
  <c r="G1375" i="1" s="1"/>
  <c r="C1375" i="1"/>
  <c r="D1374" i="1"/>
  <c r="G1374" i="1" s="1"/>
  <c r="C1374" i="1"/>
  <c r="H1373" i="1"/>
  <c r="D1373" i="1"/>
  <c r="G1373" i="1" s="1"/>
  <c r="C1373" i="1"/>
  <c r="D1372" i="1"/>
  <c r="G1372" i="1" s="1"/>
  <c r="C1372" i="1"/>
  <c r="H1371" i="1"/>
  <c r="D1371" i="1"/>
  <c r="G1371" i="1" s="1"/>
  <c r="C1371" i="1"/>
  <c r="D1370" i="1"/>
  <c r="G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H1322" i="1"/>
  <c r="D1322" i="1"/>
  <c r="G1322" i="1" s="1"/>
  <c r="C1322" i="1"/>
  <c r="D1321" i="1"/>
  <c r="G1321" i="1" s="1"/>
  <c r="C1321" i="1"/>
  <c r="H1320" i="1"/>
  <c r="D1320" i="1"/>
  <c r="G1320" i="1" s="1"/>
  <c r="C1320" i="1"/>
  <c r="D1319" i="1"/>
  <c r="G1319" i="1" s="1"/>
  <c r="C1319" i="1"/>
  <c r="H1318" i="1"/>
  <c r="D1318" i="1"/>
  <c r="G1318" i="1" s="1"/>
  <c r="C1318" i="1"/>
  <c r="D1317" i="1"/>
  <c r="G1317" i="1" s="1"/>
  <c r="C1317" i="1"/>
  <c r="H1316" i="1"/>
  <c r="D1316" i="1"/>
  <c r="G1316" i="1" s="1"/>
  <c r="C1316" i="1"/>
  <c r="D1315" i="1"/>
  <c r="G1315" i="1" s="1"/>
  <c r="C1315" i="1"/>
  <c r="H1314" i="1"/>
  <c r="D1314" i="1"/>
  <c r="G1314" i="1" s="1"/>
  <c r="C1314" i="1"/>
  <c r="D1313" i="1"/>
  <c r="G1313" i="1" s="1"/>
  <c r="C1313" i="1"/>
  <c r="H1312" i="1"/>
  <c r="D1312" i="1"/>
  <c r="G1312" i="1" s="1"/>
  <c r="C1312" i="1"/>
  <c r="D1311" i="1"/>
  <c r="G1311" i="1" s="1"/>
  <c r="C1311" i="1"/>
  <c r="H1310" i="1"/>
  <c r="D1310" i="1"/>
  <c r="G1310" i="1" s="1"/>
  <c r="C1310" i="1"/>
  <c r="D1309" i="1"/>
  <c r="G1309" i="1" s="1"/>
  <c r="C1309" i="1"/>
  <c r="H1308" i="1"/>
  <c r="D1308" i="1"/>
  <c r="G1308" i="1" s="1"/>
  <c r="C1308" i="1"/>
  <c r="D1307" i="1"/>
  <c r="G1307" i="1" s="1"/>
  <c r="C1307" i="1"/>
  <c r="H1306" i="1"/>
  <c r="D1306" i="1"/>
  <c r="G1306" i="1" s="1"/>
  <c r="C1306" i="1"/>
  <c r="D1305" i="1"/>
  <c r="G1305" i="1" s="1"/>
  <c r="C1305" i="1"/>
  <c r="H1304" i="1"/>
  <c r="D1304" i="1"/>
  <c r="G1304" i="1" s="1"/>
  <c r="C1304" i="1"/>
  <c r="D1303" i="1"/>
  <c r="G1303" i="1" s="1"/>
  <c r="C1303" i="1"/>
  <c r="H1302" i="1"/>
  <c r="D1302" i="1"/>
  <c r="G1302" i="1" s="1"/>
  <c r="C1302" i="1"/>
  <c r="D1301" i="1"/>
  <c r="G1301" i="1" s="1"/>
  <c r="C1301" i="1"/>
  <c r="H1300" i="1"/>
  <c r="D1300" i="1"/>
  <c r="G1300" i="1" s="1"/>
  <c r="C1300" i="1"/>
  <c r="D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D1264" i="1"/>
  <c r="C1264" i="1"/>
  <c r="D1263" i="1"/>
  <c r="C1263" i="1"/>
  <c r="G1263" i="1" s="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D1247" i="1"/>
  <c r="C1247" i="1"/>
  <c r="H1247" i="1" s="1"/>
  <c r="G1246" i="1"/>
  <c r="D1246" i="1"/>
  <c r="C1246" i="1"/>
  <c r="H1246" i="1" s="1"/>
  <c r="G1245" i="1"/>
  <c r="D1245" i="1"/>
  <c r="C1245" i="1"/>
  <c r="H1245" i="1" s="1"/>
  <c r="D1244" i="1"/>
  <c r="C1244" i="1"/>
  <c r="H1244" i="1" s="1"/>
  <c r="D1243" i="1"/>
  <c r="C1243" i="1"/>
  <c r="H1243" i="1" s="1"/>
  <c r="G1242" i="1"/>
  <c r="D1242" i="1"/>
  <c r="C1242" i="1"/>
  <c r="H1242" i="1" s="1"/>
  <c r="D1241" i="1"/>
  <c r="C1241" i="1"/>
  <c r="H1241" i="1" s="1"/>
  <c r="G1240" i="1"/>
  <c r="D1240" i="1"/>
  <c r="C1240" i="1"/>
  <c r="H1240" i="1" s="1"/>
  <c r="D1239" i="1"/>
  <c r="C1239" i="1"/>
  <c r="H1239" i="1" s="1"/>
  <c r="G1238" i="1"/>
  <c r="D1238" i="1"/>
  <c r="C1238" i="1"/>
  <c r="H1238" i="1" s="1"/>
  <c r="G1237" i="1"/>
  <c r="D1237" i="1"/>
  <c r="C1237" i="1"/>
  <c r="H1237" i="1" s="1"/>
  <c r="D1236" i="1"/>
  <c r="G1234" i="1"/>
  <c r="D1234" i="1"/>
  <c r="C1234" i="1"/>
  <c r="H1234" i="1" s="1"/>
  <c r="G1233" i="1"/>
  <c r="D1233" i="1"/>
  <c r="C1233" i="1"/>
  <c r="H1233" i="1" s="1"/>
  <c r="D1232" i="1"/>
  <c r="C1232" i="1"/>
  <c r="H1232" i="1" s="1"/>
  <c r="D1231" i="1"/>
  <c r="C1231" i="1"/>
  <c r="H1231" i="1" s="1"/>
  <c r="G1230" i="1"/>
  <c r="D1230" i="1"/>
  <c r="C1230" i="1"/>
  <c r="H1230" i="1" s="1"/>
  <c r="D1229" i="1"/>
  <c r="C1229" i="1"/>
  <c r="H1229" i="1" s="1"/>
  <c r="D1228" i="1"/>
  <c r="C1228" i="1"/>
  <c r="D1227" i="1"/>
  <c r="G1227" i="1" s="1"/>
  <c r="C1227" i="1"/>
  <c r="G1226" i="1"/>
  <c r="D1226" i="1"/>
  <c r="C1226" i="1"/>
  <c r="H1226" i="1" s="1"/>
  <c r="D1225" i="1"/>
  <c r="C1225" i="1"/>
  <c r="H1225" i="1" s="1"/>
  <c r="G1224" i="1"/>
  <c r="D1224" i="1"/>
  <c r="C1224" i="1"/>
  <c r="H1224" i="1" s="1"/>
  <c r="D1223" i="1"/>
  <c r="G1223" i="1" s="1"/>
  <c r="C1223" i="1"/>
  <c r="C1222" i="1"/>
  <c r="D1221" i="1"/>
  <c r="C1221" i="1"/>
  <c r="H1221" i="1" s="1"/>
  <c r="D1220" i="1"/>
  <c r="C1220" i="1"/>
  <c r="H1220" i="1" s="1"/>
  <c r="G1219" i="1"/>
  <c r="D1219" i="1"/>
  <c r="C1219" i="1"/>
  <c r="H1219" i="1" s="1"/>
  <c r="D1218" i="1"/>
  <c r="C1218" i="1"/>
  <c r="D1217" i="1"/>
  <c r="C1217" i="1"/>
  <c r="C1216" i="1"/>
  <c r="D1213" i="1"/>
  <c r="C1213" i="1"/>
  <c r="H1213" i="1" s="1"/>
  <c r="G1212" i="1"/>
  <c r="D1212" i="1"/>
  <c r="C1212" i="1"/>
  <c r="H1212" i="1" s="1"/>
  <c r="G1211" i="1"/>
  <c r="D1211" i="1"/>
  <c r="C1211" i="1"/>
  <c r="H1211" i="1" s="1"/>
  <c r="D1210" i="1"/>
  <c r="C1210" i="1"/>
  <c r="H1210" i="1" s="1"/>
  <c r="D1209" i="1"/>
  <c r="C1209" i="1"/>
  <c r="H1209" i="1" s="1"/>
  <c r="G1208" i="1"/>
  <c r="D1208" i="1"/>
  <c r="C1208" i="1"/>
  <c r="H1208" i="1" s="1"/>
  <c r="G1207" i="1"/>
  <c r="D1207" i="1"/>
  <c r="C1207" i="1"/>
  <c r="H1207" i="1" s="1"/>
  <c r="D1206" i="1"/>
  <c r="C1206" i="1"/>
  <c r="H1206" i="1" s="1"/>
  <c r="D1205" i="1"/>
  <c r="C1205" i="1"/>
  <c r="G1205" i="1" s="1"/>
  <c r="G1204" i="1"/>
  <c r="D1204" i="1"/>
  <c r="C1204" i="1"/>
  <c r="H1204" i="1" s="1"/>
  <c r="D1203" i="1"/>
  <c r="G1203" i="1" s="1"/>
  <c r="C1203" i="1"/>
  <c r="D1202" i="1"/>
  <c r="C1202" i="1"/>
  <c r="H1202" i="1" s="1"/>
  <c r="D1201" i="1"/>
  <c r="C1201" i="1"/>
  <c r="G1201" i="1" s="1"/>
  <c r="G1200" i="1"/>
  <c r="D1200" i="1"/>
  <c r="C1200" i="1"/>
  <c r="H1200" i="1" s="1"/>
  <c r="D1199" i="1"/>
  <c r="G1199" i="1" s="1"/>
  <c r="C1199" i="1"/>
  <c r="D1198" i="1"/>
  <c r="C1198" i="1"/>
  <c r="H1198" i="1" s="1"/>
  <c r="D1197" i="1"/>
  <c r="C1197" i="1"/>
  <c r="G1197" i="1" s="1"/>
  <c r="G1196" i="1"/>
  <c r="D1196" i="1"/>
  <c r="C1196" i="1"/>
  <c r="H1196" i="1" s="1"/>
  <c r="D1195" i="1"/>
  <c r="G1195" i="1" s="1"/>
  <c r="C1195" i="1"/>
  <c r="D1194" i="1"/>
  <c r="C1194" i="1"/>
  <c r="H1194" i="1" s="1"/>
  <c r="D1193" i="1"/>
  <c r="C1193" i="1"/>
  <c r="G1193" i="1" s="1"/>
  <c r="G1192" i="1"/>
  <c r="D1192" i="1"/>
  <c r="C1192" i="1"/>
  <c r="H1192" i="1" s="1"/>
  <c r="D1191" i="1"/>
  <c r="G1191" i="1" s="1"/>
  <c r="C1191" i="1"/>
  <c r="D1190" i="1"/>
  <c r="C1190" i="1"/>
  <c r="H1190" i="1" s="1"/>
  <c r="D1189" i="1"/>
  <c r="C1189" i="1"/>
  <c r="G1189" i="1" s="1"/>
  <c r="G1188" i="1"/>
  <c r="D1188" i="1"/>
  <c r="C1188" i="1"/>
  <c r="H1188" i="1" s="1"/>
  <c r="D1187" i="1"/>
  <c r="G1187" i="1" s="1"/>
  <c r="C1187" i="1"/>
  <c r="D1186" i="1"/>
  <c r="C1186" i="1"/>
  <c r="H1186" i="1" s="1"/>
  <c r="D1185" i="1"/>
  <c r="C1185" i="1"/>
  <c r="G1185" i="1" s="1"/>
  <c r="G1184" i="1"/>
  <c r="D1184" i="1"/>
  <c r="C1184" i="1"/>
  <c r="H1184" i="1" s="1"/>
  <c r="D1183" i="1"/>
  <c r="G1183" i="1" s="1"/>
  <c r="C1183" i="1"/>
  <c r="D1182" i="1"/>
  <c r="C1182" i="1"/>
  <c r="H1182" i="1" s="1"/>
  <c r="D1181" i="1"/>
  <c r="C1181" i="1"/>
  <c r="G1181" i="1" s="1"/>
  <c r="G1180" i="1"/>
  <c r="D1180" i="1"/>
  <c r="C1180" i="1"/>
  <c r="H1180" i="1" s="1"/>
  <c r="D1179" i="1"/>
  <c r="G1179" i="1" s="1"/>
  <c r="C1179" i="1"/>
  <c r="D1178" i="1"/>
  <c r="C1178" i="1"/>
  <c r="H1178" i="1" s="1"/>
  <c r="D1177" i="1"/>
  <c r="C1177" i="1"/>
  <c r="G1177" i="1" s="1"/>
  <c r="G1176" i="1"/>
  <c r="D1176" i="1"/>
  <c r="C1176" i="1"/>
  <c r="H1176" i="1" s="1"/>
  <c r="D1175" i="1"/>
  <c r="G1175" i="1" s="1"/>
  <c r="C1175" i="1"/>
  <c r="D1174" i="1"/>
  <c r="C1174" i="1"/>
  <c r="H1174" i="1" s="1"/>
  <c r="D1173" i="1"/>
  <c r="C1173" i="1"/>
  <c r="G1173" i="1" s="1"/>
  <c r="G1172" i="1"/>
  <c r="D1172" i="1"/>
  <c r="C1172" i="1"/>
  <c r="H1172" i="1" s="1"/>
  <c r="D1171" i="1"/>
  <c r="G1171" i="1" s="1"/>
  <c r="C1171" i="1"/>
  <c r="D1170" i="1"/>
  <c r="C1170" i="1"/>
  <c r="H1170" i="1" s="1"/>
  <c r="D1169" i="1"/>
  <c r="C1169" i="1"/>
  <c r="G1169" i="1" s="1"/>
  <c r="G1168" i="1"/>
  <c r="D1168" i="1"/>
  <c r="C1168" i="1"/>
  <c r="H1168" i="1" s="1"/>
  <c r="D1167" i="1"/>
  <c r="D1166" i="1"/>
  <c r="C1166" i="1"/>
  <c r="H1166" i="1" s="1"/>
  <c r="D1165" i="1"/>
  <c r="C1165" i="1"/>
  <c r="G1164" i="1"/>
  <c r="D1164" i="1"/>
  <c r="C1164" i="1"/>
  <c r="H1164" i="1" s="1"/>
  <c r="D1163" i="1"/>
  <c r="G1163" i="1" s="1"/>
  <c r="C1163" i="1"/>
  <c r="D1162" i="1"/>
  <c r="C1162" i="1"/>
  <c r="H1162" i="1" s="1"/>
  <c r="D1161" i="1"/>
  <c r="C1161" i="1"/>
  <c r="G1161" i="1" s="1"/>
  <c r="G1160" i="1"/>
  <c r="D1160" i="1"/>
  <c r="C1160" i="1"/>
  <c r="H1160" i="1" s="1"/>
  <c r="D1159" i="1"/>
  <c r="G1159" i="1" s="1"/>
  <c r="C1159" i="1"/>
  <c r="D1158" i="1"/>
  <c r="C1158" i="1"/>
  <c r="H1158" i="1" s="1"/>
  <c r="D1157" i="1"/>
  <c r="C1157" i="1"/>
  <c r="G1157" i="1" s="1"/>
  <c r="D1156" i="1"/>
  <c r="C1156" i="1"/>
  <c r="D1155" i="1"/>
  <c r="C1155" i="1"/>
  <c r="G1155" i="1" s="1"/>
  <c r="D1154" i="1"/>
  <c r="C1154" i="1"/>
  <c r="D1151" i="1"/>
  <c r="C1151" i="1"/>
  <c r="G1151" i="1" s="1"/>
  <c r="D1150" i="1"/>
  <c r="C1150" i="1"/>
  <c r="G1150" i="1" s="1"/>
  <c r="D1149" i="1"/>
  <c r="C1149" i="1"/>
  <c r="G1149" i="1" s="1"/>
  <c r="D1148" i="1"/>
  <c r="C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D1136" i="1"/>
  <c r="C1136" i="1"/>
  <c r="G1136" i="1" s="1"/>
  <c r="D1135" i="1"/>
  <c r="C1135" i="1"/>
  <c r="G1135" i="1" s="1"/>
  <c r="D1134" i="1"/>
  <c r="C1134" i="1"/>
  <c r="G1134" i="1" s="1"/>
  <c r="D1133" i="1"/>
  <c r="C1133" i="1"/>
  <c r="D1132" i="1"/>
  <c r="C1132" i="1"/>
  <c r="G1132" i="1" s="1"/>
  <c r="D1131" i="1"/>
  <c r="C1131" i="1"/>
  <c r="G1131" i="1" s="1"/>
  <c r="D1130" i="1"/>
  <c r="C1130" i="1"/>
  <c r="G1130" i="1" s="1"/>
  <c r="D1129" i="1"/>
  <c r="C1129" i="1"/>
  <c r="G1129" i="1" s="1"/>
  <c r="D1128" i="1"/>
  <c r="C1128" i="1"/>
  <c r="G1128" i="1" s="1"/>
  <c r="D1127" i="1"/>
  <c r="C1127" i="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D1076" i="1"/>
  <c r="C1076" i="1"/>
  <c r="D1075" i="1"/>
  <c r="C1075" i="1"/>
  <c r="D1074" i="1"/>
  <c r="C1074" i="1"/>
  <c r="D1073" i="1"/>
  <c r="C1073" i="1"/>
  <c r="H1073" i="1" s="1"/>
  <c r="D1072" i="1"/>
  <c r="C1072" i="1"/>
  <c r="H1072" i="1" s="1"/>
  <c r="G1071" i="1"/>
  <c r="D1071" i="1"/>
  <c r="C1071" i="1"/>
  <c r="H1071" i="1" s="1"/>
  <c r="G1070" i="1"/>
  <c r="D1070" i="1"/>
  <c r="C1070" i="1"/>
  <c r="H1070" i="1" s="1"/>
  <c r="D1069" i="1"/>
  <c r="C1069" i="1"/>
  <c r="H1069" i="1" s="1"/>
  <c r="D1068" i="1"/>
  <c r="C1068" i="1"/>
  <c r="H1068" i="1" s="1"/>
  <c r="G1067" i="1"/>
  <c r="D1067" i="1"/>
  <c r="C1067" i="1"/>
  <c r="H1067" i="1" s="1"/>
  <c r="G1066" i="1"/>
  <c r="D1066" i="1"/>
  <c r="C1066" i="1"/>
  <c r="H1066" i="1" s="1"/>
  <c r="D1065" i="1"/>
  <c r="D1064" i="1"/>
  <c r="C1064" i="1"/>
  <c r="H1064" i="1" s="1"/>
  <c r="G1063" i="1"/>
  <c r="D1063" i="1"/>
  <c r="C1063" i="1"/>
  <c r="H1063" i="1" s="1"/>
  <c r="D1062" i="1"/>
  <c r="C1062" i="1"/>
  <c r="H1062" i="1" s="1"/>
  <c r="D1061" i="1"/>
  <c r="C1061" i="1"/>
  <c r="H1061" i="1" s="1"/>
  <c r="D1060" i="1"/>
  <c r="C1060" i="1"/>
  <c r="H1060" i="1" s="1"/>
  <c r="G1059" i="1"/>
  <c r="D1059" i="1"/>
  <c r="C1059" i="1"/>
  <c r="H1059" i="1" s="1"/>
  <c r="G1058" i="1"/>
  <c r="D1058" i="1"/>
  <c r="C1058" i="1"/>
  <c r="H1058" i="1" s="1"/>
  <c r="D1057" i="1"/>
  <c r="C1057" i="1"/>
  <c r="H1057" i="1" s="1"/>
  <c r="D1056" i="1"/>
  <c r="G1055" i="1"/>
  <c r="D1055" i="1"/>
  <c r="C1055" i="1"/>
  <c r="H1055" i="1" s="1"/>
  <c r="G1054" i="1"/>
  <c r="D1054" i="1"/>
  <c r="C1054" i="1"/>
  <c r="H1054" i="1" s="1"/>
  <c r="D1053" i="1"/>
  <c r="C1053" i="1"/>
  <c r="H1053" i="1" s="1"/>
  <c r="D1052" i="1"/>
  <c r="C1052" i="1"/>
  <c r="H1052" i="1" s="1"/>
  <c r="G1051" i="1"/>
  <c r="D1051" i="1"/>
  <c r="C1051" i="1"/>
  <c r="H1051" i="1" s="1"/>
  <c r="D1050" i="1"/>
  <c r="G1050" i="1" s="1"/>
  <c r="C1050" i="1"/>
  <c r="D1049" i="1"/>
  <c r="C1049" i="1"/>
  <c r="H1049" i="1" s="1"/>
  <c r="D1048" i="1"/>
  <c r="C1048" i="1"/>
  <c r="D1047" i="1"/>
  <c r="C1047" i="1"/>
  <c r="H1047" i="1" s="1"/>
  <c r="D1045" i="1"/>
  <c r="C1045" i="1"/>
  <c r="H1045" i="1" s="1"/>
  <c r="G1044" i="1"/>
  <c r="D1044" i="1"/>
  <c r="C1044" i="1"/>
  <c r="H1044" i="1" s="1"/>
  <c r="G1043" i="1"/>
  <c r="D1043" i="1"/>
  <c r="C1043" i="1"/>
  <c r="H1043" i="1" s="1"/>
  <c r="D1042" i="1"/>
  <c r="C1042" i="1"/>
  <c r="H1042" i="1" s="1"/>
  <c r="D1041" i="1"/>
  <c r="C1041" i="1"/>
  <c r="H1041" i="1" s="1"/>
  <c r="G1040" i="1"/>
  <c r="D1040" i="1"/>
  <c r="C1040" i="1"/>
  <c r="H1040" i="1" s="1"/>
  <c r="G1039" i="1"/>
  <c r="D1039" i="1"/>
  <c r="C1039" i="1"/>
  <c r="H1039" i="1" s="1"/>
  <c r="D1038" i="1"/>
  <c r="C1038" i="1"/>
  <c r="H1038" i="1" s="1"/>
  <c r="D1037" i="1"/>
  <c r="C1037" i="1"/>
  <c r="H1037" i="1" s="1"/>
  <c r="G1036" i="1"/>
  <c r="D1036" i="1"/>
  <c r="C1036" i="1"/>
  <c r="H1036" i="1" s="1"/>
  <c r="G1035" i="1"/>
  <c r="D1035" i="1"/>
  <c r="C1035" i="1"/>
  <c r="H1035" i="1" s="1"/>
  <c r="D1034" i="1"/>
  <c r="C1034" i="1"/>
  <c r="H1034" i="1" s="1"/>
  <c r="D1033" i="1"/>
  <c r="C1033" i="1"/>
  <c r="D1032" i="1"/>
  <c r="C1032" i="1"/>
  <c r="H1032" i="1" s="1"/>
  <c r="G1031" i="1"/>
  <c r="D1031" i="1"/>
  <c r="C1031" i="1"/>
  <c r="H1031" i="1" s="1"/>
  <c r="D1030" i="1"/>
  <c r="C1030" i="1"/>
  <c r="D1029" i="1"/>
  <c r="C1029" i="1"/>
  <c r="H1029" i="1" s="1"/>
  <c r="D1028" i="1"/>
  <c r="G1028" i="1" s="1"/>
  <c r="C1028" i="1"/>
  <c r="G1027" i="1"/>
  <c r="D1027" i="1"/>
  <c r="C1027" i="1"/>
  <c r="H1027" i="1" s="1"/>
  <c r="D1026" i="1"/>
  <c r="C1026" i="1"/>
  <c r="H1026" i="1" s="1"/>
  <c r="D1025" i="1"/>
  <c r="C1025" i="1"/>
  <c r="H1025" i="1" s="1"/>
  <c r="G1024" i="1"/>
  <c r="D1024" i="1"/>
  <c r="C1024" i="1"/>
  <c r="H1024" i="1" s="1"/>
  <c r="D1023" i="1"/>
  <c r="C1023" i="1"/>
  <c r="D1022" i="1"/>
  <c r="C1022" i="1"/>
  <c r="H1022" i="1" s="1"/>
  <c r="D1021" i="1"/>
  <c r="C1021" i="1"/>
  <c r="H1021" i="1" s="1"/>
  <c r="G1020" i="1"/>
  <c r="D1020" i="1"/>
  <c r="C1020" i="1"/>
  <c r="H1020" i="1" s="1"/>
  <c r="G1019" i="1"/>
  <c r="D1019" i="1"/>
  <c r="C1019" i="1"/>
  <c r="H1019" i="1" s="1"/>
  <c r="D1018" i="1"/>
  <c r="C1018" i="1"/>
  <c r="H1018" i="1" s="1"/>
  <c r="D1017" i="1"/>
  <c r="C1017" i="1"/>
  <c r="H1017" i="1" s="1"/>
  <c r="G1016" i="1"/>
  <c r="D1016" i="1"/>
  <c r="C1016" i="1"/>
  <c r="H1016" i="1" s="1"/>
  <c r="G1015" i="1"/>
  <c r="D1015" i="1"/>
  <c r="C1015" i="1"/>
  <c r="H1015" i="1" s="1"/>
  <c r="D1014" i="1"/>
  <c r="C1014" i="1"/>
  <c r="H1014" i="1" s="1"/>
  <c r="D1013" i="1"/>
  <c r="C1013" i="1"/>
  <c r="H1013" i="1" s="1"/>
  <c r="D1012" i="1"/>
  <c r="C1012" i="1"/>
  <c r="G1011" i="1"/>
  <c r="D1011" i="1"/>
  <c r="C1011" i="1"/>
  <c r="H1011" i="1" s="1"/>
  <c r="D1010" i="1"/>
  <c r="C1010" i="1"/>
  <c r="H1010" i="1" s="1"/>
  <c r="D1009" i="1"/>
  <c r="C1009" i="1"/>
  <c r="H1009" i="1" s="1"/>
  <c r="G1008" i="1"/>
  <c r="D1008" i="1"/>
  <c r="C1008" i="1"/>
  <c r="H1008" i="1" s="1"/>
  <c r="D1007" i="1"/>
  <c r="C1007" i="1"/>
  <c r="D1006" i="1"/>
  <c r="C1006" i="1"/>
  <c r="H1006" i="1" s="1"/>
  <c r="D1005" i="1"/>
  <c r="C1005" i="1"/>
  <c r="D1004" i="1"/>
  <c r="C1004" i="1"/>
  <c r="H1004" i="1" s="1"/>
  <c r="D1003" i="1"/>
  <c r="C1003" i="1"/>
  <c r="H1003" i="1" s="1"/>
  <c r="D1002" i="1"/>
  <c r="C1002" i="1"/>
  <c r="H1002" i="1" s="1"/>
  <c r="D1001" i="1"/>
  <c r="C1001" i="1"/>
  <c r="H1001" i="1" s="1"/>
  <c r="D1000" i="1"/>
  <c r="C1000" i="1"/>
  <c r="H1000" i="1" s="1"/>
  <c r="G999" i="1"/>
  <c r="D999" i="1"/>
  <c r="C999" i="1"/>
  <c r="D998" i="1"/>
  <c r="C998" i="1"/>
  <c r="H998" i="1" s="1"/>
  <c r="G996" i="1"/>
  <c r="D996" i="1"/>
  <c r="C996" i="1"/>
  <c r="G995" i="1"/>
  <c r="D995" i="1"/>
  <c r="C995" i="1"/>
  <c r="H995" i="1" s="1"/>
  <c r="D994" i="1"/>
  <c r="C994" i="1"/>
  <c r="H994" i="1" s="1"/>
  <c r="D993" i="1"/>
  <c r="C993" i="1"/>
  <c r="G992" i="1"/>
  <c r="D992" i="1"/>
  <c r="C992" i="1"/>
  <c r="H992" i="1" s="1"/>
  <c r="D991" i="1"/>
  <c r="D989" i="1"/>
  <c r="C989" i="1"/>
  <c r="D988" i="1"/>
  <c r="C988" i="1"/>
  <c r="D987" i="1"/>
  <c r="G987" i="1" s="1"/>
  <c r="C987" i="1"/>
  <c r="H987" i="1" s="1"/>
  <c r="D983" i="1"/>
  <c r="C983" i="1"/>
  <c r="H983" i="1" s="1"/>
  <c r="D982" i="1"/>
  <c r="C982" i="1"/>
  <c r="H982" i="1" s="1"/>
  <c r="G981" i="1"/>
  <c r="D981" i="1"/>
  <c r="C981" i="1"/>
  <c r="H981" i="1" s="1"/>
  <c r="G980" i="1"/>
  <c r="D980" i="1"/>
  <c r="C980" i="1"/>
  <c r="H980" i="1" s="1"/>
  <c r="D979" i="1"/>
  <c r="C979" i="1"/>
  <c r="H979" i="1" s="1"/>
  <c r="D978" i="1"/>
  <c r="C978" i="1"/>
  <c r="H978" i="1" s="1"/>
  <c r="G977" i="1"/>
  <c r="D977" i="1"/>
  <c r="C977" i="1"/>
  <c r="H977" i="1" s="1"/>
  <c r="G976" i="1"/>
  <c r="D976" i="1"/>
  <c r="C976" i="1"/>
  <c r="H976" i="1" s="1"/>
  <c r="D975" i="1"/>
  <c r="C975" i="1"/>
  <c r="H975" i="1" s="1"/>
  <c r="D974" i="1"/>
  <c r="C974" i="1"/>
  <c r="H974" i="1" s="1"/>
  <c r="G973" i="1"/>
  <c r="D973" i="1"/>
  <c r="C973" i="1"/>
  <c r="H973" i="1" s="1"/>
  <c r="G972" i="1"/>
  <c r="D972" i="1"/>
  <c r="C972" i="1"/>
  <c r="H972" i="1" s="1"/>
  <c r="D971" i="1"/>
  <c r="C971" i="1"/>
  <c r="H971" i="1" s="1"/>
  <c r="D970" i="1"/>
  <c r="C970" i="1"/>
  <c r="H970" i="1" s="1"/>
  <c r="G969" i="1"/>
  <c r="D969" i="1"/>
  <c r="C969" i="1"/>
  <c r="H969" i="1" s="1"/>
  <c r="G968" i="1"/>
  <c r="D968" i="1"/>
  <c r="C968" i="1"/>
  <c r="H968" i="1" s="1"/>
  <c r="D967" i="1"/>
  <c r="C967" i="1"/>
  <c r="H967" i="1" s="1"/>
  <c r="D966" i="1"/>
  <c r="C966" i="1"/>
  <c r="H966" i="1" s="1"/>
  <c r="G965" i="1"/>
  <c r="D965" i="1"/>
  <c r="C965" i="1"/>
  <c r="H965" i="1" s="1"/>
  <c r="G964" i="1"/>
  <c r="D964" i="1"/>
  <c r="C964" i="1"/>
  <c r="H964" i="1" s="1"/>
  <c r="D963" i="1"/>
  <c r="C963" i="1"/>
  <c r="H963" i="1" s="1"/>
  <c r="D962" i="1"/>
  <c r="C962" i="1"/>
  <c r="H962" i="1" s="1"/>
  <c r="G961" i="1"/>
  <c r="D961" i="1"/>
  <c r="C961" i="1"/>
  <c r="H961" i="1" s="1"/>
  <c r="G960" i="1"/>
  <c r="D960" i="1"/>
  <c r="C960" i="1"/>
  <c r="H960" i="1" s="1"/>
  <c r="D959" i="1"/>
  <c r="C959" i="1"/>
  <c r="H959" i="1" s="1"/>
  <c r="D958" i="1"/>
  <c r="C958" i="1"/>
  <c r="H958" i="1" s="1"/>
  <c r="G957" i="1"/>
  <c r="D957" i="1"/>
  <c r="C957" i="1"/>
  <c r="H957" i="1" s="1"/>
  <c r="G956" i="1"/>
  <c r="D956" i="1"/>
  <c r="C956" i="1"/>
  <c r="H956" i="1" s="1"/>
  <c r="D955" i="1"/>
  <c r="C955" i="1"/>
  <c r="H955" i="1" s="1"/>
  <c r="D954" i="1"/>
  <c r="C954" i="1"/>
  <c r="H954" i="1" s="1"/>
  <c r="G953" i="1"/>
  <c r="D953" i="1"/>
  <c r="C953" i="1"/>
  <c r="H953" i="1" s="1"/>
  <c r="G952" i="1"/>
  <c r="D952" i="1"/>
  <c r="C952" i="1"/>
  <c r="H952" i="1" s="1"/>
  <c r="D951" i="1"/>
  <c r="C951" i="1"/>
  <c r="H951" i="1" s="1"/>
  <c r="D950" i="1"/>
  <c r="C950" i="1"/>
  <c r="H950" i="1" s="1"/>
  <c r="G949" i="1"/>
  <c r="D949" i="1"/>
  <c r="C949" i="1"/>
  <c r="H949" i="1" s="1"/>
  <c r="G948" i="1"/>
  <c r="D948" i="1"/>
  <c r="C948" i="1"/>
  <c r="H948" i="1" s="1"/>
  <c r="D947" i="1"/>
  <c r="C947" i="1"/>
  <c r="H947" i="1" s="1"/>
  <c r="D946" i="1"/>
  <c r="C946" i="1"/>
  <c r="H946" i="1" s="1"/>
  <c r="G945" i="1"/>
  <c r="D945" i="1"/>
  <c r="C945" i="1"/>
  <c r="H945" i="1" s="1"/>
  <c r="G944" i="1"/>
  <c r="D944" i="1"/>
  <c r="C944" i="1"/>
  <c r="H944" i="1" s="1"/>
  <c r="D943" i="1"/>
  <c r="C943" i="1"/>
  <c r="H943" i="1" s="1"/>
  <c r="D942" i="1"/>
  <c r="C942" i="1"/>
  <c r="H942" i="1" s="1"/>
  <c r="G941" i="1"/>
  <c r="D941" i="1"/>
  <c r="C941" i="1"/>
  <c r="H941" i="1" s="1"/>
  <c r="G940" i="1"/>
  <c r="D940" i="1"/>
  <c r="C940" i="1"/>
  <c r="H940" i="1" s="1"/>
  <c r="D939" i="1"/>
  <c r="C939" i="1"/>
  <c r="H939" i="1" s="1"/>
  <c r="D938" i="1"/>
  <c r="C938" i="1"/>
  <c r="H938" i="1" s="1"/>
  <c r="G937" i="1"/>
  <c r="D937" i="1"/>
  <c r="C937" i="1"/>
  <c r="H937" i="1" s="1"/>
  <c r="G936" i="1"/>
  <c r="D936" i="1"/>
  <c r="C936" i="1"/>
  <c r="H936" i="1" s="1"/>
  <c r="D935" i="1"/>
  <c r="C935" i="1"/>
  <c r="H935" i="1" s="1"/>
  <c r="D934" i="1"/>
  <c r="C934" i="1"/>
  <c r="H934" i="1" s="1"/>
  <c r="G933" i="1"/>
  <c r="D933" i="1"/>
  <c r="C933" i="1"/>
  <c r="H933" i="1" s="1"/>
  <c r="G932" i="1"/>
  <c r="D932" i="1"/>
  <c r="C932" i="1"/>
  <c r="H932" i="1" s="1"/>
  <c r="D931" i="1"/>
  <c r="C931" i="1"/>
  <c r="H931" i="1" s="1"/>
  <c r="D930" i="1"/>
  <c r="C930" i="1"/>
  <c r="H930" i="1" s="1"/>
  <c r="G929" i="1"/>
  <c r="D929" i="1"/>
  <c r="C929" i="1"/>
  <c r="H929" i="1" s="1"/>
  <c r="G928" i="1"/>
  <c r="D928" i="1"/>
  <c r="C928" i="1"/>
  <c r="H928" i="1" s="1"/>
  <c r="D927" i="1"/>
  <c r="C927" i="1"/>
  <c r="H927" i="1" s="1"/>
  <c r="D926" i="1"/>
  <c r="C926" i="1"/>
  <c r="H926" i="1" s="1"/>
  <c r="G925" i="1"/>
  <c r="D925" i="1"/>
  <c r="C925" i="1"/>
  <c r="H925" i="1" s="1"/>
  <c r="G924" i="1"/>
  <c r="D924" i="1"/>
  <c r="C924" i="1"/>
  <c r="H924" i="1" s="1"/>
  <c r="D923" i="1"/>
  <c r="C923" i="1"/>
  <c r="H923" i="1" s="1"/>
  <c r="D922" i="1"/>
  <c r="C922" i="1"/>
  <c r="H922" i="1" s="1"/>
  <c r="G921" i="1"/>
  <c r="D921" i="1"/>
  <c r="C921" i="1"/>
  <c r="H921" i="1" s="1"/>
  <c r="G920" i="1"/>
  <c r="D920" i="1"/>
  <c r="C920" i="1"/>
  <c r="H920" i="1" s="1"/>
  <c r="D919" i="1"/>
  <c r="C919" i="1"/>
  <c r="H919" i="1" s="1"/>
  <c r="D918" i="1"/>
  <c r="C918" i="1"/>
  <c r="H918" i="1" s="1"/>
  <c r="G917" i="1"/>
  <c r="D917" i="1"/>
  <c r="C917" i="1"/>
  <c r="H917" i="1" s="1"/>
  <c r="G916" i="1"/>
  <c r="D916" i="1"/>
  <c r="C916" i="1"/>
  <c r="H916" i="1" s="1"/>
  <c r="D915" i="1"/>
  <c r="C915" i="1"/>
  <c r="H915" i="1" s="1"/>
  <c r="D914" i="1"/>
  <c r="C914" i="1"/>
  <c r="H914" i="1" s="1"/>
  <c r="G913" i="1"/>
  <c r="D913" i="1"/>
  <c r="C913" i="1"/>
  <c r="H913" i="1" s="1"/>
  <c r="G912" i="1"/>
  <c r="D912" i="1"/>
  <c r="C912" i="1"/>
  <c r="H912" i="1" s="1"/>
  <c r="D911" i="1"/>
  <c r="C911" i="1"/>
  <c r="H911" i="1" s="1"/>
  <c r="D910" i="1"/>
  <c r="C910" i="1"/>
  <c r="H910" i="1" s="1"/>
  <c r="G909" i="1"/>
  <c r="D909" i="1"/>
  <c r="C909" i="1"/>
  <c r="H909" i="1" s="1"/>
  <c r="G908" i="1"/>
  <c r="D908" i="1"/>
  <c r="C908" i="1"/>
  <c r="H908" i="1" s="1"/>
  <c r="D907" i="1"/>
  <c r="C907" i="1"/>
  <c r="H907" i="1" s="1"/>
  <c r="D906" i="1"/>
  <c r="C906" i="1"/>
  <c r="H906" i="1" s="1"/>
  <c r="G905" i="1"/>
  <c r="D905" i="1"/>
  <c r="C905" i="1"/>
  <c r="H905" i="1" s="1"/>
  <c r="G904" i="1"/>
  <c r="D904" i="1"/>
  <c r="C904" i="1"/>
  <c r="H904" i="1" s="1"/>
  <c r="D903" i="1"/>
  <c r="C903" i="1"/>
  <c r="H903" i="1" s="1"/>
  <c r="D902" i="1"/>
  <c r="C902" i="1"/>
  <c r="H902" i="1" s="1"/>
  <c r="G901" i="1"/>
  <c r="D901" i="1"/>
  <c r="C901" i="1"/>
  <c r="H901" i="1" s="1"/>
  <c r="G900" i="1"/>
  <c r="D900" i="1"/>
  <c r="C900" i="1"/>
  <c r="H900" i="1" s="1"/>
  <c r="D899" i="1"/>
  <c r="C899" i="1"/>
  <c r="H899" i="1" s="1"/>
  <c r="D898" i="1"/>
  <c r="C898" i="1"/>
  <c r="H898" i="1" s="1"/>
  <c r="G897" i="1"/>
  <c r="D897" i="1"/>
  <c r="C897" i="1"/>
  <c r="H897" i="1" s="1"/>
  <c r="G896" i="1"/>
  <c r="D896" i="1"/>
  <c r="C896" i="1"/>
  <c r="H896" i="1" s="1"/>
  <c r="D895" i="1"/>
  <c r="C895" i="1"/>
  <c r="H895" i="1" s="1"/>
  <c r="D894" i="1"/>
  <c r="C894" i="1"/>
  <c r="H894" i="1" s="1"/>
  <c r="G893" i="1"/>
  <c r="D893" i="1"/>
  <c r="C893" i="1"/>
  <c r="H893" i="1" s="1"/>
  <c r="G892" i="1"/>
  <c r="D892" i="1"/>
  <c r="C892" i="1"/>
  <c r="H892" i="1" s="1"/>
  <c r="D891" i="1"/>
  <c r="C891" i="1"/>
  <c r="H891" i="1" s="1"/>
  <c r="D890" i="1"/>
  <c r="C890" i="1"/>
  <c r="H890" i="1" s="1"/>
  <c r="G889" i="1"/>
  <c r="D889" i="1"/>
  <c r="C889" i="1"/>
  <c r="H889" i="1" s="1"/>
  <c r="G888" i="1"/>
  <c r="D888" i="1"/>
  <c r="C888" i="1"/>
  <c r="H888" i="1" s="1"/>
  <c r="D887" i="1"/>
  <c r="C887" i="1"/>
  <c r="H887" i="1" s="1"/>
  <c r="D886" i="1"/>
  <c r="C886" i="1"/>
  <c r="H886" i="1" s="1"/>
  <c r="G885" i="1"/>
  <c r="D885" i="1"/>
  <c r="C885" i="1"/>
  <c r="H885" i="1" s="1"/>
  <c r="G884" i="1"/>
  <c r="D884" i="1"/>
  <c r="C884" i="1"/>
  <c r="H884" i="1" s="1"/>
  <c r="D883" i="1"/>
  <c r="C883" i="1"/>
  <c r="H883" i="1" s="1"/>
  <c r="D882" i="1"/>
  <c r="C882" i="1"/>
  <c r="H882" i="1" s="1"/>
  <c r="G881" i="1"/>
  <c r="D881" i="1"/>
  <c r="C881" i="1"/>
  <c r="H881" i="1" s="1"/>
  <c r="G880" i="1"/>
  <c r="D880" i="1"/>
  <c r="C880" i="1"/>
  <c r="H880" i="1" s="1"/>
  <c r="D879" i="1"/>
  <c r="C879" i="1"/>
  <c r="H879" i="1" s="1"/>
  <c r="D878" i="1"/>
  <c r="C878" i="1"/>
  <c r="H878" i="1" s="1"/>
  <c r="G877" i="1"/>
  <c r="D877" i="1"/>
  <c r="C877" i="1"/>
  <c r="H877" i="1" s="1"/>
  <c r="G876" i="1"/>
  <c r="D876" i="1"/>
  <c r="C876" i="1"/>
  <c r="H876" i="1" s="1"/>
  <c r="D875" i="1"/>
  <c r="C875" i="1"/>
  <c r="H875" i="1" s="1"/>
  <c r="D874" i="1"/>
  <c r="C874" i="1"/>
  <c r="H874" i="1" s="1"/>
  <c r="G873" i="1"/>
  <c r="D873" i="1"/>
  <c r="C873" i="1"/>
  <c r="H873" i="1" s="1"/>
  <c r="G872" i="1"/>
  <c r="D872" i="1"/>
  <c r="C872" i="1"/>
  <c r="H872" i="1" s="1"/>
  <c r="D871" i="1"/>
  <c r="C871" i="1"/>
  <c r="H871" i="1" s="1"/>
  <c r="D870" i="1"/>
  <c r="C870" i="1"/>
  <c r="H870" i="1" s="1"/>
  <c r="G869" i="1"/>
  <c r="D869" i="1"/>
  <c r="C869" i="1"/>
  <c r="H869" i="1" s="1"/>
  <c r="G868" i="1"/>
  <c r="D868" i="1"/>
  <c r="C868" i="1"/>
  <c r="H868" i="1" s="1"/>
  <c r="D867" i="1"/>
  <c r="C867" i="1"/>
  <c r="H867" i="1" s="1"/>
  <c r="D866" i="1"/>
  <c r="C866" i="1"/>
  <c r="H866" i="1" s="1"/>
  <c r="G865" i="1"/>
  <c r="D865" i="1"/>
  <c r="C865" i="1"/>
  <c r="H865" i="1" s="1"/>
  <c r="G864" i="1"/>
  <c r="D864" i="1"/>
  <c r="C864" i="1"/>
  <c r="H864" i="1" s="1"/>
  <c r="D863" i="1"/>
  <c r="C863" i="1"/>
  <c r="H863" i="1" s="1"/>
  <c r="D862" i="1"/>
  <c r="C862" i="1"/>
  <c r="H862" i="1" s="1"/>
  <c r="G861" i="1"/>
  <c r="D861" i="1"/>
  <c r="C861" i="1"/>
  <c r="H861" i="1" s="1"/>
  <c r="G860" i="1"/>
  <c r="D860" i="1"/>
  <c r="C860" i="1"/>
  <c r="H860" i="1" s="1"/>
  <c r="D859" i="1"/>
  <c r="C859" i="1"/>
  <c r="H859" i="1" s="1"/>
  <c r="D858" i="1"/>
  <c r="C858" i="1"/>
  <c r="H858" i="1" s="1"/>
  <c r="G857" i="1"/>
  <c r="D857" i="1"/>
  <c r="C857" i="1"/>
  <c r="H857" i="1" s="1"/>
  <c r="G856" i="1"/>
  <c r="D856" i="1"/>
  <c r="C856" i="1"/>
  <c r="H856" i="1" s="1"/>
  <c r="D855" i="1"/>
  <c r="C855" i="1"/>
  <c r="H855" i="1" s="1"/>
  <c r="D854" i="1"/>
  <c r="C854" i="1"/>
  <c r="H854" i="1" s="1"/>
  <c r="G853" i="1"/>
  <c r="D853" i="1"/>
  <c r="C853" i="1"/>
  <c r="H853" i="1" s="1"/>
  <c r="G852" i="1"/>
  <c r="D852" i="1"/>
  <c r="C852" i="1"/>
  <c r="H852" i="1" s="1"/>
  <c r="D851" i="1"/>
  <c r="C851" i="1"/>
  <c r="H851" i="1" s="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D809" i="1"/>
  <c r="G809" i="1" s="1"/>
  <c r="C809" i="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D719" i="1"/>
  <c r="C719" i="1"/>
  <c r="H719" i="1" s="1"/>
  <c r="G718" i="1"/>
  <c r="D718" i="1"/>
  <c r="C718" i="1"/>
  <c r="H718" i="1" s="1"/>
  <c r="G717" i="1"/>
  <c r="D717" i="1"/>
  <c r="C717" i="1"/>
  <c r="H717" i="1" s="1"/>
  <c r="G716" i="1"/>
  <c r="D716" i="1"/>
  <c r="C716" i="1"/>
  <c r="H716" i="1" s="1"/>
  <c r="D715" i="1"/>
  <c r="C715" i="1"/>
  <c r="G714" i="1"/>
  <c r="D714" i="1"/>
  <c r="C714" i="1"/>
  <c r="H714" i="1" s="1"/>
  <c r="D713" i="1"/>
  <c r="C713" i="1"/>
  <c r="G712" i="1"/>
  <c r="D712" i="1"/>
  <c r="C712" i="1"/>
  <c r="H712" i="1" s="1"/>
  <c r="D711" i="1"/>
  <c r="C711" i="1"/>
  <c r="H711" i="1" s="1"/>
  <c r="D710" i="1"/>
  <c r="C710" i="1"/>
  <c r="H710" i="1" s="1"/>
  <c r="D709" i="1"/>
  <c r="C709" i="1"/>
  <c r="H709" i="1" s="1"/>
  <c r="G708" i="1"/>
  <c r="D708" i="1"/>
  <c r="C708" i="1"/>
  <c r="H708" i="1" s="1"/>
  <c r="G707" i="1"/>
  <c r="D707" i="1"/>
  <c r="C707" i="1"/>
  <c r="H707" i="1" s="1"/>
  <c r="G706" i="1"/>
  <c r="D706" i="1"/>
  <c r="C706" i="1"/>
  <c r="H706" i="1" s="1"/>
  <c r="G705" i="1"/>
  <c r="D705" i="1"/>
  <c r="C705" i="1"/>
  <c r="H705" i="1" s="1"/>
  <c r="G704" i="1"/>
  <c r="D704" i="1"/>
  <c r="C704" i="1"/>
  <c r="H704" i="1" s="1"/>
  <c r="D703" i="1"/>
  <c r="C703" i="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D671" i="1"/>
  <c r="G671" i="1" s="1"/>
  <c r="C671" i="1"/>
  <c r="D670" i="1"/>
  <c r="C670" i="1"/>
  <c r="H670" i="1" s="1"/>
  <c r="D669" i="1"/>
  <c r="C669" i="1"/>
  <c r="H669" i="1" s="1"/>
  <c r="D668" i="1"/>
  <c r="C668" i="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H649" i="1" s="1"/>
  <c r="D648" i="1"/>
  <c r="C648" i="1"/>
  <c r="D647" i="1"/>
  <c r="C647" i="1"/>
  <c r="H647" i="1" s="1"/>
  <c r="D646" i="1"/>
  <c r="C646" i="1"/>
  <c r="C645" i="1"/>
  <c r="D644" i="1"/>
  <c r="C644" i="1"/>
  <c r="H644" i="1" s="1"/>
  <c r="D643" i="1"/>
  <c r="C643" i="1"/>
  <c r="H643" i="1" s="1"/>
  <c r="D642" i="1"/>
  <c r="G642" i="1" s="1"/>
  <c r="C642" i="1"/>
  <c r="D641" i="1"/>
  <c r="C641" i="1"/>
  <c r="G632" i="1"/>
  <c r="D632" i="1"/>
  <c r="C632" i="1"/>
  <c r="H632" i="1" s="1"/>
  <c r="D631" i="1"/>
  <c r="C631" i="1"/>
  <c r="D629" i="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D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C587" i="1"/>
  <c r="H587" i="1" s="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4" i="1"/>
  <c r="D574" i="1"/>
  <c r="C574" i="1"/>
  <c r="H574"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3" i="1"/>
  <c r="D523" i="1"/>
  <c r="C523" i="1"/>
  <c r="H523" i="1" s="1"/>
  <c r="D522"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D413" i="1"/>
  <c r="C413" i="1"/>
  <c r="D411" i="1"/>
  <c r="C411" i="1"/>
  <c r="D406" i="1"/>
  <c r="C406" i="1"/>
  <c r="D405" i="1"/>
  <c r="C405" i="1"/>
  <c r="D404" i="1"/>
  <c r="C404" i="1"/>
  <c r="G401" i="1"/>
  <c r="D401" i="1"/>
  <c r="C401" i="1"/>
  <c r="H401" i="1" s="1"/>
  <c r="G400" i="1"/>
  <c r="D400" i="1"/>
  <c r="C400" i="1"/>
  <c r="H400" i="1" s="1"/>
  <c r="G399" i="1"/>
  <c r="D399" i="1"/>
  <c r="C399" i="1"/>
  <c r="H399" i="1" s="1"/>
  <c r="D398" i="1"/>
  <c r="C398" i="1"/>
  <c r="H398" i="1" s="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C379" i="1"/>
  <c r="H379" i="1" s="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C371" i="1"/>
  <c r="H371" i="1" s="1"/>
  <c r="G370" i="1"/>
  <c r="D370" i="1"/>
  <c r="C370" i="1"/>
  <c r="H370" i="1" s="1"/>
  <c r="G369" i="1"/>
  <c r="D369" i="1"/>
  <c r="C369" i="1"/>
  <c r="H369" i="1" s="1"/>
  <c r="G368" i="1"/>
  <c r="D368" i="1"/>
  <c r="C368" i="1"/>
  <c r="H368" i="1" s="1"/>
  <c r="G367" i="1"/>
  <c r="D367" i="1"/>
  <c r="C367" i="1"/>
  <c r="H367" i="1" s="1"/>
  <c r="G366" i="1"/>
  <c r="D366" i="1"/>
  <c r="C366" i="1"/>
  <c r="H366" i="1" s="1"/>
  <c r="D365" i="1"/>
  <c r="C365" i="1"/>
  <c r="H365" i="1" s="1"/>
  <c r="D364" i="1"/>
  <c r="G363" i="1"/>
  <c r="D363" i="1"/>
  <c r="C363" i="1"/>
  <c r="H363" i="1" s="1"/>
  <c r="G362" i="1"/>
  <c r="D362" i="1"/>
  <c r="C362" i="1"/>
  <c r="H362" i="1" s="1"/>
  <c r="G361" i="1"/>
  <c r="D361" i="1"/>
  <c r="C361" i="1"/>
  <c r="H361" i="1" s="1"/>
  <c r="G360" i="1"/>
  <c r="D360" i="1"/>
  <c r="C360" i="1"/>
  <c r="H360" i="1" s="1"/>
  <c r="G359" i="1"/>
  <c r="D359" i="1"/>
  <c r="C359" i="1"/>
  <c r="H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4" i="1"/>
  <c r="C344" i="1"/>
  <c r="H344" i="1" s="1"/>
  <c r="D343" i="1"/>
  <c r="C343" i="1"/>
  <c r="G342" i="1"/>
  <c r="D342" i="1"/>
  <c r="C342" i="1"/>
  <c r="H342" i="1" s="1"/>
  <c r="G341" i="1"/>
  <c r="D341" i="1"/>
  <c r="C341" i="1"/>
  <c r="H341" i="1" s="1"/>
  <c r="D340" i="1"/>
  <c r="C340" i="1"/>
  <c r="H340" i="1" s="1"/>
  <c r="D339" i="1"/>
  <c r="G338" i="1"/>
  <c r="D338" i="1"/>
  <c r="C338" i="1"/>
  <c r="H338" i="1" s="1"/>
  <c r="G337" i="1"/>
  <c r="D337" i="1"/>
  <c r="C337" i="1"/>
  <c r="H337" i="1" s="1"/>
  <c r="D336" i="1"/>
  <c r="C336" i="1"/>
  <c r="H336" i="1" s="1"/>
  <c r="D335" i="1"/>
  <c r="C335" i="1"/>
  <c r="G334" i="1"/>
  <c r="D334" i="1"/>
  <c r="C334" i="1"/>
  <c r="H334" i="1" s="1"/>
  <c r="G333" i="1"/>
  <c r="D333" i="1"/>
  <c r="C333" i="1"/>
  <c r="H333" i="1" s="1"/>
  <c r="D332" i="1"/>
  <c r="C332" i="1"/>
  <c r="H332" i="1" s="1"/>
  <c r="D331" i="1"/>
  <c r="C331" i="1"/>
  <c r="G330" i="1"/>
  <c r="D330" i="1"/>
  <c r="C330" i="1"/>
  <c r="H330" i="1" s="1"/>
  <c r="G329" i="1"/>
  <c r="D329" i="1"/>
  <c r="C329" i="1"/>
  <c r="H329" i="1" s="1"/>
  <c r="D328" i="1"/>
  <c r="C328" i="1"/>
  <c r="H328" i="1" s="1"/>
  <c r="D327" i="1"/>
  <c r="C327" i="1"/>
  <c r="G326" i="1"/>
  <c r="D326" i="1"/>
  <c r="C326" i="1"/>
  <c r="H326" i="1" s="1"/>
  <c r="G325" i="1"/>
  <c r="D325" i="1"/>
  <c r="C325" i="1"/>
  <c r="H325" i="1" s="1"/>
  <c r="D324" i="1"/>
  <c r="C324" i="1"/>
  <c r="H324" i="1" s="1"/>
  <c r="D323" i="1"/>
  <c r="C323" i="1"/>
  <c r="G322" i="1"/>
  <c r="D322" i="1"/>
  <c r="C322" i="1"/>
  <c r="H322" i="1" s="1"/>
  <c r="G321" i="1"/>
  <c r="D321" i="1"/>
  <c r="C321" i="1"/>
  <c r="H321" i="1" s="1"/>
  <c r="D320" i="1"/>
  <c r="C320" i="1"/>
  <c r="H320" i="1" s="1"/>
  <c r="D319" i="1"/>
  <c r="C319" i="1"/>
  <c r="H319" i="1" s="1"/>
  <c r="G318" i="1"/>
  <c r="D318" i="1"/>
  <c r="C318" i="1"/>
  <c r="H318" i="1" s="1"/>
  <c r="G317" i="1"/>
  <c r="D317" i="1"/>
  <c r="C317" i="1"/>
  <c r="H317" i="1" s="1"/>
  <c r="D316" i="1"/>
  <c r="C316" i="1"/>
  <c r="H316" i="1" s="1"/>
  <c r="G315" i="1"/>
  <c r="D315" i="1"/>
  <c r="C315" i="1"/>
  <c r="H315" i="1" s="1"/>
  <c r="G314" i="1"/>
  <c r="D314" i="1"/>
  <c r="C314" i="1"/>
  <c r="H314" i="1" s="1"/>
  <c r="D313" i="1"/>
  <c r="C313" i="1"/>
  <c r="D312" i="1"/>
  <c r="C312" i="1"/>
  <c r="H312" i="1" s="1"/>
  <c r="G311" i="1"/>
  <c r="D311" i="1"/>
  <c r="C311" i="1"/>
  <c r="H311" i="1" s="1"/>
  <c r="G310" i="1"/>
  <c r="D310" i="1"/>
  <c r="C310" i="1"/>
  <c r="H310" i="1" s="1"/>
  <c r="D309" i="1"/>
  <c r="C309" i="1"/>
  <c r="H309" i="1" s="1"/>
  <c r="D308" i="1"/>
  <c r="C308" i="1"/>
  <c r="H308" i="1" s="1"/>
  <c r="D307" i="1"/>
  <c r="C307" i="1"/>
  <c r="D305" i="1"/>
  <c r="C305" i="1"/>
  <c r="H305" i="1" s="1"/>
  <c r="G304" i="1"/>
  <c r="D304" i="1"/>
  <c r="C304" i="1"/>
  <c r="H304" i="1" s="1"/>
  <c r="G303" i="1"/>
  <c r="D303" i="1"/>
  <c r="C303" i="1"/>
  <c r="H303" i="1" s="1"/>
  <c r="D302" i="1"/>
  <c r="C302" i="1"/>
  <c r="D301" i="1"/>
  <c r="C301" i="1"/>
  <c r="H301" i="1" s="1"/>
  <c r="G300" i="1"/>
  <c r="D300" i="1"/>
  <c r="C300" i="1"/>
  <c r="H300" i="1" s="1"/>
  <c r="G299" i="1"/>
  <c r="D299" i="1"/>
  <c r="C299" i="1"/>
  <c r="H299" i="1" s="1"/>
  <c r="D298" i="1"/>
  <c r="C298" i="1"/>
  <c r="H298" i="1" s="1"/>
  <c r="D297" i="1"/>
  <c r="C297" i="1"/>
  <c r="D296" i="1"/>
  <c r="C296" i="1"/>
  <c r="G295" i="1"/>
  <c r="D295" i="1"/>
  <c r="C295" i="1"/>
  <c r="H295" i="1" s="1"/>
  <c r="G294" i="1"/>
  <c r="D294" i="1"/>
  <c r="C294" i="1"/>
  <c r="H294" i="1" s="1"/>
  <c r="G292" i="1"/>
  <c r="D292" i="1"/>
  <c r="C292" i="1"/>
  <c r="H292" i="1" s="1"/>
  <c r="D291" i="1"/>
  <c r="C291" i="1"/>
  <c r="H291" i="1" s="1"/>
  <c r="D290" i="1"/>
  <c r="C290" i="1"/>
  <c r="D289" i="1"/>
  <c r="C289" i="1"/>
  <c r="D288" i="1"/>
  <c r="C288" i="1"/>
  <c r="G284" i="1"/>
  <c r="D284" i="1"/>
  <c r="C284" i="1"/>
  <c r="H284" i="1" s="1"/>
  <c r="G283" i="1"/>
  <c r="D283" i="1"/>
  <c r="C283" i="1"/>
  <c r="H283" i="1" s="1"/>
  <c r="D282" i="1"/>
  <c r="C282" i="1"/>
  <c r="D281" i="1"/>
  <c r="C281" i="1"/>
  <c r="H281" i="1" s="1"/>
  <c r="G280" i="1"/>
  <c r="D280" i="1"/>
  <c r="C280" i="1"/>
  <c r="H280" i="1" s="1"/>
  <c r="G279" i="1"/>
  <c r="D279" i="1"/>
  <c r="C279" i="1"/>
  <c r="H279" i="1" s="1"/>
  <c r="D278" i="1"/>
  <c r="C278" i="1"/>
  <c r="D277" i="1"/>
  <c r="C277" i="1"/>
  <c r="H277" i="1" s="1"/>
  <c r="G276" i="1"/>
  <c r="D276" i="1"/>
  <c r="C276" i="1"/>
  <c r="H276" i="1" s="1"/>
  <c r="G275" i="1"/>
  <c r="D275" i="1"/>
  <c r="C275" i="1"/>
  <c r="H275" i="1" s="1"/>
  <c r="D274" i="1"/>
  <c r="C274" i="1"/>
  <c r="D273" i="1"/>
  <c r="C273" i="1"/>
  <c r="H273" i="1" s="1"/>
  <c r="G272" i="1"/>
  <c r="D272" i="1"/>
  <c r="C272" i="1"/>
  <c r="H272" i="1" s="1"/>
  <c r="G271" i="1"/>
  <c r="D271" i="1"/>
  <c r="C271" i="1"/>
  <c r="H271" i="1" s="1"/>
  <c r="D270" i="1"/>
  <c r="C270" i="1"/>
  <c r="D269" i="1"/>
  <c r="C269" i="1"/>
  <c r="H269" i="1" s="1"/>
  <c r="G268" i="1"/>
  <c r="D268" i="1"/>
  <c r="C268" i="1"/>
  <c r="H268" i="1" s="1"/>
  <c r="G267" i="1"/>
  <c r="D267" i="1"/>
  <c r="C267" i="1"/>
  <c r="H267" i="1" s="1"/>
  <c r="D266" i="1"/>
  <c r="C266" i="1"/>
  <c r="D265" i="1"/>
  <c r="C265" i="1"/>
  <c r="H265" i="1" s="1"/>
  <c r="G264" i="1"/>
  <c r="D264" i="1"/>
  <c r="C264" i="1"/>
  <c r="H264" i="1" s="1"/>
  <c r="G263" i="1"/>
  <c r="D263" i="1"/>
  <c r="C263" i="1"/>
  <c r="H263" i="1" s="1"/>
  <c r="D262" i="1"/>
  <c r="C262" i="1"/>
  <c r="D261" i="1"/>
  <c r="C261" i="1"/>
  <c r="H261" i="1" s="1"/>
  <c r="G260" i="1"/>
  <c r="D260" i="1"/>
  <c r="C260" i="1"/>
  <c r="H260" i="1" s="1"/>
  <c r="G259" i="1"/>
  <c r="D259" i="1"/>
  <c r="C259" i="1"/>
  <c r="H259" i="1" s="1"/>
  <c r="D258" i="1"/>
  <c r="C258" i="1"/>
  <c r="D257" i="1"/>
  <c r="C257" i="1"/>
  <c r="H257" i="1" s="1"/>
  <c r="D256" i="1"/>
  <c r="G256" i="1" s="1"/>
  <c r="C256" i="1"/>
  <c r="D255" i="1"/>
  <c r="D254" i="1"/>
  <c r="C254" i="1"/>
  <c r="D253" i="1"/>
  <c r="C253" i="1"/>
  <c r="H253" i="1" s="1"/>
  <c r="G252" i="1"/>
  <c r="D252" i="1"/>
  <c r="C252" i="1"/>
  <c r="H252" i="1" s="1"/>
  <c r="G251" i="1"/>
  <c r="D251" i="1"/>
  <c r="C251" i="1"/>
  <c r="H251" i="1" s="1"/>
  <c r="D250" i="1"/>
  <c r="C250" i="1"/>
  <c r="D249" i="1"/>
  <c r="C249" i="1"/>
  <c r="H249" i="1" s="1"/>
  <c r="G247" i="1"/>
  <c r="D247" i="1"/>
  <c r="C247" i="1"/>
  <c r="H247" i="1" s="1"/>
  <c r="D246" i="1"/>
  <c r="C246" i="1"/>
  <c r="D245" i="1"/>
  <c r="C245" i="1"/>
  <c r="H245" i="1" s="1"/>
  <c r="G244" i="1"/>
  <c r="D244" i="1"/>
  <c r="C244" i="1"/>
  <c r="H244" i="1" s="1"/>
  <c r="G243" i="1"/>
  <c r="D243" i="1"/>
  <c r="C243" i="1"/>
  <c r="H243" i="1" s="1"/>
  <c r="D242" i="1"/>
  <c r="C242" i="1"/>
  <c r="D241" i="1"/>
  <c r="C241" i="1"/>
  <c r="H241" i="1" s="1"/>
  <c r="G240" i="1"/>
  <c r="D240" i="1"/>
  <c r="C240" i="1"/>
  <c r="H240" i="1" s="1"/>
  <c r="G239" i="1"/>
  <c r="D239" i="1"/>
  <c r="C239" i="1"/>
  <c r="H239" i="1" s="1"/>
  <c r="D238" i="1"/>
  <c r="C238" i="1"/>
  <c r="D237" i="1"/>
  <c r="C237" i="1"/>
  <c r="H237" i="1" s="1"/>
  <c r="G236" i="1"/>
  <c r="D236" i="1"/>
  <c r="C236" i="1"/>
  <c r="H236" i="1" s="1"/>
  <c r="D235" i="1"/>
  <c r="G235" i="1" s="1"/>
  <c r="C235" i="1"/>
  <c r="D234" i="1"/>
  <c r="C234" i="1"/>
  <c r="D233" i="1"/>
  <c r="C233" i="1"/>
  <c r="G232" i="1"/>
  <c r="D232" i="1"/>
  <c r="C232" i="1"/>
  <c r="H232" i="1" s="1"/>
  <c r="D231" i="1"/>
  <c r="G231" i="1" s="1"/>
  <c r="C231" i="1"/>
  <c r="D230" i="1"/>
  <c r="C230" i="1"/>
  <c r="H230" i="1" s="1"/>
  <c r="D229" i="1"/>
  <c r="C229" i="1"/>
  <c r="D228" i="1"/>
  <c r="C228" i="1"/>
  <c r="H228" i="1" s="1"/>
  <c r="D227" i="1"/>
  <c r="G227" i="1" s="1"/>
  <c r="C227" i="1"/>
  <c r="G226" i="1"/>
  <c r="D226" i="1"/>
  <c r="C226" i="1"/>
  <c r="H226" i="1" s="1"/>
  <c r="D225" i="1"/>
  <c r="C225" i="1"/>
  <c r="G224" i="1"/>
  <c r="D224" i="1"/>
  <c r="C224" i="1"/>
  <c r="H224" i="1" s="1"/>
  <c r="D223" i="1"/>
  <c r="G223" i="1" s="1"/>
  <c r="C223" i="1"/>
  <c r="D222" i="1"/>
  <c r="C222" i="1"/>
  <c r="H222" i="1" s="1"/>
  <c r="D221" i="1"/>
  <c r="C221" i="1"/>
  <c r="D220" i="1"/>
  <c r="D219" i="1"/>
  <c r="G219" i="1" s="1"/>
  <c r="C219" i="1"/>
  <c r="D218" i="1"/>
  <c r="G218" i="1" s="1"/>
  <c r="C218" i="1"/>
  <c r="D217" i="1"/>
  <c r="G217" i="1" s="1"/>
  <c r="C217" i="1"/>
  <c r="D216" i="1"/>
  <c r="G216" i="1" s="1"/>
  <c r="C216" i="1"/>
  <c r="H215" i="1"/>
  <c r="D215" i="1"/>
  <c r="G215" i="1" s="1"/>
  <c r="C215" i="1"/>
  <c r="D214" i="1"/>
  <c r="G214" i="1" s="1"/>
  <c r="C214" i="1"/>
  <c r="D213" i="1"/>
  <c r="G213" i="1" s="1"/>
  <c r="C213" i="1"/>
  <c r="D212" i="1"/>
  <c r="G212" i="1" s="1"/>
  <c r="C212" i="1"/>
  <c r="H211" i="1"/>
  <c r="D211" i="1"/>
  <c r="G211" i="1" s="1"/>
  <c r="C211" i="1"/>
  <c r="D210" i="1"/>
  <c r="G210" i="1" s="1"/>
  <c r="C210" i="1"/>
  <c r="D209" i="1"/>
  <c r="G209" i="1" s="1"/>
  <c r="C209" i="1"/>
  <c r="D208" i="1"/>
  <c r="G208" i="1" s="1"/>
  <c r="C208" i="1"/>
  <c r="D207" i="1"/>
  <c r="C207" i="1"/>
  <c r="D206" i="1"/>
  <c r="C206" i="1"/>
  <c r="D205" i="1"/>
  <c r="G205" i="1" s="1"/>
  <c r="C205" i="1"/>
  <c r="D204" i="1"/>
  <c r="G204" i="1" s="1"/>
  <c r="C204" i="1"/>
  <c r="H203" i="1"/>
  <c r="D203" i="1"/>
  <c r="G203" i="1" s="1"/>
  <c r="C203" i="1"/>
  <c r="D202" i="1"/>
  <c r="G202" i="1" s="1"/>
  <c r="C202" i="1"/>
  <c r="D201" i="1"/>
  <c r="G201" i="1" s="1"/>
  <c r="C201" i="1"/>
  <c r="D200" i="1"/>
  <c r="G200" i="1" s="1"/>
  <c r="C200" i="1"/>
  <c r="H199" i="1"/>
  <c r="D199" i="1"/>
  <c r="G199" i="1" s="1"/>
  <c r="C199" i="1"/>
  <c r="D198" i="1"/>
  <c r="C198" i="1"/>
  <c r="D197" i="1"/>
  <c r="G197" i="1" s="1"/>
  <c r="C197" i="1"/>
  <c r="D196" i="1"/>
  <c r="G196" i="1" s="1"/>
  <c r="C196" i="1"/>
  <c r="H195" i="1"/>
  <c r="D195" i="1"/>
  <c r="G195" i="1" s="1"/>
  <c r="C195" i="1"/>
  <c r="D194" i="1"/>
  <c r="G194" i="1" s="1"/>
  <c r="C194" i="1"/>
  <c r="D193" i="1"/>
  <c r="G193" i="1" s="1"/>
  <c r="C193" i="1"/>
  <c r="D192" i="1"/>
  <c r="D191" i="1"/>
  <c r="C191" i="1"/>
  <c r="D190" i="1"/>
  <c r="C190" i="1"/>
  <c r="D189" i="1"/>
  <c r="C189" i="1"/>
  <c r="D188" i="1"/>
  <c r="C188" i="1"/>
  <c r="D187" i="1"/>
  <c r="C187" i="1"/>
  <c r="H187" i="1" s="1"/>
  <c r="D186" i="1"/>
  <c r="C186" i="1"/>
  <c r="D185" i="1"/>
  <c r="G185" i="1" s="1"/>
  <c r="C185" i="1"/>
  <c r="H183" i="1"/>
  <c r="D183" i="1"/>
  <c r="G183" i="1" s="1"/>
  <c r="C183" i="1"/>
  <c r="D182" i="1"/>
  <c r="C182" i="1"/>
  <c r="D181" i="1"/>
  <c r="C181" i="1"/>
  <c r="D180" i="1"/>
  <c r="C180" i="1"/>
  <c r="D179" i="1"/>
  <c r="C179" i="1"/>
  <c r="D178" i="1"/>
  <c r="G178" i="1" s="1"/>
  <c r="C178" i="1"/>
  <c r="D177" i="1"/>
  <c r="G177" i="1" s="1"/>
  <c r="C177" i="1"/>
  <c r="D176" i="1"/>
  <c r="G176" i="1" s="1"/>
  <c r="C176" i="1"/>
  <c r="D175" i="1"/>
  <c r="C175" i="1"/>
  <c r="D174" i="1"/>
  <c r="C174" i="1"/>
  <c r="D172" i="1"/>
  <c r="G172" i="1" s="1"/>
  <c r="C172" i="1"/>
  <c r="H171" i="1"/>
  <c r="D171" i="1"/>
  <c r="G171" i="1" s="1"/>
  <c r="C171" i="1"/>
  <c r="D170" i="1"/>
  <c r="G170" i="1" s="1"/>
  <c r="C170" i="1"/>
  <c r="D169" i="1"/>
  <c r="C169" i="1"/>
  <c r="D168" i="1"/>
  <c r="G168" i="1" s="1"/>
  <c r="C168" i="1"/>
  <c r="D167" i="1"/>
  <c r="C167" i="1"/>
  <c r="H167" i="1" s="1"/>
  <c r="D166" i="1"/>
  <c r="C166" i="1"/>
  <c r="D165" i="1"/>
  <c r="C165" i="1"/>
  <c r="D164" i="1"/>
  <c r="G164" i="1" s="1"/>
  <c r="C164" i="1"/>
  <c r="D163" i="1"/>
  <c r="C163" i="1"/>
  <c r="D162" i="1"/>
  <c r="C162" i="1"/>
  <c r="D161" i="1"/>
  <c r="C161" i="1"/>
  <c r="D160" i="1"/>
  <c r="D158" i="1"/>
  <c r="G158" i="1" s="1"/>
  <c r="C158" i="1"/>
  <c r="D157" i="1"/>
  <c r="C157" i="1"/>
  <c r="D156" i="1"/>
  <c r="G156" i="1" s="1"/>
  <c r="C156" i="1"/>
  <c r="D155" i="1"/>
  <c r="C155" i="1"/>
  <c r="D154" i="1"/>
  <c r="C154" i="1"/>
  <c r="D153" i="1"/>
  <c r="G153" i="1" s="1"/>
  <c r="C153" i="1"/>
  <c r="H152" i="1"/>
  <c r="D152" i="1"/>
  <c r="G152" i="1" s="1"/>
  <c r="C152" i="1"/>
  <c r="D151" i="1"/>
  <c r="G151" i="1" s="1"/>
  <c r="C151" i="1"/>
  <c r="D150" i="1"/>
  <c r="C150" i="1"/>
  <c r="D149" i="1"/>
  <c r="D146" i="1"/>
  <c r="G146" i="1" s="1"/>
  <c r="C146" i="1"/>
  <c r="H145" i="1"/>
  <c r="D145" i="1"/>
  <c r="G145" i="1" s="1"/>
  <c r="C145" i="1"/>
  <c r="D144" i="1"/>
  <c r="G144" i="1" s="1"/>
  <c r="C144" i="1"/>
  <c r="D143" i="1"/>
  <c r="G143" i="1" s="1"/>
  <c r="C143" i="1"/>
  <c r="D142" i="1"/>
  <c r="G142" i="1" s="1"/>
  <c r="C142" i="1"/>
  <c r="H141" i="1"/>
  <c r="D141" i="1"/>
  <c r="G141" i="1" s="1"/>
  <c r="C141" i="1"/>
  <c r="D140" i="1"/>
  <c r="G140" i="1" s="1"/>
  <c r="C140" i="1"/>
  <c r="D139" i="1"/>
  <c r="G139" i="1" s="1"/>
  <c r="C139" i="1"/>
  <c r="D138" i="1"/>
  <c r="G138" i="1" s="1"/>
  <c r="C138" i="1"/>
  <c r="H137" i="1"/>
  <c r="D137" i="1"/>
  <c r="G137" i="1" s="1"/>
  <c r="C137" i="1"/>
  <c r="D136" i="1"/>
  <c r="G136" i="1" s="1"/>
  <c r="C136" i="1"/>
  <c r="D135" i="1"/>
  <c r="G135" i="1" s="1"/>
  <c r="C135" i="1"/>
  <c r="D134" i="1"/>
  <c r="G134" i="1" s="1"/>
  <c r="C134" i="1"/>
  <c r="H133" i="1"/>
  <c r="D133" i="1"/>
  <c r="G133" i="1" s="1"/>
  <c r="C133" i="1"/>
  <c r="D132" i="1"/>
  <c r="C132" i="1"/>
  <c r="D131" i="1"/>
  <c r="C131" i="1"/>
  <c r="D130" i="1"/>
  <c r="C130" i="1"/>
  <c r="D128" i="1"/>
  <c r="G128" i="1" s="1"/>
  <c r="C128" i="1"/>
  <c r="D127" i="1"/>
  <c r="G127" i="1" s="1"/>
  <c r="C127" i="1"/>
  <c r="H126" i="1"/>
  <c r="D126" i="1"/>
  <c r="G126" i="1" s="1"/>
  <c r="C126" i="1"/>
  <c r="D125" i="1"/>
  <c r="G125" i="1" s="1"/>
  <c r="C125" i="1"/>
  <c r="D124" i="1"/>
  <c r="G124" i="1" s="1"/>
  <c r="C124" i="1"/>
  <c r="D123" i="1"/>
  <c r="G123" i="1" s="1"/>
  <c r="C123" i="1"/>
  <c r="H122" i="1"/>
  <c r="D122" i="1"/>
  <c r="G122" i="1" s="1"/>
  <c r="C122" i="1"/>
  <c r="D121" i="1"/>
  <c r="G121" i="1" s="1"/>
  <c r="C121" i="1"/>
  <c r="D120" i="1"/>
  <c r="G120" i="1" s="1"/>
  <c r="C120" i="1"/>
  <c r="D119" i="1"/>
  <c r="G119" i="1" s="1"/>
  <c r="C119" i="1"/>
  <c r="H118" i="1"/>
  <c r="D118" i="1"/>
  <c r="G118" i="1" s="1"/>
  <c r="C118" i="1"/>
  <c r="D117" i="1"/>
  <c r="G117" i="1" s="1"/>
  <c r="C117" i="1"/>
  <c r="D116" i="1"/>
  <c r="G116" i="1" s="1"/>
  <c r="C116" i="1"/>
  <c r="D115" i="1"/>
  <c r="G115" i="1" s="1"/>
  <c r="C115" i="1"/>
  <c r="H114" i="1"/>
  <c r="D114" i="1"/>
  <c r="G114" i="1" s="1"/>
  <c r="C114" i="1"/>
  <c r="D113" i="1"/>
  <c r="C113" i="1"/>
  <c r="D112" i="1"/>
  <c r="G112" i="1" s="1"/>
  <c r="C112" i="1"/>
  <c r="D111" i="1"/>
  <c r="G111" i="1" s="1"/>
  <c r="C111" i="1"/>
  <c r="H110" i="1"/>
  <c r="D110" i="1"/>
  <c r="G110" i="1" s="1"/>
  <c r="C110" i="1"/>
  <c r="D109" i="1"/>
  <c r="G109" i="1" s="1"/>
  <c r="C109" i="1"/>
  <c r="D108" i="1"/>
  <c r="D107" i="1"/>
  <c r="G107" i="1" s="1"/>
  <c r="C107" i="1"/>
  <c r="H106" i="1"/>
  <c r="D106" i="1"/>
  <c r="G106" i="1" s="1"/>
  <c r="C106" i="1"/>
  <c r="D105" i="1"/>
  <c r="G105" i="1" s="1"/>
  <c r="C105" i="1"/>
  <c r="D104" i="1"/>
  <c r="G104" i="1" s="1"/>
  <c r="C104" i="1"/>
  <c r="D103" i="1"/>
  <c r="G103" i="1" s="1"/>
  <c r="C103" i="1"/>
  <c r="D101" i="1"/>
  <c r="G101" i="1" s="1"/>
  <c r="C101" i="1"/>
  <c r="D100" i="1"/>
  <c r="G100" i="1" s="1"/>
  <c r="C100" i="1"/>
  <c r="D99" i="1"/>
  <c r="G99" i="1" s="1"/>
  <c r="C99" i="1"/>
  <c r="H98" i="1"/>
  <c r="D98" i="1"/>
  <c r="G98" i="1" s="1"/>
  <c r="C98" i="1"/>
  <c r="D97" i="1"/>
  <c r="G97" i="1" s="1"/>
  <c r="C97" i="1"/>
  <c r="D96" i="1"/>
  <c r="G96" i="1" s="1"/>
  <c r="C96" i="1"/>
  <c r="D95" i="1"/>
  <c r="G95" i="1" s="1"/>
  <c r="C95" i="1"/>
  <c r="H94" i="1"/>
  <c r="D94" i="1"/>
  <c r="G94" i="1" s="1"/>
  <c r="C94" i="1"/>
  <c r="D93" i="1"/>
  <c r="G93" i="1" s="1"/>
  <c r="C93" i="1"/>
  <c r="D92" i="1"/>
  <c r="G92" i="1" s="1"/>
  <c r="C92" i="1"/>
  <c r="D91" i="1"/>
  <c r="G91" i="1" s="1"/>
  <c r="C91" i="1"/>
  <c r="H90" i="1"/>
  <c r="D90" i="1"/>
  <c r="G90" i="1" s="1"/>
  <c r="C90" i="1"/>
  <c r="D89" i="1"/>
  <c r="G89" i="1" s="1"/>
  <c r="C89" i="1"/>
  <c r="D88" i="1"/>
  <c r="G88" i="1" s="1"/>
  <c r="C88" i="1"/>
  <c r="D87" i="1"/>
  <c r="G87" i="1" s="1"/>
  <c r="C87" i="1"/>
  <c r="H86" i="1"/>
  <c r="D86" i="1"/>
  <c r="G86" i="1" s="1"/>
  <c r="C86" i="1"/>
  <c r="D85" i="1"/>
  <c r="G85" i="1" s="1"/>
  <c r="C85" i="1"/>
  <c r="D84" i="1"/>
  <c r="G84" i="1" s="1"/>
  <c r="C84" i="1"/>
  <c r="D83" i="1"/>
  <c r="G83" i="1" s="1"/>
  <c r="C83" i="1"/>
  <c r="H82" i="1"/>
  <c r="D82" i="1"/>
  <c r="G82" i="1" s="1"/>
  <c r="C82" i="1"/>
  <c r="D81" i="1"/>
  <c r="G81" i="1" s="1"/>
  <c r="C81" i="1"/>
  <c r="D80" i="1"/>
  <c r="G80" i="1" s="1"/>
  <c r="C80" i="1"/>
  <c r="D79" i="1"/>
  <c r="G79" i="1" s="1"/>
  <c r="C79" i="1"/>
  <c r="H78" i="1"/>
  <c r="D78" i="1"/>
  <c r="G78" i="1" s="1"/>
  <c r="C78" i="1"/>
  <c r="D77" i="1"/>
  <c r="G77" i="1" s="1"/>
  <c r="C77" i="1"/>
  <c r="D76" i="1"/>
  <c r="G76" i="1" s="1"/>
  <c r="C76" i="1"/>
  <c r="D75" i="1"/>
  <c r="G75" i="1" s="1"/>
  <c r="C75" i="1"/>
  <c r="H74" i="1"/>
  <c r="D74" i="1"/>
  <c r="G74" i="1" s="1"/>
  <c r="C74" i="1"/>
  <c r="D73" i="1"/>
  <c r="G73" i="1" s="1"/>
  <c r="C73" i="1"/>
  <c r="D72" i="1"/>
  <c r="G72" i="1" s="1"/>
  <c r="C72" i="1"/>
  <c r="D71" i="1"/>
  <c r="G71" i="1" s="1"/>
  <c r="C71" i="1"/>
  <c r="H70" i="1"/>
  <c r="D70" i="1"/>
  <c r="G70" i="1" s="1"/>
  <c r="C70" i="1"/>
  <c r="D69" i="1"/>
  <c r="G69" i="1" s="1"/>
  <c r="C69" i="1"/>
  <c r="D68" i="1"/>
  <c r="G68" i="1" s="1"/>
  <c r="C68" i="1"/>
  <c r="D67" i="1"/>
  <c r="G67" i="1" s="1"/>
  <c r="C67" i="1"/>
  <c r="D66" i="1"/>
  <c r="C66" i="1"/>
  <c r="D65" i="1"/>
  <c r="C65" i="1"/>
  <c r="D64" i="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C46"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3" i="1" s="1"/>
  <c r="C3" i="1"/>
  <c r="H996" i="1" l="1"/>
  <c r="H1437" i="1"/>
  <c r="H1439" i="1"/>
  <c r="J1439" i="1"/>
  <c r="G1274" i="1"/>
  <c r="H1217" i="1"/>
  <c r="E238" i="5"/>
  <c r="D1215" i="1" s="1"/>
  <c r="H986" i="1"/>
  <c r="G1232" i="1"/>
  <c r="G1244" i="1"/>
  <c r="C1236" i="1"/>
  <c r="G1231" i="1"/>
  <c r="H1056" i="1"/>
  <c r="G1241" i="1"/>
  <c r="G1264" i="1"/>
  <c r="H1264" i="1"/>
  <c r="H1263" i="1"/>
  <c r="H1228" i="1"/>
  <c r="C1409" i="1"/>
  <c r="G1420" i="1"/>
  <c r="H1223" i="1"/>
  <c r="E245" i="5"/>
  <c r="D1222" i="1" s="1"/>
  <c r="H1222" i="1" s="1"/>
  <c r="H1227" i="1"/>
  <c r="F250" i="5"/>
  <c r="E279" i="9"/>
  <c r="B279" i="9" s="1"/>
  <c r="G1228" i="1"/>
  <c r="G1220" i="1"/>
  <c r="G1218" i="1"/>
  <c r="G1216" i="1"/>
  <c r="H1216" i="1"/>
  <c r="H1218" i="1"/>
  <c r="F239" i="5"/>
  <c r="G1165" i="1"/>
  <c r="G1156" i="1"/>
  <c r="G1154" i="1"/>
  <c r="G1148" i="1"/>
  <c r="G1137" i="1"/>
  <c r="G1127" i="1"/>
  <c r="G1133" i="1"/>
  <c r="F78" i="5"/>
  <c r="G1062" i="1"/>
  <c r="H1048" i="1"/>
  <c r="H1050" i="1"/>
  <c r="G1047" i="1"/>
  <c r="F70" i="5"/>
  <c r="H1033" i="1"/>
  <c r="F52" i="5"/>
  <c r="H1030" i="1"/>
  <c r="G1032" i="1"/>
  <c r="H1028" i="1"/>
  <c r="H1023" i="1"/>
  <c r="F45" i="5"/>
  <c r="G1023" i="1"/>
  <c r="H1012" i="1"/>
  <c r="G1007" i="1"/>
  <c r="G1012" i="1"/>
  <c r="H1007" i="1"/>
  <c r="H1005" i="1"/>
  <c r="G1004" i="1"/>
  <c r="G1003" i="1"/>
  <c r="G1000" i="1"/>
  <c r="H999" i="1"/>
  <c r="E12" i="5"/>
  <c r="D12" i="5"/>
  <c r="D7" i="5" s="1"/>
  <c r="H20" i="3" s="1"/>
  <c r="C997" i="1"/>
  <c r="H997" i="1" s="1"/>
  <c r="C991" i="1"/>
  <c r="H993" i="1"/>
  <c r="F13" i="5"/>
  <c r="H989" i="1"/>
  <c r="H988" i="1"/>
  <c r="G988" i="1"/>
  <c r="F8" i="5"/>
  <c r="G1411" i="1"/>
  <c r="E141" i="6"/>
  <c r="G1409" i="1"/>
  <c r="G1410" i="1"/>
  <c r="D114" i="6"/>
  <c r="C1576" i="1"/>
  <c r="G1576" i="1" s="1"/>
  <c r="G1561" i="1"/>
  <c r="H1533" i="1"/>
  <c r="H1577" i="1"/>
  <c r="G1563" i="1"/>
  <c r="G1551" i="1"/>
  <c r="G1537" i="1"/>
  <c r="G1531" i="1"/>
  <c r="G1529" i="1"/>
  <c r="G1527" i="1"/>
  <c r="H1521" i="1"/>
  <c r="H1504" i="1"/>
  <c r="G1503" i="1"/>
  <c r="C1501" i="1"/>
  <c r="H1501" i="1" s="1"/>
  <c r="H1500" i="1"/>
  <c r="H1492" i="1"/>
  <c r="F214" i="9"/>
  <c r="B214" i="9" s="1"/>
  <c r="E26" i="9"/>
  <c r="B26" i="9" s="1"/>
  <c r="G289" i="1"/>
  <c r="G735" i="1"/>
  <c r="G715" i="1"/>
  <c r="H713" i="1"/>
  <c r="G711" i="1"/>
  <c r="G709" i="1"/>
  <c r="G703" i="1"/>
  <c r="H668" i="1"/>
  <c r="G668" i="1"/>
  <c r="G379" i="1"/>
  <c r="G371" i="1"/>
  <c r="G291" i="1"/>
  <c r="H256" i="1"/>
  <c r="E225" i="9"/>
  <c r="B225" i="9" s="1"/>
  <c r="H207" i="1"/>
  <c r="G182" i="1"/>
  <c r="H179" i="1"/>
  <c r="G155" i="1"/>
  <c r="H156" i="1"/>
  <c r="G154" i="1"/>
  <c r="G150" i="1"/>
  <c r="F134" i="4"/>
  <c r="F68" i="4"/>
  <c r="E284" i="9"/>
  <c r="B284" i="9" s="1"/>
  <c r="E283" i="9"/>
  <c r="B283" i="9" s="1"/>
  <c r="H1576" i="1"/>
  <c r="G1565" i="1"/>
  <c r="H1568" i="1"/>
  <c r="H1564" i="1"/>
  <c r="H1560" i="1"/>
  <c r="H1552" i="1"/>
  <c r="H1535" i="1"/>
  <c r="G1535" i="1"/>
  <c r="H1536" i="1"/>
  <c r="H1532" i="1"/>
  <c r="D49" i="8"/>
  <c r="C1524" i="1" s="1"/>
  <c r="G1524" i="1" s="1"/>
  <c r="H1528" i="1"/>
  <c r="H1525" i="1"/>
  <c r="C1519" i="1"/>
  <c r="G1509" i="1"/>
  <c r="G1499" i="1"/>
  <c r="G1507" i="1"/>
  <c r="G1491" i="1"/>
  <c r="G1485" i="1"/>
  <c r="G1483" i="1"/>
  <c r="H1484" i="1"/>
  <c r="G1481" i="1"/>
  <c r="H1480" i="1"/>
  <c r="E22" i="9"/>
  <c r="B22" i="9" s="1"/>
  <c r="G646" i="1"/>
  <c r="H646" i="1"/>
  <c r="G648" i="1"/>
  <c r="G647" i="1"/>
  <c r="E21" i="9"/>
  <c r="B21" i="9" s="1"/>
  <c r="H648" i="1"/>
  <c r="E274" i="9"/>
  <c r="B274" i="9" s="1"/>
  <c r="G644" i="1"/>
  <c r="G643" i="1"/>
  <c r="H288" i="1"/>
  <c r="H289" i="1"/>
  <c r="G821" i="1"/>
  <c r="H809" i="1"/>
  <c r="G719" i="1"/>
  <c r="H715" i="1"/>
  <c r="G713" i="1"/>
  <c r="G710" i="1"/>
  <c r="H703" i="1"/>
  <c r="F216" i="9"/>
  <c r="B216" i="9" s="1"/>
  <c r="H671" i="1"/>
  <c r="G670" i="1"/>
  <c r="G669" i="1"/>
  <c r="F652" i="4"/>
  <c r="G645" i="1"/>
  <c r="H642" i="1"/>
  <c r="H645" i="1"/>
  <c r="H641" i="1"/>
  <c r="G641" i="1"/>
  <c r="H631" i="1"/>
  <c r="G631" i="1"/>
  <c r="G587" i="1"/>
  <c r="G599" i="1"/>
  <c r="E643" i="4"/>
  <c r="D637" i="1" s="1"/>
  <c r="F402" i="4"/>
  <c r="G398" i="1"/>
  <c r="G397" i="1"/>
  <c r="F383" i="4"/>
  <c r="G378" i="1"/>
  <c r="C364" i="1"/>
  <c r="H364" i="1" s="1"/>
  <c r="G365" i="1"/>
  <c r="D363" i="4"/>
  <c r="F418" i="4"/>
  <c r="D644" i="4"/>
  <c r="E273" i="9"/>
  <c r="B273" i="9" s="1"/>
  <c r="G288" i="1"/>
  <c r="F259" i="4"/>
  <c r="E68" i="9"/>
  <c r="B68" i="9" s="1"/>
  <c r="E252" i="4"/>
  <c r="D248" i="1" s="1"/>
  <c r="C255" i="1"/>
  <c r="G255" i="1" s="1"/>
  <c r="D252" i="4"/>
  <c r="F210" i="4"/>
  <c r="G206" i="1"/>
  <c r="G207" i="1"/>
  <c r="D196" i="4"/>
  <c r="E53" i="9"/>
  <c r="B53" i="9" s="1"/>
  <c r="G198" i="1"/>
  <c r="H191" i="1"/>
  <c r="G191" i="1"/>
  <c r="G190" i="1"/>
  <c r="G189" i="1"/>
  <c r="G188" i="1"/>
  <c r="G187" i="1"/>
  <c r="F188" i="4"/>
  <c r="C184" i="1"/>
  <c r="G184" i="1" s="1"/>
  <c r="G186" i="1"/>
  <c r="F222" i="9"/>
  <c r="B222" i="9" s="1"/>
  <c r="E44" i="9"/>
  <c r="B44" i="9" s="1"/>
  <c r="F220" i="9"/>
  <c r="B220" i="9" s="1"/>
  <c r="G181" i="1"/>
  <c r="E43" i="9"/>
  <c r="B43" i="9" s="1"/>
  <c r="F219" i="9"/>
  <c r="G180" i="1"/>
  <c r="E42" i="9"/>
  <c r="B42" i="9" s="1"/>
  <c r="F218" i="9"/>
  <c r="B218" i="9" s="1"/>
  <c r="G179" i="1"/>
  <c r="H175" i="1"/>
  <c r="G175" i="1"/>
  <c r="F177" i="4"/>
  <c r="G174" i="1"/>
  <c r="G173" i="1"/>
  <c r="F169" i="4"/>
  <c r="G169" i="1"/>
  <c r="G167" i="1"/>
  <c r="G165" i="1"/>
  <c r="G166" i="1"/>
  <c r="H163" i="1"/>
  <c r="G163" i="1"/>
  <c r="E40" i="9"/>
  <c r="B40" i="9" s="1"/>
  <c r="G162" i="1"/>
  <c r="E163" i="4"/>
  <c r="D159" i="1" s="1"/>
  <c r="F164" i="4"/>
  <c r="G160" i="1"/>
  <c r="G161" i="1"/>
  <c r="F159" i="4"/>
  <c r="E152" i="4"/>
  <c r="D148" i="1" s="1"/>
  <c r="G157" i="1"/>
  <c r="F217" i="9"/>
  <c r="B217" i="9" s="1"/>
  <c r="E39" i="9"/>
  <c r="B39" i="9" s="1"/>
  <c r="F153" i="4"/>
  <c r="C149" i="1"/>
  <c r="G149" i="1" s="1"/>
  <c r="D152" i="4"/>
  <c r="G132" i="1"/>
  <c r="G130" i="1"/>
  <c r="G131" i="1"/>
  <c r="E106" i="4"/>
  <c r="D102" i="1" s="1"/>
  <c r="C102" i="1"/>
  <c r="H102" i="1" s="1"/>
  <c r="G102" i="1"/>
  <c r="F112" i="4"/>
  <c r="C108" i="1"/>
  <c r="G108" i="1" s="1"/>
  <c r="G113" i="1"/>
  <c r="E37" i="9"/>
  <c r="B37" i="9" s="1"/>
  <c r="E30" i="9"/>
  <c r="B30" i="9" s="1"/>
  <c r="H66" i="1"/>
  <c r="E50" i="4"/>
  <c r="D46" i="1" s="1"/>
  <c r="H46" i="1" s="1"/>
  <c r="G66" i="1"/>
  <c r="G64" i="1"/>
  <c r="G65" i="1"/>
  <c r="E29" i="9"/>
  <c r="B29" i="9" s="1"/>
  <c r="H65" i="1"/>
  <c r="H73" i="1"/>
  <c r="H77" i="1"/>
  <c r="H93" i="1"/>
  <c r="H101" i="1"/>
  <c r="H109" i="1"/>
  <c r="H113" i="1"/>
  <c r="H125" i="1"/>
  <c r="H132" i="1"/>
  <c r="H140" i="1"/>
  <c r="H155" i="1"/>
  <c r="H162" i="1"/>
  <c r="H170" i="1"/>
  <c r="H182" i="1"/>
  <c r="H194" i="1"/>
  <c r="H202" i="1"/>
  <c r="H210" i="1"/>
  <c r="H214" i="1"/>
  <c r="H302" i="1"/>
  <c r="G302" i="1"/>
  <c r="H313" i="1"/>
  <c r="G313" i="1"/>
  <c r="H238" i="1"/>
  <c r="G238" i="1"/>
  <c r="H246" i="1"/>
  <c r="G246" i="1"/>
  <c r="H254" i="1"/>
  <c r="G254" i="1"/>
  <c r="H262" i="1"/>
  <c r="G262" i="1"/>
  <c r="H270" i="1"/>
  <c r="G270" i="1"/>
  <c r="H278" i="1"/>
  <c r="G278" i="1"/>
  <c r="G3" i="1"/>
  <c r="G5" i="1"/>
  <c r="G7" i="1"/>
  <c r="G9" i="1"/>
  <c r="G11" i="1"/>
  <c r="G13" i="1"/>
  <c r="G15" i="1"/>
  <c r="G17" i="1"/>
  <c r="G19" i="1"/>
  <c r="G21" i="1"/>
  <c r="G23" i="1"/>
  <c r="G25" i="1"/>
  <c r="G27" i="1"/>
  <c r="G29" i="1"/>
  <c r="G31" i="1"/>
  <c r="G33" i="1"/>
  <c r="G35" i="1"/>
  <c r="G37" i="1"/>
  <c r="G39" i="1"/>
  <c r="G41" i="1"/>
  <c r="G43" i="1"/>
  <c r="G45" i="1"/>
  <c r="G48" i="1"/>
  <c r="G50" i="1"/>
  <c r="G52" i="1"/>
  <c r="G53" i="1"/>
  <c r="G55" i="1"/>
  <c r="G57" i="1"/>
  <c r="G58" i="1"/>
  <c r="G60" i="1"/>
  <c r="G62" i="1"/>
  <c r="G63" i="1"/>
  <c r="H64" i="1"/>
  <c r="H72" i="1"/>
  <c r="H80" i="1"/>
  <c r="H88" i="1"/>
  <c r="H96" i="1"/>
  <c r="H108" i="1"/>
  <c r="H112" i="1"/>
  <c r="H120" i="1"/>
  <c r="H128" i="1"/>
  <c r="H135" i="1"/>
  <c r="H154" i="1"/>
  <c r="H161" i="1"/>
  <c r="H169" i="1"/>
  <c r="H177" i="1"/>
  <c r="H185" i="1"/>
  <c r="H193" i="1"/>
  <c r="H201" i="1"/>
  <c r="H213" i="1"/>
  <c r="H217" i="1"/>
  <c r="G228" i="1"/>
  <c r="H242" i="1"/>
  <c r="G242" i="1"/>
  <c r="H250" i="1"/>
  <c r="G250" i="1"/>
  <c r="H258" i="1"/>
  <c r="G258" i="1"/>
  <c r="H266" i="1"/>
  <c r="G266" i="1"/>
  <c r="H274" i="1"/>
  <c r="G274" i="1"/>
  <c r="H282" i="1"/>
  <c r="G282" i="1"/>
  <c r="H415"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69" i="1"/>
  <c r="H81" i="1"/>
  <c r="H85" i="1"/>
  <c r="H89" i="1"/>
  <c r="H97" i="1"/>
  <c r="H105" i="1"/>
  <c r="H117" i="1"/>
  <c r="H121" i="1"/>
  <c r="H136" i="1"/>
  <c r="H144" i="1"/>
  <c r="H151" i="1"/>
  <c r="H166" i="1"/>
  <c r="H174" i="1"/>
  <c r="H178" i="1"/>
  <c r="H186" i="1"/>
  <c r="H190" i="1"/>
  <c r="H198" i="1"/>
  <c r="H206" i="1"/>
  <c r="H218" i="1"/>
  <c r="G4" i="1"/>
  <c r="G6" i="1"/>
  <c r="G8" i="1"/>
  <c r="G10" i="1"/>
  <c r="G12" i="1"/>
  <c r="G14" i="1"/>
  <c r="G16" i="1"/>
  <c r="G18" i="1"/>
  <c r="G20" i="1"/>
  <c r="G22" i="1"/>
  <c r="G24" i="1"/>
  <c r="G26" i="1"/>
  <c r="G28" i="1"/>
  <c r="G30" i="1"/>
  <c r="G32" i="1"/>
  <c r="G34" i="1"/>
  <c r="G36" i="1"/>
  <c r="G38" i="1"/>
  <c r="G40" i="1"/>
  <c r="G42" i="1"/>
  <c r="G44" i="1"/>
  <c r="G47" i="1"/>
  <c r="G49" i="1"/>
  <c r="G51" i="1"/>
  <c r="G54" i="1"/>
  <c r="G56" i="1"/>
  <c r="G59" i="1"/>
  <c r="G61" i="1"/>
  <c r="H68" i="1"/>
  <c r="H76" i="1"/>
  <c r="H84" i="1"/>
  <c r="H92" i="1"/>
  <c r="H100" i="1"/>
  <c r="H104" i="1"/>
  <c r="H116" i="1"/>
  <c r="H124" i="1"/>
  <c r="H131" i="1"/>
  <c r="H139" i="1"/>
  <c r="H143" i="1"/>
  <c r="H150" i="1"/>
  <c r="H158" i="1"/>
  <c r="H165" i="1"/>
  <c r="H173" i="1"/>
  <c r="H181" i="1"/>
  <c r="H189" i="1"/>
  <c r="H197" i="1"/>
  <c r="H205" i="1"/>
  <c r="H209" i="1"/>
  <c r="H67" i="1"/>
  <c r="H71" i="1"/>
  <c r="H75" i="1"/>
  <c r="H79" i="1"/>
  <c r="H83" i="1"/>
  <c r="H87" i="1"/>
  <c r="H91" i="1"/>
  <c r="H95" i="1"/>
  <c r="H99" i="1"/>
  <c r="H103" i="1"/>
  <c r="H107" i="1"/>
  <c r="H111" i="1"/>
  <c r="H115" i="1"/>
  <c r="H119" i="1"/>
  <c r="H123" i="1"/>
  <c r="H127" i="1"/>
  <c r="H130" i="1"/>
  <c r="H134" i="1"/>
  <c r="H138" i="1"/>
  <c r="H142" i="1"/>
  <c r="H146" i="1"/>
  <c r="H149" i="1"/>
  <c r="H153" i="1"/>
  <c r="H157" i="1"/>
  <c r="H160" i="1"/>
  <c r="H164" i="1"/>
  <c r="H168" i="1"/>
  <c r="H172" i="1"/>
  <c r="H176" i="1"/>
  <c r="H180" i="1"/>
  <c r="H188" i="1"/>
  <c r="H196" i="1"/>
  <c r="H200" i="1"/>
  <c r="H204" i="1"/>
  <c r="H208" i="1"/>
  <c r="H212" i="1"/>
  <c r="H216" i="1"/>
  <c r="G222" i="1"/>
  <c r="G230" i="1"/>
  <c r="H234" i="1"/>
  <c r="G234" i="1"/>
  <c r="H296" i="1"/>
  <c r="G296" i="1"/>
  <c r="H307" i="1"/>
  <c r="G307" i="1"/>
  <c r="H323" i="1"/>
  <c r="G323" i="1"/>
  <c r="H331" i="1"/>
  <c r="G331" i="1"/>
  <c r="H221" i="1"/>
  <c r="H225" i="1"/>
  <c r="H229" i="1"/>
  <c r="H233" i="1"/>
  <c r="H290" i="1"/>
  <c r="G290" i="1"/>
  <c r="H411" i="1"/>
  <c r="G411" i="1"/>
  <c r="H413" i="1"/>
  <c r="G413" i="1"/>
  <c r="H327" i="1"/>
  <c r="G327" i="1"/>
  <c r="H335" i="1"/>
  <c r="G335" i="1"/>
  <c r="H343" i="1"/>
  <c r="G343"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219" i="1"/>
  <c r="G221" i="1"/>
  <c r="H223" i="1"/>
  <c r="G225" i="1"/>
  <c r="H227" i="1"/>
  <c r="G229" i="1"/>
  <c r="H231" i="1"/>
  <c r="G233" i="1"/>
  <c r="H235" i="1"/>
  <c r="G237" i="1"/>
  <c r="G241" i="1"/>
  <c r="G245" i="1"/>
  <c r="G249" i="1"/>
  <c r="G253" i="1"/>
  <c r="G257" i="1"/>
  <c r="G261" i="1"/>
  <c r="G265" i="1"/>
  <c r="G269" i="1"/>
  <c r="G273" i="1"/>
  <c r="G277" i="1"/>
  <c r="G281" i="1"/>
  <c r="H297" i="1"/>
  <c r="G297" i="1"/>
  <c r="G298" i="1"/>
  <c r="G309" i="1"/>
  <c r="G319" i="1"/>
  <c r="H467" i="1"/>
  <c r="G467" i="1"/>
  <c r="H469" i="1"/>
  <c r="G469" i="1"/>
  <c r="H471" i="1"/>
  <c r="G471" i="1"/>
  <c r="H473" i="1"/>
  <c r="G473" i="1"/>
  <c r="H475" i="1"/>
  <c r="G475" i="1"/>
  <c r="H477" i="1"/>
  <c r="G477" i="1"/>
  <c r="G301" i="1"/>
  <c r="G305" i="1"/>
  <c r="G308" i="1"/>
  <c r="G312" i="1"/>
  <c r="G316" i="1"/>
  <c r="G320" i="1"/>
  <c r="G324" i="1"/>
  <c r="G328" i="1"/>
  <c r="G332" i="1"/>
  <c r="G336" i="1"/>
  <c r="G340" i="1"/>
  <c r="G344" i="1"/>
  <c r="H405" i="1"/>
  <c r="G405"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404" i="1"/>
  <c r="G404" i="1"/>
  <c r="H406" i="1"/>
  <c r="G40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G1001" i="1"/>
  <c r="G1005" i="1"/>
  <c r="G1009" i="1"/>
  <c r="G1013" i="1"/>
  <c r="G1017" i="1"/>
  <c r="G1021" i="1"/>
  <c r="G1025" i="1"/>
  <c r="G1029" i="1"/>
  <c r="G1033" i="1"/>
  <c r="G1037" i="1"/>
  <c r="G1041" i="1"/>
  <c r="G1045" i="1"/>
  <c r="G1048" i="1"/>
  <c r="G1052" i="1"/>
  <c r="G1056" i="1"/>
  <c r="G1060" i="1"/>
  <c r="G1064" i="1"/>
  <c r="G1068" i="1"/>
  <c r="G1072" i="1"/>
  <c r="G1074" i="1"/>
  <c r="H1074" i="1"/>
  <c r="G1076" i="1"/>
  <c r="H1076" i="1"/>
  <c r="G1075" i="1"/>
  <c r="H1075" i="1"/>
  <c r="G1077" i="1"/>
  <c r="H107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6" i="1"/>
  <c r="G994" i="1"/>
  <c r="G998" i="1"/>
  <c r="G1002" i="1"/>
  <c r="G1006" i="1"/>
  <c r="G1010" i="1"/>
  <c r="G1014" i="1"/>
  <c r="G1018" i="1"/>
  <c r="G1022" i="1"/>
  <c r="G1026" i="1"/>
  <c r="G1030" i="1"/>
  <c r="G1034" i="1"/>
  <c r="G1038" i="1"/>
  <c r="G1042" i="1"/>
  <c r="G1049" i="1"/>
  <c r="G1053" i="1"/>
  <c r="G1057" i="1"/>
  <c r="G1061" i="1"/>
  <c r="G1069" i="1"/>
  <c r="G1073"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9" i="1"/>
  <c r="H1163" i="1"/>
  <c r="H1171" i="1"/>
  <c r="H1175" i="1"/>
  <c r="H1179" i="1"/>
  <c r="H1183" i="1"/>
  <c r="H1187" i="1"/>
  <c r="H1191" i="1"/>
  <c r="H1195" i="1"/>
  <c r="H1199" i="1"/>
  <c r="H1203" i="1"/>
  <c r="G1209" i="1"/>
  <c r="G1213" i="1"/>
  <c r="H1303" i="1"/>
  <c r="H1307" i="1"/>
  <c r="H1311" i="1"/>
  <c r="H1315" i="1"/>
  <c r="H1319" i="1"/>
  <c r="G1239" i="1"/>
  <c r="G1243" i="1"/>
  <c r="G1247" i="1"/>
  <c r="H1324" i="1"/>
  <c r="G1324" i="1"/>
  <c r="H1326" i="1"/>
  <c r="G1326" i="1"/>
  <c r="H1328" i="1"/>
  <c r="G1328" i="1"/>
  <c r="H1330" i="1"/>
  <c r="G1330" i="1"/>
  <c r="H1332" i="1"/>
  <c r="G1332" i="1"/>
  <c r="H1334" i="1"/>
  <c r="G1334" i="1"/>
  <c r="H1336" i="1"/>
  <c r="G1336" i="1"/>
  <c r="H1338" i="1"/>
  <c r="G1338" i="1"/>
  <c r="H1340" i="1"/>
  <c r="G1340" i="1"/>
  <c r="H1342" i="1"/>
  <c r="G1342" i="1"/>
  <c r="H1161" i="1"/>
  <c r="H1165" i="1"/>
  <c r="H1169" i="1"/>
  <c r="H1173" i="1"/>
  <c r="H1177" i="1"/>
  <c r="H1181" i="1"/>
  <c r="H1185" i="1"/>
  <c r="H1189" i="1"/>
  <c r="H1193" i="1"/>
  <c r="H1197" i="1"/>
  <c r="H1201" i="1"/>
  <c r="H1205" i="1"/>
  <c r="H1301" i="1"/>
  <c r="H1305" i="1"/>
  <c r="H1309" i="1"/>
  <c r="H1313" i="1"/>
  <c r="H1317" i="1"/>
  <c r="H1321" i="1"/>
  <c r="G1158" i="1"/>
  <c r="G1162" i="1"/>
  <c r="G1166" i="1"/>
  <c r="G1170" i="1"/>
  <c r="G1174" i="1"/>
  <c r="G1178" i="1"/>
  <c r="G1182" i="1"/>
  <c r="G1186" i="1"/>
  <c r="G1190" i="1"/>
  <c r="G1194" i="1"/>
  <c r="G1198" i="1"/>
  <c r="G1202" i="1"/>
  <c r="G1206" i="1"/>
  <c r="G1210" i="1"/>
  <c r="G1217" i="1"/>
  <c r="G1221" i="1"/>
  <c r="G1225" i="1"/>
  <c r="G1229" i="1"/>
  <c r="H1323" i="1"/>
  <c r="G1323" i="1"/>
  <c r="H1325" i="1"/>
  <c r="G1325" i="1"/>
  <c r="H1327" i="1"/>
  <c r="G1327" i="1"/>
  <c r="H1329" i="1"/>
  <c r="G1329" i="1"/>
  <c r="H1331" i="1"/>
  <c r="G1331" i="1"/>
  <c r="H1333" i="1"/>
  <c r="G1333" i="1"/>
  <c r="H1335" i="1"/>
  <c r="G1335" i="1"/>
  <c r="H1337" i="1"/>
  <c r="G1337" i="1"/>
  <c r="H1339" i="1"/>
  <c r="G1339" i="1"/>
  <c r="H1341" i="1"/>
  <c r="G1341" i="1"/>
  <c r="H1343" i="1"/>
  <c r="G1343" i="1"/>
  <c r="H1372" i="1"/>
  <c r="H1376" i="1"/>
  <c r="H1380" i="1"/>
  <c r="H1387" i="1"/>
  <c r="H1391" i="1"/>
  <c r="H1395" i="1"/>
  <c r="H1399" i="1"/>
  <c r="H1403" i="1"/>
  <c r="H1407" i="1"/>
  <c r="H1411" i="1"/>
  <c r="H1415" i="1"/>
  <c r="H1419" i="1"/>
  <c r="H1423" i="1"/>
  <c r="H1427" i="1"/>
  <c r="H1431" i="1"/>
  <c r="H1438" i="1"/>
  <c r="J1446" i="1"/>
  <c r="H1446" i="1"/>
  <c r="H1447" i="1"/>
  <c r="J1447" i="1"/>
  <c r="J1448" i="1"/>
  <c r="H1448" i="1"/>
  <c r="H1449" i="1"/>
  <c r="J1449" i="1"/>
  <c r="J1450" i="1"/>
  <c r="H1450" i="1"/>
  <c r="H1451" i="1"/>
  <c r="J1451" i="1"/>
  <c r="J1452" i="1"/>
  <c r="H1452" i="1"/>
  <c r="I1458" i="1"/>
  <c r="I1465" i="1"/>
  <c r="H1479" i="1"/>
  <c r="G1479" i="1"/>
  <c r="I1479" i="1" s="1"/>
  <c r="J1479" i="1"/>
  <c r="H1482" i="1"/>
  <c r="G1482" i="1"/>
  <c r="H1486" i="1"/>
  <c r="G1486" i="1"/>
  <c r="H1490" i="1"/>
  <c r="G1490" i="1"/>
  <c r="H1494" i="1"/>
  <c r="G1494" i="1"/>
  <c r="H1498" i="1"/>
  <c r="G1498" i="1"/>
  <c r="H1502" i="1"/>
  <c r="G1502" i="1"/>
  <c r="H1506" i="1"/>
  <c r="G1506" i="1"/>
  <c r="H1510" i="1"/>
  <c r="G1510" i="1"/>
  <c r="H1514" i="1"/>
  <c r="G1514" i="1"/>
  <c r="F7" i="4"/>
  <c r="H1459" i="1"/>
  <c r="G1459" i="1"/>
  <c r="I1459" i="1" s="1"/>
  <c r="J1459" i="1"/>
  <c r="H1462" i="1"/>
  <c r="G1462" i="1"/>
  <c r="I1462" i="1" s="1"/>
  <c r="J1462" i="1"/>
  <c r="H1466" i="1"/>
  <c r="G1466" i="1"/>
  <c r="J1466" i="1"/>
  <c r="H1474" i="1"/>
  <c r="G1474" i="1"/>
  <c r="J1474" i="1"/>
  <c r="I1476"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H1370" i="1"/>
  <c r="H1374" i="1"/>
  <c r="H1378" i="1"/>
  <c r="H1382" i="1"/>
  <c r="H1385" i="1"/>
  <c r="H1389" i="1"/>
  <c r="H1393" i="1"/>
  <c r="H1397" i="1"/>
  <c r="H1401" i="1"/>
  <c r="H1405" i="1"/>
  <c r="H1409" i="1"/>
  <c r="H1413" i="1"/>
  <c r="H1417" i="1"/>
  <c r="H1421" i="1"/>
  <c r="H1425" i="1"/>
  <c r="H1429" i="1"/>
  <c r="H1433" i="1"/>
  <c r="H1436" i="1"/>
  <c r="I1439" i="1"/>
  <c r="I1441" i="1"/>
  <c r="I1443" i="1"/>
  <c r="G1446" i="1"/>
  <c r="I1446" i="1" s="1"/>
  <c r="G1447" i="1"/>
  <c r="G1448" i="1"/>
  <c r="I1448" i="1" s="1"/>
  <c r="G1449" i="1"/>
  <c r="I1449" i="1" s="1"/>
  <c r="G1450" i="1"/>
  <c r="I1450" i="1" s="1"/>
  <c r="G1451" i="1"/>
  <c r="G1452" i="1"/>
  <c r="I1452" i="1" s="1"/>
  <c r="G1453" i="1"/>
  <c r="H1455" i="1"/>
  <c r="I1455" i="1" s="1"/>
  <c r="J1455" i="1"/>
  <c r="J1456" i="1"/>
  <c r="H1456" i="1"/>
  <c r="I1456" i="1" s="1"/>
  <c r="H1457" i="1"/>
  <c r="I1457" i="1" s="1"/>
  <c r="J1457" i="1"/>
  <c r="I1467" i="1"/>
  <c r="H1477" i="1"/>
  <c r="G1477" i="1"/>
  <c r="I1477" i="1" s="1"/>
  <c r="J1477" i="1"/>
  <c r="H1461" i="1"/>
  <c r="G1461" i="1"/>
  <c r="H1464" i="1"/>
  <c r="G1464" i="1"/>
  <c r="I1464" i="1" s="1"/>
  <c r="J1464" i="1"/>
  <c r="H1468" i="1"/>
  <c r="G1468" i="1"/>
  <c r="I1468" i="1" s="1"/>
  <c r="J1468" i="1"/>
  <c r="H1472" i="1"/>
  <c r="G1472" i="1"/>
  <c r="J1472" i="1"/>
  <c r="I1478" i="1"/>
  <c r="H1458" i="1"/>
  <c r="H1460" i="1"/>
  <c r="I1460" i="1" s="1"/>
  <c r="H1463" i="1"/>
  <c r="I1463" i="1" s="1"/>
  <c r="H1465" i="1"/>
  <c r="H1467" i="1"/>
  <c r="H1471" i="1"/>
  <c r="I1471" i="1" s="1"/>
  <c r="H1473" i="1"/>
  <c r="I1473" i="1" s="1"/>
  <c r="H1476" i="1"/>
  <c r="H1478" i="1"/>
  <c r="D133" i="4"/>
  <c r="D311" i="4"/>
  <c r="D344" i="4"/>
  <c r="D351" i="4"/>
  <c r="E363" i="4"/>
  <c r="D358" i="1" s="1"/>
  <c r="F397" i="4"/>
  <c r="D643" i="4"/>
  <c r="F417" i="4"/>
  <c r="D459" i="4"/>
  <c r="F490" i="4"/>
  <c r="D484" i="4"/>
  <c r="F478" i="4"/>
  <c r="D472" i="4"/>
  <c r="E636" i="4"/>
  <c r="D630" i="1" s="1"/>
  <c r="F69" i="5"/>
  <c r="D68" i="5"/>
  <c r="H289" i="9"/>
  <c r="E289" i="9" s="1"/>
  <c r="B289" i="9" s="1"/>
  <c r="E176" i="5"/>
  <c r="D163" i="4"/>
  <c r="F529" i="4"/>
  <c r="G292" i="9"/>
  <c r="E292" i="9" s="1"/>
  <c r="B292" i="9" s="1"/>
  <c r="F206" i="5"/>
  <c r="D224" i="4"/>
  <c r="E311" i="4"/>
  <c r="D306" i="1" s="1"/>
  <c r="E644" i="4"/>
  <c r="D638" i="1" s="1"/>
  <c r="F516" i="4"/>
  <c r="D515" i="4"/>
  <c r="G297" i="9"/>
  <c r="E297" i="9" s="1"/>
  <c r="F416" i="4"/>
  <c r="E142" i="9"/>
  <c r="B142" i="9" s="1"/>
  <c r="E146" i="5"/>
  <c r="E287" i="9"/>
  <c r="B287" i="9" s="1"/>
  <c r="D567" i="4"/>
  <c r="D528" i="4" s="1"/>
  <c r="D625" i="4"/>
  <c r="D87" i="5"/>
  <c r="F149" i="5"/>
  <c r="D176" i="5"/>
  <c r="D190" i="5"/>
  <c r="D238" i="5"/>
  <c r="D258" i="5"/>
  <c r="D5" i="6"/>
  <c r="D8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B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I10" i="9"/>
  <c r="E61" i="9"/>
  <c r="B61" i="9" s="1"/>
  <c r="E65" i="9"/>
  <c r="B65" i="9" s="1"/>
  <c r="E69" i="9"/>
  <c r="B69" i="9" s="1"/>
  <c r="E73" i="9"/>
  <c r="B73" i="9" s="1"/>
  <c r="E77" i="9"/>
  <c r="B77" i="9" s="1"/>
  <c r="E81" i="9"/>
  <c r="B81" i="9" s="1"/>
  <c r="E85" i="9"/>
  <c r="B85" i="9" s="1"/>
  <c r="F88" i="5"/>
  <c r="F177" i="5"/>
  <c r="D42" i="8"/>
  <c r="B213" i="9"/>
  <c r="B215" i="9"/>
  <c r="B219" i="9"/>
  <c r="B221" i="9"/>
  <c r="B223" i="9"/>
  <c r="B229" i="9"/>
  <c r="B235" i="9"/>
  <c r="B245" i="9"/>
  <c r="B271" i="9"/>
  <c r="B227" i="9"/>
  <c r="B237" i="9"/>
  <c r="B243" i="9"/>
  <c r="E237" i="5" l="1"/>
  <c r="I23" i="3" s="1"/>
  <c r="H1236" i="1"/>
  <c r="G1236" i="1"/>
  <c r="G1222" i="1"/>
  <c r="D1124" i="1"/>
  <c r="H1124" i="1" s="1"/>
  <c r="F146" i="5"/>
  <c r="E68" i="5"/>
  <c r="I21" i="3" s="1"/>
  <c r="G997" i="1"/>
  <c r="C990" i="1"/>
  <c r="E7" i="5"/>
  <c r="F7" i="5" s="1"/>
  <c r="D990" i="1"/>
  <c r="F12" i="5"/>
  <c r="H991" i="1"/>
  <c r="G991" i="1"/>
  <c r="D6" i="5"/>
  <c r="C984" i="1" s="1"/>
  <c r="C985" i="1"/>
  <c r="D1435" i="1"/>
  <c r="I28" i="3"/>
  <c r="F114" i="6"/>
  <c r="H27" i="3"/>
  <c r="C1408" i="1"/>
  <c r="G1501" i="1"/>
  <c r="G364" i="1"/>
  <c r="H255" i="1"/>
  <c r="H20" i="9"/>
  <c r="H1524" i="1"/>
  <c r="D43" i="8"/>
  <c r="I35" i="3" s="1"/>
  <c r="H1519" i="1"/>
  <c r="G1519" i="1"/>
  <c r="F363" i="4"/>
  <c r="C358" i="1"/>
  <c r="G358" i="1" s="1"/>
  <c r="F644" i="4"/>
  <c r="C638" i="1"/>
  <c r="G638" i="1" s="1"/>
  <c r="C248" i="1"/>
  <c r="F252" i="4"/>
  <c r="F196" i="4"/>
  <c r="C192" i="1"/>
  <c r="H184" i="1"/>
  <c r="E151" i="4"/>
  <c r="I17" i="3" s="1"/>
  <c r="G20" i="9"/>
  <c r="E20" i="9" s="1"/>
  <c r="F152" i="4"/>
  <c r="C148" i="1"/>
  <c r="F106" i="4"/>
  <c r="G46" i="1"/>
  <c r="E6" i="4"/>
  <c r="F50" i="4"/>
  <c r="F528" i="4"/>
  <c r="C522" i="1"/>
  <c r="I34" i="3"/>
  <c r="C1517" i="1"/>
  <c r="F89" i="6"/>
  <c r="C1383" i="1"/>
  <c r="G291" i="9"/>
  <c r="E291" i="9" s="1"/>
  <c r="B291" i="9" s="1"/>
  <c r="F190" i="5"/>
  <c r="C1167" i="1"/>
  <c r="F625" i="4"/>
  <c r="C619" i="1"/>
  <c r="G294" i="9"/>
  <c r="E294" i="9" s="1"/>
  <c r="F515" i="4"/>
  <c r="C509" i="1"/>
  <c r="F224" i="4"/>
  <c r="C220" i="1"/>
  <c r="I22" i="3"/>
  <c r="D1153" i="1"/>
  <c r="F643" i="4"/>
  <c r="C637" i="1"/>
  <c r="F344" i="4"/>
  <c r="C339" i="1"/>
  <c r="I16" i="3"/>
  <c r="I1451" i="1"/>
  <c r="I1447" i="1"/>
  <c r="I1474" i="1"/>
  <c r="H358" i="1"/>
  <c r="D141" i="6"/>
  <c r="G299" i="9" s="1"/>
  <c r="E299" i="9" s="1"/>
  <c r="F5" i="6"/>
  <c r="H24" i="3"/>
  <c r="C1299" i="1"/>
  <c r="F176" i="5"/>
  <c r="H22" i="3"/>
  <c r="C1153" i="1"/>
  <c r="F567" i="4"/>
  <c r="C561" i="1"/>
  <c r="F472" i="4"/>
  <c r="C466" i="1"/>
  <c r="F459" i="4"/>
  <c r="C453" i="1"/>
  <c r="F311" i="4"/>
  <c r="D298" i="4"/>
  <c r="C306" i="1"/>
  <c r="E350" i="4"/>
  <c r="G1124" i="1"/>
  <c r="E164" i="9"/>
  <c r="B164" i="9" s="1"/>
  <c r="F258" i="5"/>
  <c r="C1235" i="1"/>
  <c r="F163" i="4"/>
  <c r="C159" i="1"/>
  <c r="H21" i="3"/>
  <c r="C1046" i="1"/>
  <c r="D420" i="4"/>
  <c r="F133" i="4"/>
  <c r="C129" i="1"/>
  <c r="D6" i="4"/>
  <c r="F212" i="9"/>
  <c r="B212" i="9" s="1"/>
  <c r="D237" i="5"/>
  <c r="F238" i="5"/>
  <c r="C1215" i="1"/>
  <c r="F87" i="5"/>
  <c r="C1065" i="1"/>
  <c r="B297" i="9"/>
  <c r="E296" i="9"/>
  <c r="I10" i="3" s="1"/>
  <c r="D151" i="4"/>
  <c r="F484" i="4"/>
  <c r="C478" i="1"/>
  <c r="F351" i="4"/>
  <c r="D350" i="4"/>
  <c r="C346" i="1"/>
  <c r="I1472" i="1"/>
  <c r="I1466" i="1"/>
  <c r="E298" i="4"/>
  <c r="D1214" i="1" l="1"/>
  <c r="E175" i="5"/>
  <c r="D1152" i="1" s="1"/>
  <c r="D1046" i="1"/>
  <c r="F68" i="5"/>
  <c r="G990" i="1"/>
  <c r="H990" i="1"/>
  <c r="I20" i="3"/>
  <c r="D985" i="1"/>
  <c r="E6" i="5"/>
  <c r="H1408" i="1"/>
  <c r="G1408" i="1"/>
  <c r="G295" i="9"/>
  <c r="E295" i="9" s="1"/>
  <c r="B295" i="9" s="1"/>
  <c r="C1518" i="1"/>
  <c r="G1518" i="1" s="1"/>
  <c r="H638" i="1"/>
  <c r="K1432" i="9"/>
  <c r="H248" i="1"/>
  <c r="G248" i="1"/>
  <c r="D147" i="1"/>
  <c r="G192" i="1"/>
  <c r="H192" i="1"/>
  <c r="E289" i="4"/>
  <c r="E291" i="4" s="1"/>
  <c r="D287" i="1" s="1"/>
  <c r="B20" i="9"/>
  <c r="E19" i="9"/>
  <c r="H148" i="1"/>
  <c r="G148" i="1"/>
  <c r="D2" i="1"/>
  <c r="F237" i="5"/>
  <c r="H23" i="3"/>
  <c r="C1214" i="1"/>
  <c r="H1046" i="1"/>
  <c r="G1046" i="1"/>
  <c r="E407" i="4"/>
  <c r="D402" i="1" s="1"/>
  <c r="D293" i="1"/>
  <c r="D408" i="4"/>
  <c r="F350" i="4"/>
  <c r="C345" i="1"/>
  <c r="H220" i="1"/>
  <c r="G220" i="1"/>
  <c r="B294" i="9"/>
  <c r="G346" i="1"/>
  <c r="H346" i="1"/>
  <c r="H306" i="1"/>
  <c r="G306" i="1"/>
  <c r="H1215" i="1"/>
  <c r="G1215" i="1"/>
  <c r="D412" i="4"/>
  <c r="F6" i="4"/>
  <c r="H16" i="3"/>
  <c r="C2" i="1"/>
  <c r="F298" i="4"/>
  <c r="D407" i="4"/>
  <c r="C293" i="1"/>
  <c r="H466" i="1"/>
  <c r="G466" i="1"/>
  <c r="H561" i="1"/>
  <c r="G561" i="1"/>
  <c r="H637" i="1"/>
  <c r="G637" i="1"/>
  <c r="H619" i="1"/>
  <c r="G619" i="1"/>
  <c r="H1517" i="1"/>
  <c r="G1517" i="1"/>
  <c r="H522" i="1"/>
  <c r="G522" i="1"/>
  <c r="H1065" i="1"/>
  <c r="G1065" i="1"/>
  <c r="H17" i="3"/>
  <c r="D289" i="4"/>
  <c r="D290" i="4" s="1"/>
  <c r="F151" i="4"/>
  <c r="C147" i="1"/>
  <c r="D635" i="4"/>
  <c r="F420" i="4"/>
  <c r="C414" i="1"/>
  <c r="H478" i="1"/>
  <c r="G478" i="1"/>
  <c r="G129" i="1"/>
  <c r="H129" i="1"/>
  <c r="G159" i="1"/>
  <c r="H159" i="1"/>
  <c r="H1235" i="1"/>
  <c r="G1235" i="1"/>
  <c r="D175" i="5"/>
  <c r="F141" i="6"/>
  <c r="H28" i="3"/>
  <c r="C1435" i="1"/>
  <c r="E412" i="4"/>
  <c r="H509" i="1"/>
  <c r="G509" i="1"/>
  <c r="G1383" i="1"/>
  <c r="H1383" i="1"/>
  <c r="E408" i="4"/>
  <c r="D403" i="1" s="1"/>
  <c r="D345" i="1"/>
  <c r="H453" i="1"/>
  <c r="G453" i="1"/>
  <c r="G1153" i="1"/>
  <c r="H1153" i="1"/>
  <c r="H9" i="3"/>
  <c r="G1299" i="1"/>
  <c r="H1299" i="1"/>
  <c r="E298" i="9"/>
  <c r="B299" i="9"/>
  <c r="H339" i="1"/>
  <c r="G339" i="1"/>
  <c r="H1167" i="1"/>
  <c r="G1167" i="1"/>
  <c r="D636" i="4"/>
  <c r="H276" i="9" l="1"/>
  <c r="F6" i="5"/>
  <c r="D984" i="1"/>
  <c r="H985" i="1"/>
  <c r="G985" i="1"/>
  <c r="E293" i="9"/>
  <c r="H11" i="3"/>
  <c r="N3" i="9" s="1"/>
  <c r="H1518" i="1"/>
  <c r="D285" i="1"/>
  <c r="E290" i="4"/>
  <c r="D286" i="1" s="1"/>
  <c r="E413" i="4"/>
  <c r="D408" i="1" s="1"/>
  <c r="C286" i="1"/>
  <c r="K3" i="9"/>
  <c r="I9" i="3"/>
  <c r="F635" i="4"/>
  <c r="C629" i="1"/>
  <c r="H293" i="1"/>
  <c r="G293" i="1"/>
  <c r="F408" i="4"/>
  <c r="C403" i="1"/>
  <c r="F407" i="4"/>
  <c r="C402" i="1"/>
  <c r="H1214" i="1"/>
  <c r="G1214" i="1"/>
  <c r="G147" i="1"/>
  <c r="H147" i="1"/>
  <c r="F175" i="5"/>
  <c r="C1152" i="1"/>
  <c r="G282" i="9"/>
  <c r="E282" i="9" s="1"/>
  <c r="B282" i="9" s="1"/>
  <c r="G276" i="9"/>
  <c r="H414" i="1"/>
  <c r="G414" i="1"/>
  <c r="G345" i="1"/>
  <c r="H345" i="1"/>
  <c r="F636" i="4"/>
  <c r="C630" i="1"/>
  <c r="E639" i="4"/>
  <c r="D407" i="1"/>
  <c r="G1435" i="1"/>
  <c r="H1435" i="1"/>
  <c r="D413" i="4"/>
  <c r="D414" i="4" s="1"/>
  <c r="D291" i="4"/>
  <c r="F289" i="4"/>
  <c r="C285" i="1"/>
  <c r="H2" i="1"/>
  <c r="G2" i="1"/>
  <c r="D639" i="4"/>
  <c r="F412" i="4"/>
  <c r="C407" i="1"/>
  <c r="E276" i="9" l="1"/>
  <c r="B276" i="9" s="1"/>
  <c r="G984" i="1"/>
  <c r="H984" i="1"/>
  <c r="I11" i="3"/>
  <c r="E415" i="4"/>
  <c r="D410" i="1" s="1"/>
  <c r="E640" i="4"/>
  <c r="D634" i="1" s="1"/>
  <c r="E414" i="4"/>
  <c r="D409" i="1" s="1"/>
  <c r="F290" i="4"/>
  <c r="H407" i="1"/>
  <c r="G407" i="1"/>
  <c r="H630" i="1"/>
  <c r="G630" i="1"/>
  <c r="G1152" i="1"/>
  <c r="H1152" i="1"/>
  <c r="H8" i="3"/>
  <c r="E642" i="4"/>
  <c r="C409" i="1"/>
  <c r="F639" i="4"/>
  <c r="C633" i="1"/>
  <c r="H285" i="1"/>
  <c r="G285" i="1"/>
  <c r="D633" i="1"/>
  <c r="F291" i="4"/>
  <c r="C287" i="1"/>
  <c r="G402" i="1"/>
  <c r="H402" i="1"/>
  <c r="H403" i="1"/>
  <c r="G403" i="1"/>
  <c r="H629" i="1"/>
  <c r="G629" i="1"/>
  <c r="H286" i="1"/>
  <c r="G286" i="1"/>
  <c r="D640" i="4"/>
  <c r="D641" i="4" s="1"/>
  <c r="D415" i="4"/>
  <c r="F413" i="4"/>
  <c r="C408" i="1"/>
  <c r="E275" i="9"/>
  <c r="E641" i="4" l="1"/>
  <c r="F414" i="4"/>
  <c r="M3" i="9"/>
  <c r="I8" i="3"/>
  <c r="E646" i="4"/>
  <c r="D636" i="1"/>
  <c r="F415" i="4"/>
  <c r="C410" i="1"/>
  <c r="H633" i="1"/>
  <c r="G633" i="1"/>
  <c r="H408" i="1"/>
  <c r="G408" i="1"/>
  <c r="H287" i="1"/>
  <c r="G287" i="1"/>
  <c r="F641" i="4"/>
  <c r="C635" i="1"/>
  <c r="G409" i="1"/>
  <c r="H409" i="1"/>
  <c r="D642" i="4"/>
  <c r="F640" i="4"/>
  <c r="C634" i="1"/>
  <c r="E645" i="4"/>
  <c r="D635" i="1"/>
  <c r="H634" i="1" l="1"/>
  <c r="G634" i="1"/>
  <c r="H635" i="1"/>
  <c r="G635" i="1"/>
  <c r="F642" i="4"/>
  <c r="D646" i="4"/>
  <c r="C636" i="1"/>
  <c r="I19" i="3"/>
  <c r="D640" i="1"/>
  <c r="I18" i="3"/>
  <c r="D639" i="1"/>
  <c r="D645" i="4"/>
  <c r="H410" i="1"/>
  <c r="G410" i="1"/>
  <c r="H636" i="1" l="1"/>
  <c r="G636" i="1"/>
  <c r="H7" i="3"/>
  <c r="F646" i="4"/>
  <c r="H19" i="3"/>
  <c r="C640" i="1"/>
  <c r="F645" i="4"/>
  <c r="H18" i="3"/>
  <c r="C639" i="1"/>
  <c r="J3" i="9" l="1"/>
  <c r="I7" i="3"/>
  <c r="H640" i="1"/>
  <c r="G640" i="1"/>
  <c r="H639" i="1"/>
  <c r="G639" i="1"/>
  <c r="M272" i="9" l="1"/>
  <c r="L272" i="9"/>
  <c r="H18" i="9"/>
  <c r="G18" i="9"/>
  <c r="I8" i="9"/>
  <c r="G16" i="9"/>
  <c r="I5" i="9"/>
  <c r="K11" i="9"/>
  <c r="H16" i="9"/>
  <c r="I12" i="9"/>
  <c r="K10" i="9"/>
  <c r="I17" i="9"/>
  <c r="K7" i="9"/>
  <c r="J12" i="9"/>
  <c r="J17" i="9"/>
  <c r="I7" i="9"/>
  <c r="L15" i="9"/>
  <c r="H17" i="9"/>
  <c r="K6" i="9"/>
  <c r="J11" i="9"/>
  <c r="J8" i="9"/>
  <c r="I13" i="9"/>
  <c r="J9" i="9"/>
  <c r="H15" i="9"/>
  <c r="K9" i="9"/>
  <c r="J7" i="9"/>
  <c r="M15" i="9"/>
  <c r="I9" i="9"/>
  <c r="G15" i="9"/>
  <c r="J5" i="9"/>
  <c r="L16" i="9"/>
  <c r="K5" i="9"/>
  <c r="J10" i="9"/>
  <c r="M16" i="9"/>
  <c r="I6" i="9"/>
  <c r="K12" i="9"/>
  <c r="G17" i="9"/>
  <c r="J6" i="9"/>
  <c r="I11" i="9"/>
  <c r="K8" i="9"/>
  <c r="J13" i="9"/>
  <c r="K13" i="9"/>
  <c r="E18" i="9" l="1"/>
  <c r="B18" i="9" s="1"/>
  <c r="E17" i="9"/>
  <c r="B17" i="9" s="1"/>
  <c r="E10" i="9"/>
  <c r="B10" i="9" s="1"/>
  <c r="E15" i="9"/>
  <c r="F15" i="9"/>
  <c r="E11" i="9"/>
  <c r="B11" i="9" s="1"/>
  <c r="E9" i="9"/>
  <c r="B9" i="9" s="1"/>
  <c r="E7" i="9"/>
  <c r="B7" i="9" s="1"/>
  <c r="E8" i="9"/>
  <c r="B8" i="9" s="1"/>
  <c r="E6" i="9"/>
  <c r="B6" i="9" s="1"/>
  <c r="F16" i="9"/>
  <c r="E5" i="9"/>
  <c r="E13" i="9"/>
  <c r="B13" i="9" s="1"/>
  <c r="E12" i="9"/>
  <c r="B12" i="9" s="1"/>
  <c r="E16" i="9"/>
  <c r="F272" i="9"/>
  <c r="B16" i="9" l="1"/>
  <c r="B15" i="9"/>
  <c r="F14" i="9"/>
  <c r="E14" i="9"/>
  <c r="B272" i="9"/>
  <c r="F19"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<sst xmlns="http://schemas.openxmlformats.org/spreadsheetml/2006/main" count="4313" uniqueCount="3393">
  <si>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</si>
  <si>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</si>
  <si>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</si>
  <si>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</si>
  <si>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</si>
  <si>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</si>
  <si>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</si>
  <si>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</si>
  <si>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</si>
  <si>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</si>
  <si>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</si>
  <si>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</si>
  <si>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</si>
  <si>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</si>
  <si>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</si>
  <si>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</si>
  <si>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</si>
  <si>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</si>
  <si>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</si>
  <si>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</si>
  <si>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</si>
  <si>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</si>
  <si>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</si>
  <si>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</si>
  <si>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</si>
  <si>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</si>
  <si>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</si>
  <si>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</si>
  <si>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</si>
  <si>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</si>
  <si>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</si>
  <si>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PLAŠKI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</si>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</sst>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6494467</v>
      </c>
      <c r="D2" s="6">
        <f>'PR-RAS'!E6</f>
        <v>6511381.3200000012</v>
      </c>
      <c r="E2" s="6">
        <v>0</v>
      </c>
      <c r="F2" s="6">
        <v>0</v>
      </c>
      <c r="G2" s="7">
        <f t="shared" ref="G2:G264" si="0">(B2/1000)*(C2*1+D2*2)</f>
        <v>19517.229640000001</v>
      </c>
      <c r="H2" s="7">
        <f t="shared" ref="H2:H264" si="1">ABS(C2-ROUND(C2,0))+ABS(D2-ROUND(D2,0))</f>
        <v>0.3200000012293458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5660795</v>
      </c>
      <c r="D46" s="1">
        <f>'PR-RAS'!E50</f>
        <v>5262192.2200000007</v>
      </c>
      <c r="E46" s="1">
        <v>0</v>
      </c>
      <c r="F46" s="1">
        <v>0</v>
      </c>
      <c r="G46" s="2">
        <f t="shared" si="0"/>
        <v>728333.07480000006</v>
      </c>
      <c r="H46" s="2">
        <f t="shared" si="1"/>
        <v>0.22000000067055225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5660795</v>
      </c>
      <c r="D64" s="1">
        <f>'PR-RAS'!E68</f>
        <v>5262192.2200000007</v>
      </c>
      <c r="E64" s="1">
        <v>0</v>
      </c>
      <c r="F64" s="1">
        <v>0</v>
      </c>
      <c r="G64" s="2">
        <f t="shared" si="0"/>
        <v>1019666.3047200001</v>
      </c>
      <c r="H64" s="2">
        <f t="shared" si="1"/>
        <v>0.22000000067055225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4827003</v>
      </c>
      <c r="D65" s="1">
        <f>'PR-RAS'!E69</f>
        <v>4937655.1900000004</v>
      </c>
      <c r="E65" s="1">
        <v>0</v>
      </c>
      <c r="F65" s="1">
        <v>0</v>
      </c>
      <c r="G65" s="2">
        <f t="shared" si="0"/>
        <v>940948.05632000009</v>
      </c>
      <c r="H65" s="2">
        <f t="shared" si="1"/>
        <v>0.19000000040978193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833792</v>
      </c>
      <c r="D66" s="1">
        <f>'PR-RAS'!E70</f>
        <v>324537.03000000003</v>
      </c>
      <c r="E66" s="1">
        <v>0</v>
      </c>
      <c r="F66" s="1">
        <v>0</v>
      </c>
      <c r="G66" s="2">
        <f t="shared" si="0"/>
        <v>96386.293900000004</v>
      </c>
      <c r="H66" s="2">
        <f t="shared" si="1"/>
        <v>3.0000000027939677E-2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19638</v>
      </c>
      <c r="D102" s="1">
        <f>'PR-RAS'!E106</f>
        <v>113503.86</v>
      </c>
      <c r="E102" s="1">
        <v>0</v>
      </c>
      <c r="F102" s="1">
        <v>0</v>
      </c>
      <c r="G102" s="2">
        <f t="shared" si="0"/>
        <v>24911.217720000001</v>
      </c>
      <c r="H102" s="2">
        <f t="shared" si="1"/>
        <v>0.13999999999941792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19638</v>
      </c>
      <c r="D108" s="1">
        <f>'PR-RAS'!E112</f>
        <v>113503.86</v>
      </c>
      <c r="E108" s="1">
        <v>0</v>
      </c>
      <c r="F108" s="1">
        <v>0</v>
      </c>
      <c r="G108" s="2">
        <f t="shared" si="0"/>
        <v>26391.09204</v>
      </c>
      <c r="H108" s="2">
        <f t="shared" si="1"/>
        <v>0.13999999999941792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19638</v>
      </c>
      <c r="D113" s="1">
        <f>'PR-RAS'!E117</f>
        <v>113503.86</v>
      </c>
      <c r="E113" s="1">
        <v>0</v>
      </c>
      <c r="F113" s="1">
        <v>0</v>
      </c>
      <c r="G113" s="2">
        <f t="shared" si="0"/>
        <v>27624.320640000002</v>
      </c>
      <c r="H113" s="2">
        <f t="shared" si="1"/>
        <v>0.13999999999941792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814034</v>
      </c>
      <c r="D129" s="1">
        <f>'PR-RAS'!E133</f>
        <v>1135685.24</v>
      </c>
      <c r="E129" s="1">
        <v>0</v>
      </c>
      <c r="F129" s="1">
        <v>0</v>
      </c>
      <c r="G129" s="2">
        <f t="shared" si="0"/>
        <v>394931.77344000002</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814034</v>
      </c>
      <c r="D130" s="1">
        <f>'PR-RAS'!E134</f>
        <v>1135685.24</v>
      </c>
      <c r="E130" s="1">
        <v>0</v>
      </c>
      <c r="F130" s="1">
        <v>0</v>
      </c>
      <c r="G130" s="2">
        <f t="shared" si="0"/>
        <v>398017.17791999999</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768988</v>
      </c>
      <c r="D131" s="1">
        <f>'PR-RAS'!E135</f>
        <v>806444.35</v>
      </c>
      <c r="E131" s="1">
        <v>0</v>
      </c>
      <c r="F131" s="1">
        <v>0</v>
      </c>
      <c r="G131" s="2">
        <f t="shared" si="0"/>
        <v>309643.97100000002</v>
      </c>
      <c r="H131" s="2">
        <f t="shared" si="1"/>
        <v>0.34999999997671694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45046</v>
      </c>
      <c r="D132" s="1">
        <f>'PR-RAS'!E136</f>
        <v>329240.89</v>
      </c>
      <c r="E132" s="1">
        <v>0</v>
      </c>
      <c r="F132" s="1">
        <v>0</v>
      </c>
      <c r="G132" s="2">
        <f t="shared" si="0"/>
        <v>92162.139180000013</v>
      </c>
      <c r="H132" s="2">
        <f t="shared" si="1"/>
        <v>0.10999999998603016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5609520</v>
      </c>
      <c r="D147" s="1">
        <f>'PR-RAS'!E151</f>
        <v>5846459.1600000001</v>
      </c>
      <c r="E147" s="1">
        <v>0</v>
      </c>
      <c r="F147" s="1">
        <v>0</v>
      </c>
      <c r="G147" s="2">
        <f t="shared" si="0"/>
        <v>2526155.9947199998</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4365902</v>
      </c>
      <c r="D148" s="1">
        <f>'PR-RAS'!E152</f>
        <v>4397470.24</v>
      </c>
      <c r="E148" s="1">
        <v>0</v>
      </c>
      <c r="F148" s="1">
        <v>0</v>
      </c>
      <c r="G148" s="2">
        <f t="shared" si="0"/>
        <v>1934643.8445599999</v>
      </c>
      <c r="H148" s="2">
        <f t="shared" si="1"/>
        <v>0.24000000022351742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3527608</v>
      </c>
      <c r="D149" s="1">
        <f>'PR-RAS'!E153</f>
        <v>3655581.61</v>
      </c>
      <c r="E149" s="1">
        <v>0</v>
      </c>
      <c r="F149" s="1">
        <v>0</v>
      </c>
      <c r="G149" s="2">
        <f t="shared" si="0"/>
        <v>1604138.1405599997</v>
      </c>
      <c r="H149" s="2">
        <f t="shared" si="1"/>
        <v>0.39000000013038516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3527608</v>
      </c>
      <c r="D150" s="1">
        <f>'PR-RAS'!E154</f>
        <v>3655581.61</v>
      </c>
      <c r="E150" s="1">
        <v>0</v>
      </c>
      <c r="F150" s="1">
        <v>0</v>
      </c>
      <c r="G150" s="2">
        <f t="shared" si="0"/>
        <v>1614976.9117799997</v>
      </c>
      <c r="H150" s="2">
        <f t="shared" si="1"/>
        <v>0.39000000013038516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257246</v>
      </c>
      <c r="D154" s="1">
        <f>'PR-RAS'!E158</f>
        <v>158248.87</v>
      </c>
      <c r="E154" s="1">
        <v>0</v>
      </c>
      <c r="F154" s="1">
        <v>0</v>
      </c>
      <c r="G154" s="2">
        <f t="shared" si="0"/>
        <v>87782.792220000003</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581048</v>
      </c>
      <c r="D155" s="1">
        <f>'PR-RAS'!E159</f>
        <v>583639.76</v>
      </c>
      <c r="E155" s="1">
        <v>0</v>
      </c>
      <c r="F155" s="1">
        <v>0</v>
      </c>
      <c r="G155" s="2">
        <f t="shared" si="0"/>
        <v>269242.43807999999</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581048</v>
      </c>
      <c r="D157" s="1">
        <f>'PR-RAS'!E161</f>
        <v>583639.76</v>
      </c>
      <c r="E157" s="1">
        <v>0</v>
      </c>
      <c r="F157" s="1">
        <v>0</v>
      </c>
      <c r="G157" s="2">
        <f t="shared" si="0"/>
        <v>272739.09311999998</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1181267</v>
      </c>
      <c r="D159" s="1">
        <f>'PR-RAS'!E163</f>
        <v>1425964.83</v>
      </c>
      <c r="E159" s="1">
        <v>0</v>
      </c>
      <c r="F159" s="1">
        <v>0</v>
      </c>
      <c r="G159" s="2">
        <f t="shared" si="0"/>
        <v>637245.07228000008</v>
      </c>
      <c r="H159" s="2">
        <f t="shared" si="1"/>
        <v>0.16999999992549419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288943</v>
      </c>
      <c r="D160" s="1">
        <f>'PR-RAS'!E164</f>
        <v>363617.89</v>
      </c>
      <c r="E160" s="1">
        <v>0</v>
      </c>
      <c r="F160" s="1">
        <v>0</v>
      </c>
      <c r="G160" s="2">
        <f t="shared" si="0"/>
        <v>161572.42602000001</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7476</v>
      </c>
      <c r="D161" s="1">
        <f>'PR-RAS'!E165</f>
        <v>16550.990000000002</v>
      </c>
      <c r="E161" s="1">
        <v>0</v>
      </c>
      <c r="F161" s="1">
        <v>0</v>
      </c>
      <c r="G161" s="2">
        <f t="shared" si="0"/>
        <v>6492.4768000000004</v>
      </c>
      <c r="H161" s="2">
        <f t="shared" si="1"/>
        <v>9.9999999983992893E-3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271695</v>
      </c>
      <c r="D162" s="1">
        <f>'PR-RAS'!E166</f>
        <v>339322.9</v>
      </c>
      <c r="E162" s="1">
        <v>0</v>
      </c>
      <c r="F162" s="1">
        <v>0</v>
      </c>
      <c r="G162" s="2">
        <f t="shared" si="0"/>
        <v>153004.86880000003</v>
      </c>
      <c r="H162" s="2">
        <f t="shared" si="1"/>
        <v>9.9999999976716936E-2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9772</v>
      </c>
      <c r="D163" s="1">
        <f>'PR-RAS'!E167</f>
        <v>7495</v>
      </c>
      <c r="E163" s="1">
        <v>0</v>
      </c>
      <c r="F163" s="1">
        <v>0</v>
      </c>
      <c r="G163" s="2">
        <f t="shared" si="0"/>
        <v>4011.444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249</v>
      </c>
      <c r="E164" s="1">
        <v>0</v>
      </c>
      <c r="F164" s="1">
        <v>0</v>
      </c>
      <c r="G164" s="2">
        <f t="shared" si="0"/>
        <v>81.174000000000007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394977</v>
      </c>
      <c r="D165" s="1">
        <f>'PR-RAS'!E169</f>
        <v>604637.52</v>
      </c>
      <c r="E165" s="1">
        <v>0</v>
      </c>
      <c r="F165" s="1">
        <v>0</v>
      </c>
      <c r="G165" s="2">
        <f t="shared" si="0"/>
        <v>263097.33455999999</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82414</v>
      </c>
      <c r="D166" s="1">
        <f>'PR-RAS'!E170</f>
        <v>43232.89</v>
      </c>
      <c r="E166" s="1">
        <v>0</v>
      </c>
      <c r="F166" s="1">
        <v>0</v>
      </c>
      <c r="G166" s="2">
        <f t="shared" si="0"/>
        <v>27865.163700000001</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159794</v>
      </c>
      <c r="D167" s="1">
        <f>'PR-RAS'!E171</f>
        <v>208297.03</v>
      </c>
      <c r="E167" s="1">
        <v>0</v>
      </c>
      <c r="F167" s="1">
        <v>0</v>
      </c>
      <c r="G167" s="2">
        <f t="shared" si="0"/>
        <v>95680.417960000021</v>
      </c>
      <c r="H167" s="2">
        <f t="shared" si="1"/>
        <v>2.9999999998835847E-2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142532</v>
      </c>
      <c r="D168" s="1">
        <f>'PR-RAS'!E172</f>
        <v>314908.13</v>
      </c>
      <c r="E168" s="1">
        <v>0</v>
      </c>
      <c r="F168" s="1">
        <v>0</v>
      </c>
      <c r="G168" s="2">
        <f t="shared" si="0"/>
        <v>128982.15942000001</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4161</v>
      </c>
      <c r="D169" s="1">
        <f>'PR-RAS'!E173</f>
        <v>10636.99</v>
      </c>
      <c r="E169" s="1">
        <v>0</v>
      </c>
      <c r="F169" s="1">
        <v>0</v>
      </c>
      <c r="G169" s="2">
        <f t="shared" si="0"/>
        <v>4273.0766400000002</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6076</v>
      </c>
      <c r="D170" s="1">
        <f>'PR-RAS'!E174</f>
        <v>25262.23</v>
      </c>
      <c r="E170" s="1">
        <v>0</v>
      </c>
      <c r="F170" s="1">
        <v>0</v>
      </c>
      <c r="G170" s="2">
        <f t="shared" si="0"/>
        <v>9565.4777400000003</v>
      </c>
      <c r="H170" s="2">
        <f t="shared" si="1"/>
        <v>0.22999999999956344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2300.25</v>
      </c>
      <c r="E172" s="1">
        <v>0</v>
      </c>
      <c r="F172" s="1">
        <v>0</v>
      </c>
      <c r="G172" s="2">
        <f t="shared" si="0"/>
        <v>786.68550000000005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475038</v>
      </c>
      <c r="D173" s="1">
        <f>'PR-RAS'!E177</f>
        <v>402203.43</v>
      </c>
      <c r="E173" s="1">
        <v>0</v>
      </c>
      <c r="F173" s="1">
        <v>0</v>
      </c>
      <c r="G173" s="2">
        <f t="shared" si="0"/>
        <v>220064.51591999995</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322216</v>
      </c>
      <c r="D174" s="1">
        <f>'PR-RAS'!E178</f>
        <v>192014.52</v>
      </c>
      <c r="E174" s="1">
        <v>0</v>
      </c>
      <c r="F174" s="1">
        <v>0</v>
      </c>
      <c r="G174" s="2">
        <f t="shared" si="0"/>
        <v>122180.39191999999</v>
      </c>
      <c r="H174" s="2">
        <f t="shared" si="1"/>
        <v>0.48000000001047738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33462</v>
      </c>
      <c r="D175" s="1">
        <f>'PR-RAS'!E179</f>
        <v>56623.64</v>
      </c>
      <c r="E175" s="1">
        <v>0</v>
      </c>
      <c r="F175" s="1">
        <v>0</v>
      </c>
      <c r="G175" s="2">
        <f t="shared" si="0"/>
        <v>25527.414719999997</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28267</v>
      </c>
      <c r="D177" s="1">
        <f>'PR-RAS'!E181</f>
        <v>29167.54</v>
      </c>
      <c r="E177" s="1">
        <v>0</v>
      </c>
      <c r="F177" s="1">
        <v>0</v>
      </c>
      <c r="G177" s="2">
        <f t="shared" si="0"/>
        <v>15241.96608</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6651</v>
      </c>
      <c r="D179" s="1">
        <f>'PR-RAS'!E183</f>
        <v>14017.5</v>
      </c>
      <c r="E179" s="1">
        <v>0</v>
      </c>
      <c r="F179" s="1">
        <v>0</v>
      </c>
      <c r="G179" s="2">
        <f t="shared" si="0"/>
        <v>6174.1079999999993</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38532</v>
      </c>
      <c r="D180" s="1">
        <f>'PR-RAS'!E184</f>
        <v>95390.15</v>
      </c>
      <c r="E180" s="1">
        <v>0</v>
      </c>
      <c r="F180" s="1">
        <v>0</v>
      </c>
      <c r="G180" s="2">
        <f t="shared" si="0"/>
        <v>41046.901699999995</v>
      </c>
      <c r="H180" s="2">
        <f t="shared" si="1"/>
        <v>0.14999999999417923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12565</v>
      </c>
      <c r="D181" s="1">
        <f>'PR-RAS'!E185</f>
        <v>11640.76</v>
      </c>
      <c r="E181" s="1">
        <v>0</v>
      </c>
      <c r="F181" s="1">
        <v>0</v>
      </c>
      <c r="G181" s="2">
        <f t="shared" si="0"/>
        <v>6452.3736000000008</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33345</v>
      </c>
      <c r="D182" s="1">
        <f>'PR-RAS'!E186</f>
        <v>3349.32</v>
      </c>
      <c r="E182" s="1">
        <v>0</v>
      </c>
      <c r="F182" s="1">
        <v>0</v>
      </c>
      <c r="G182" s="2">
        <f t="shared" si="0"/>
        <v>7247.8988399999998</v>
      </c>
      <c r="H182" s="2">
        <f t="shared" si="1"/>
        <v>0.32000000000016371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22309</v>
      </c>
      <c r="D184" s="1">
        <f>'PR-RAS'!E188</f>
        <v>55505.99</v>
      </c>
      <c r="E184" s="1">
        <v>0</v>
      </c>
      <c r="F184" s="1">
        <v>0</v>
      </c>
      <c r="G184" s="2">
        <f t="shared" si="0"/>
        <v>24397.739339999996</v>
      </c>
      <c r="H184" s="2">
        <f t="shared" si="1"/>
        <v>1.0000000002037268E-2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9511</v>
      </c>
      <c r="D186" s="1">
        <f>'PR-RAS'!E190</f>
        <v>7839.32</v>
      </c>
      <c r="E186" s="1">
        <v>0</v>
      </c>
      <c r="F186" s="1">
        <v>0</v>
      </c>
      <c r="G186" s="2">
        <f t="shared" si="0"/>
        <v>4660.0833999999995</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451</v>
      </c>
      <c r="D187" s="1">
        <f>'PR-RAS'!E191</f>
        <v>9457.81</v>
      </c>
      <c r="E187" s="1">
        <v>0</v>
      </c>
      <c r="F187" s="1">
        <v>0</v>
      </c>
      <c r="G187" s="2">
        <f t="shared" si="0"/>
        <v>3602.1913199999999</v>
      </c>
      <c r="H187" s="2">
        <f t="shared" si="1"/>
        <v>0.19000000000050932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5100</v>
      </c>
      <c r="D189" s="1">
        <f>'PR-RAS'!E193</f>
        <v>14937.5</v>
      </c>
      <c r="E189" s="1">
        <v>0</v>
      </c>
      <c r="F189" s="1">
        <v>0</v>
      </c>
      <c r="G189" s="2">
        <f t="shared" si="0"/>
        <v>6575.3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1013</v>
      </c>
      <c r="D190" s="1">
        <f>'PR-RAS'!E194</f>
        <v>2567.8200000000002</v>
      </c>
      <c r="E190" s="1">
        <v>0</v>
      </c>
      <c r="F190" s="1">
        <v>0</v>
      </c>
      <c r="G190" s="2">
        <f t="shared" si="0"/>
        <v>1162.0929600000002</v>
      </c>
      <c r="H190" s="2">
        <f t="shared" si="1"/>
        <v>0.17999999999983629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5234</v>
      </c>
      <c r="D191" s="1">
        <f>'PR-RAS'!E195</f>
        <v>19503.54</v>
      </c>
      <c r="E191" s="1">
        <v>0</v>
      </c>
      <c r="F191" s="1">
        <v>0</v>
      </c>
      <c r="G191" s="2">
        <f t="shared" si="0"/>
        <v>8405.8052000000007</v>
      </c>
      <c r="H191" s="2">
        <f t="shared" si="1"/>
        <v>0.45999999999912689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7644</v>
      </c>
      <c r="D192" s="1">
        <f>'PR-RAS'!E196</f>
        <v>5000</v>
      </c>
      <c r="E192" s="1">
        <v>0</v>
      </c>
      <c r="F192" s="1">
        <v>0</v>
      </c>
      <c r="G192" s="2">
        <f t="shared" si="0"/>
        <v>3370.0039999999999</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2644</v>
      </c>
      <c r="D198" s="1">
        <f>'PR-RAS'!E202</f>
        <v>0</v>
      </c>
      <c r="E198" s="1">
        <v>0</v>
      </c>
      <c r="F198" s="1">
        <v>0</v>
      </c>
      <c r="G198" s="2">
        <f t="shared" si="0"/>
        <v>520.86800000000005</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2644</v>
      </c>
      <c r="D201" s="1">
        <f>'PR-RAS'!E205</f>
        <v>0</v>
      </c>
      <c r="E201" s="1">
        <v>0</v>
      </c>
      <c r="F201" s="1">
        <v>0</v>
      </c>
      <c r="G201" s="2">
        <f t="shared" si="0"/>
        <v>528.80000000000007</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5000</v>
      </c>
      <c r="D206" s="1">
        <f>'PR-RAS'!E210</f>
        <v>5000</v>
      </c>
      <c r="E206" s="1">
        <v>0</v>
      </c>
      <c r="F206" s="1">
        <v>0</v>
      </c>
      <c r="G206" s="2">
        <f t="shared" si="0"/>
        <v>3075</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5000</v>
      </c>
      <c r="D207" s="1">
        <f>'PR-RAS'!E211</f>
        <v>5000</v>
      </c>
      <c r="E207" s="1">
        <v>0</v>
      </c>
      <c r="F207" s="1">
        <v>0</v>
      </c>
      <c r="G207" s="2">
        <f t="shared" si="0"/>
        <v>3090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54707</v>
      </c>
      <c r="D248" s="1">
        <f>'PR-RAS'!E252</f>
        <v>18024.09</v>
      </c>
      <c r="E248" s="1">
        <v>0</v>
      </c>
      <c r="F248" s="1">
        <v>0</v>
      </c>
      <c r="G248" s="2">
        <f t="shared" si="0"/>
        <v>22416.529459999998</v>
      </c>
      <c r="H248" s="2">
        <f t="shared" si="1"/>
        <v>9.0000000000145519E-2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54707</v>
      </c>
      <c r="D255" s="1">
        <f>'PR-RAS'!E259</f>
        <v>18024.09</v>
      </c>
      <c r="E255" s="1">
        <v>0</v>
      </c>
      <c r="F255" s="1">
        <v>0</v>
      </c>
      <c r="G255" s="2">
        <f t="shared" si="0"/>
        <v>23051.815719999999</v>
      </c>
      <c r="H255" s="2">
        <f t="shared" si="1"/>
        <v>9.0000000000145519E-2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7551.76</v>
      </c>
      <c r="E256" s="1">
        <v>0</v>
      </c>
      <c r="F256" s="1">
        <v>0</v>
      </c>
      <c r="G256" s="2">
        <f t="shared" si="0"/>
        <v>3851.3976000000002</v>
      </c>
      <c r="H256" s="2">
        <f t="shared" si="1"/>
        <v>0.23999999999978172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54707</v>
      </c>
      <c r="D257" s="1">
        <f>'PR-RAS'!E261</f>
        <v>10472.33</v>
      </c>
      <c r="E257" s="1">
        <v>0</v>
      </c>
      <c r="F257" s="1">
        <v>0</v>
      </c>
      <c r="G257" s="2">
        <f t="shared" si="0"/>
        <v>19366.824960000002</v>
      </c>
      <c r="H257" s="2">
        <f t="shared" si="1"/>
        <v>0.32999999999992724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5609520</v>
      </c>
      <c r="D285" s="1">
        <f>'PR-RAS'!E289</f>
        <v>5846459.1600000001</v>
      </c>
      <c r="E285" s="1">
        <v>0</v>
      </c>
      <c r="F285" s="1">
        <v>0</v>
      </c>
      <c r="G285" s="2">
        <f t="shared" si="8"/>
        <v>4913892.48288</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884947</v>
      </c>
      <c r="D286" s="1">
        <f>'PR-RAS'!E290</f>
        <v>664922.16000000108</v>
      </c>
      <c r="E286" s="1">
        <v>0</v>
      </c>
      <c r="F286" s="1">
        <v>0</v>
      </c>
      <c r="G286" s="2">
        <f t="shared" si="8"/>
        <v>631215.52620000055</v>
      </c>
      <c r="H286" s="2">
        <f t="shared" si="9"/>
        <v>0.16000000108033419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2353</v>
      </c>
      <c r="D289" s="1">
        <f>'PR-RAS'!E293</f>
        <v>2184.41</v>
      </c>
      <c r="E289" s="1">
        <v>0</v>
      </c>
      <c r="F289" s="1">
        <v>0</v>
      </c>
      <c r="G289" s="2">
        <f t="shared" si="8"/>
        <v>1935.8841599999998</v>
      </c>
      <c r="H289" s="2">
        <f t="shared" si="9"/>
        <v>0.40999999999985448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6439</v>
      </c>
      <c r="D290" s="1">
        <f>'PR-RAS'!E294</f>
        <v>21318.95</v>
      </c>
      <c r="E290" s="1">
        <v>0</v>
      </c>
      <c r="F290" s="1">
        <v>0</v>
      </c>
      <c r="G290" s="2">
        <f t="shared" si="8"/>
        <v>14183.224099999999</v>
      </c>
      <c r="H290" s="2">
        <f t="shared" si="9"/>
        <v>4.9999999999272404E-2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200</v>
      </c>
      <c r="D291" s="1">
        <f>'PR-RAS'!E295</f>
        <v>200</v>
      </c>
      <c r="E291" s="1">
        <v>0</v>
      </c>
      <c r="F291" s="1">
        <v>0</v>
      </c>
      <c r="G291" s="2">
        <f t="shared" si="8"/>
        <v>174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225388</v>
      </c>
      <c r="D345" s="1">
        <f>'PR-RAS'!E350</f>
        <v>643655.91</v>
      </c>
      <c r="E345" s="1">
        <v>0</v>
      </c>
      <c r="F345" s="1">
        <v>0</v>
      </c>
      <c r="G345" s="2">
        <f t="shared" si="8"/>
        <v>520368.73807999998</v>
      </c>
      <c r="H345" s="2">
        <f t="shared" si="9"/>
        <v>8.999999996740371E-2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131788</v>
      </c>
      <c r="D358" s="1">
        <f>'PR-RAS'!E363</f>
        <v>129725.01999999999</v>
      </c>
      <c r="E358" s="1">
        <v>0</v>
      </c>
      <c r="F358" s="1">
        <v>0</v>
      </c>
      <c r="G358" s="2">
        <f t="shared" si="8"/>
        <v>139671.98027999999</v>
      </c>
      <c r="H358" s="2">
        <f t="shared" si="9"/>
        <v>1.9999999989522621E-2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49634</v>
      </c>
      <c r="D364" s="1">
        <f>'PR-RAS'!E369</f>
        <v>67739</v>
      </c>
      <c r="E364" s="1">
        <v>0</v>
      </c>
      <c r="F364" s="1">
        <v>0</v>
      </c>
      <c r="G364" s="2">
        <f t="shared" si="8"/>
        <v>67195.656000000003</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23824</v>
      </c>
      <c r="D365" s="1">
        <f>'PR-RAS'!E370</f>
        <v>0</v>
      </c>
      <c r="E365" s="1">
        <v>0</v>
      </c>
      <c r="F365" s="1">
        <v>0</v>
      </c>
      <c r="G365" s="2">
        <f t="shared" si="8"/>
        <v>8671.9359999999997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25810</v>
      </c>
      <c r="D371" s="1">
        <f>'PR-RAS'!E376</f>
        <v>67739</v>
      </c>
      <c r="E371" s="1">
        <v>0</v>
      </c>
      <c r="F371" s="1">
        <v>0</v>
      </c>
      <c r="G371" s="2">
        <f t="shared" si="8"/>
        <v>59676.56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82154</v>
      </c>
      <c r="D378" s="1">
        <f>'PR-RAS'!E383</f>
        <v>61986.02</v>
      </c>
      <c r="E378" s="1">
        <v>0</v>
      </c>
      <c r="F378" s="1">
        <v>0</v>
      </c>
      <c r="G378" s="2">
        <f t="shared" si="8"/>
        <v>77709.517079999991</v>
      </c>
      <c r="H378" s="2">
        <f t="shared" si="9"/>
        <v>1.9999999996798579E-2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82154</v>
      </c>
      <c r="D379" s="1">
        <f>'PR-RAS'!E384</f>
        <v>61986.02</v>
      </c>
      <c r="E379" s="1">
        <v>0</v>
      </c>
      <c r="F379" s="1">
        <v>0</v>
      </c>
      <c r="G379" s="2">
        <f t="shared" si="8"/>
        <v>77915.643119999993</v>
      </c>
      <c r="H379" s="2">
        <f t="shared" si="9"/>
        <v>1.9999999996798579E-2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93600</v>
      </c>
      <c r="D397" s="1">
        <f>'PR-RAS'!E402</f>
        <v>513930.89</v>
      </c>
      <c r="E397" s="1">
        <v>0</v>
      </c>
      <c r="F397" s="1">
        <v>0</v>
      </c>
      <c r="G397" s="2">
        <f t="shared" si="8"/>
        <v>444098.86488000001</v>
      </c>
      <c r="H397" s="2">
        <f t="shared" si="9"/>
        <v>0.10999999998603016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93600</v>
      </c>
      <c r="D398" s="1">
        <f>'PR-RAS'!E403</f>
        <v>513930.89</v>
      </c>
      <c r="E398" s="1">
        <v>0</v>
      </c>
      <c r="F398" s="1">
        <v>0</v>
      </c>
      <c r="G398" s="2">
        <f t="shared" si="8"/>
        <v>445220.32666000002</v>
      </c>
      <c r="H398" s="2">
        <f t="shared" si="9"/>
        <v>0.10999999998603016</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225388</v>
      </c>
      <c r="D403" s="1">
        <f>'PR-RAS'!E408</f>
        <v>643655.91</v>
      </c>
      <c r="E403" s="1">
        <v>0</v>
      </c>
      <c r="F403" s="1">
        <v>0</v>
      </c>
      <c r="G403" s="2">
        <f t="shared" si="8"/>
        <v>608105.32764000003</v>
      </c>
      <c r="H403" s="2">
        <f t="shared" si="9"/>
        <v>8.999999996740371E-2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6494467</v>
      </c>
      <c r="D407" s="1">
        <f>'PR-RAS'!E412</f>
        <v>6511381.3200000012</v>
      </c>
      <c r="E407" s="1">
        <v>0</v>
      </c>
      <c r="F407" s="1">
        <v>0</v>
      </c>
      <c r="G407" s="2">
        <f t="shared" si="8"/>
        <v>7923995.2338400008</v>
      </c>
      <c r="H407" s="2">
        <f t="shared" si="9"/>
        <v>0.3200000012293458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5834908</v>
      </c>
      <c r="D408" s="1">
        <f>'PR-RAS'!E413</f>
        <v>6490115.0700000003</v>
      </c>
      <c r="E408" s="1">
        <v>0</v>
      </c>
      <c r="F408" s="1">
        <v>0</v>
      </c>
      <c r="G408" s="2">
        <f t="shared" si="8"/>
        <v>7657761.2229800001</v>
      </c>
      <c r="H408" s="2">
        <f t="shared" si="9"/>
        <v>7.0000000298023224E-2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659559</v>
      </c>
      <c r="D409" s="1">
        <f>'PR-RAS'!E414</f>
        <v>21266.250000000931</v>
      </c>
      <c r="E409" s="1">
        <v>0</v>
      </c>
      <c r="F409" s="1">
        <v>0</v>
      </c>
      <c r="G409" s="2">
        <f t="shared" si="8"/>
        <v>286453.33200000075</v>
      </c>
      <c r="H409" s="2">
        <f t="shared" si="9"/>
        <v>0.25000000093132257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2353</v>
      </c>
      <c r="D412" s="1">
        <f>'PR-RAS'!E417</f>
        <v>2184.41</v>
      </c>
      <c r="E412" s="1">
        <v>0</v>
      </c>
      <c r="F412" s="1">
        <v>0</v>
      </c>
      <c r="G412" s="2">
        <f t="shared" si="8"/>
        <v>2762.6680199999996</v>
      </c>
      <c r="H412" s="2">
        <f t="shared" si="9"/>
        <v>0.40999999999985448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6439</v>
      </c>
      <c r="D413" s="1">
        <f>'PR-RAS'!E418</f>
        <v>21318.95</v>
      </c>
      <c r="E413" s="1">
        <v>0</v>
      </c>
      <c r="F413" s="1">
        <v>0</v>
      </c>
      <c r="G413" s="2">
        <f t="shared" si="8"/>
        <v>20219.682799999999</v>
      </c>
      <c r="H413" s="2">
        <f t="shared" si="9"/>
        <v>4.9999999999272404E-2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660133</v>
      </c>
      <c r="D522" s="1">
        <f>'PR-RAS'!E528</f>
        <v>0</v>
      </c>
      <c r="E522" s="1">
        <v>0</v>
      </c>
      <c r="F522" s="1">
        <v>0</v>
      </c>
      <c r="G522" s="2">
        <f t="shared" ref="G522:G809" si="10">(B522/1000)*(C522*1+D522*2)</f>
        <v>343929.29300000001</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660133</v>
      </c>
      <c r="D587" s="1">
        <f>'PR-RAS'!E593</f>
        <v>0</v>
      </c>
      <c r="E587" s="1">
        <v>0</v>
      </c>
      <c r="F587" s="1">
        <v>0</v>
      </c>
      <c r="G587" s="2">
        <f t="shared" si="10"/>
        <v>386837.93799999997</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660133</v>
      </c>
      <c r="D599" s="1">
        <f>'PR-RAS'!E605</f>
        <v>0</v>
      </c>
      <c r="E599" s="1">
        <v>0</v>
      </c>
      <c r="F599" s="1">
        <v>0</v>
      </c>
      <c r="G599" s="2">
        <f t="shared" si="10"/>
        <v>394759.53399999999</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660133</v>
      </c>
      <c r="D600" s="1">
        <f>'PR-RAS'!E606</f>
        <v>0</v>
      </c>
      <c r="E600" s="1">
        <v>0</v>
      </c>
      <c r="F600" s="1">
        <v>0</v>
      </c>
      <c r="G600" s="2">
        <f t="shared" si="10"/>
        <v>395419.66699999996</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660133</v>
      </c>
      <c r="D630" s="1">
        <f>'PR-RAS'!E636</f>
        <v>0</v>
      </c>
      <c r="E630" s="1">
        <v>0</v>
      </c>
      <c r="F630" s="1">
        <v>0</v>
      </c>
      <c r="G630" s="2">
        <f t="shared" si="10"/>
        <v>415223.65700000001</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6494467</v>
      </c>
      <c r="D633" s="1">
        <f>'PR-RAS'!E639</f>
        <v>6511381.3200000012</v>
      </c>
      <c r="E633" s="1">
        <v>0</v>
      </c>
      <c r="F633" s="1">
        <v>0</v>
      </c>
      <c r="G633" s="2">
        <f t="shared" si="10"/>
        <v>12334889.132480001</v>
      </c>
      <c r="H633" s="2">
        <f t="shared" si="11"/>
        <v>0.3200000012293458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6495041</v>
      </c>
      <c r="D634" s="1">
        <f>'PR-RAS'!E640</f>
        <v>6490115.0700000003</v>
      </c>
      <c r="E634" s="1">
        <v>0</v>
      </c>
      <c r="F634" s="1">
        <v>0</v>
      </c>
      <c r="G634" s="2">
        <f t="shared" si="10"/>
        <v>12327846.631620001</v>
      </c>
      <c r="H634" s="2">
        <f t="shared" si="11"/>
        <v>7.0000000298023224E-2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21266.250000000931</v>
      </c>
      <c r="E635" s="1">
        <v>0</v>
      </c>
      <c r="F635" s="1">
        <v>0</v>
      </c>
      <c r="G635" s="2">
        <f t="shared" si="10"/>
        <v>26965.605000001182</v>
      </c>
      <c r="H635" s="2">
        <f t="shared" si="11"/>
        <v>0.25000000093132257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574</v>
      </c>
      <c r="D636" s="1">
        <f>'PR-RAS'!E642</f>
        <v>0</v>
      </c>
      <c r="E636" s="1">
        <v>0</v>
      </c>
      <c r="F636" s="1">
        <v>0</v>
      </c>
      <c r="G636" s="2">
        <f t="shared" si="10"/>
        <v>364.49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2353</v>
      </c>
      <c r="D638" s="1">
        <f>'PR-RAS'!E644</f>
        <v>2184.41</v>
      </c>
      <c r="E638" s="1">
        <v>0</v>
      </c>
      <c r="F638" s="1">
        <v>0</v>
      </c>
      <c r="G638" s="2">
        <f t="shared" si="10"/>
        <v>4281.7993399999996</v>
      </c>
      <c r="H638" s="2">
        <f t="shared" si="11"/>
        <v>0.40999999999985448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19081.840000000931</v>
      </c>
      <c r="E639" s="1">
        <v>0</v>
      </c>
      <c r="F639" s="1">
        <v>0</v>
      </c>
      <c r="G639" s="2">
        <f t="shared" si="10"/>
        <v>24348.42784000119</v>
      </c>
      <c r="H639" s="2">
        <f t="shared" si="11"/>
        <v>0.15999999906853191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2927</v>
      </c>
      <c r="D640" s="1">
        <f>'PR-RAS'!E646</f>
        <v>0</v>
      </c>
      <c r="E640" s="1">
        <v>0</v>
      </c>
      <c r="F640" s="1">
        <v>0</v>
      </c>
      <c r="G640" s="2">
        <f t="shared" si="10"/>
        <v>1870.3530000000001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342056</v>
      </c>
      <c r="D641" s="1">
        <f>'PR-RAS'!E647</f>
        <v>385413.63</v>
      </c>
      <c r="E641" s="1">
        <v>0</v>
      </c>
      <c r="F641" s="1">
        <v>0</v>
      </c>
      <c r="G641" s="2">
        <f t="shared" si="10"/>
        <v>712245.28639999998</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9885.09</v>
      </c>
      <c r="E642" s="1">
        <v>0</v>
      </c>
      <c r="F642" s="1">
        <v>0</v>
      </c>
      <c r="G642" s="2">
        <f t="shared" si="10"/>
        <v>12672.685380000001</v>
      </c>
      <c r="H642" s="2">
        <f t="shared" si="11"/>
        <v>9.0000000000145519E-2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1742881</v>
      </c>
      <c r="D643" s="1">
        <f>'PR-RAS'!E650</f>
        <v>1140162</v>
      </c>
      <c r="E643" s="1">
        <v>0</v>
      </c>
      <c r="F643" s="1">
        <v>0</v>
      </c>
      <c r="G643" s="2">
        <f t="shared" si="10"/>
        <v>2582897.61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1732996</v>
      </c>
      <c r="D644" s="1">
        <f>'PR-RAS'!E651</f>
        <v>1130963.81</v>
      </c>
      <c r="E644" s="1">
        <v>0</v>
      </c>
      <c r="F644" s="1">
        <v>0</v>
      </c>
      <c r="G644" s="2">
        <f t="shared" si="10"/>
        <v>2568735.88766</v>
      </c>
      <c r="H644" s="2">
        <f t="shared" si="11"/>
        <v>0.18999999994412065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9885</v>
      </c>
      <c r="D645" s="1">
        <f>'PR-RAS'!E652</f>
        <v>19083.280000000028</v>
      </c>
      <c r="E645" s="1">
        <v>0</v>
      </c>
      <c r="F645" s="1">
        <v>0</v>
      </c>
      <c r="G645" s="2">
        <f t="shared" si="10"/>
        <v>30945.204640000036</v>
      </c>
      <c r="H645" s="2">
        <f t="shared" si="11"/>
        <v>0.28000000002793968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52</v>
      </c>
      <c r="D647" s="1">
        <f>'PR-RAS'!E654</f>
        <v>47</v>
      </c>
      <c r="E647" s="1">
        <v>0</v>
      </c>
      <c r="F647" s="1">
        <v>0</v>
      </c>
      <c r="G647" s="2">
        <f t="shared" si="10"/>
        <v>94.316000000000003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44</v>
      </c>
      <c r="D649" s="1">
        <f>'PR-RAS'!E656</f>
        <v>43</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4202603</v>
      </c>
      <c r="D668" s="1">
        <f>'PR-RAS'!E675</f>
        <v>4388054.54</v>
      </c>
      <c r="E668" s="1">
        <v>0</v>
      </c>
      <c r="F668" s="1">
        <v>0</v>
      </c>
      <c r="G668" s="2">
        <f t="shared" si="10"/>
        <v>8656800.9573600013</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624400</v>
      </c>
      <c r="D669" s="1">
        <f>'PR-RAS'!E676</f>
        <v>549600.65</v>
      </c>
      <c r="E669" s="1">
        <v>0</v>
      </c>
      <c r="F669" s="1">
        <v>0</v>
      </c>
      <c r="G669" s="2">
        <f t="shared" si="10"/>
        <v>1151365.6684000001</v>
      </c>
      <c r="H669" s="2">
        <f t="shared" si="11"/>
        <v>0.34999999997671694</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61820</v>
      </c>
      <c r="D670" s="1">
        <f>'PR-RAS'!E677</f>
        <v>204873.28</v>
      </c>
      <c r="E670" s="1">
        <v>0</v>
      </c>
      <c r="F670" s="1">
        <v>0</v>
      </c>
      <c r="G670" s="2">
        <f t="shared" si="10"/>
        <v>315478.02864000003</v>
      </c>
      <c r="H670" s="2">
        <f t="shared" si="11"/>
        <v>0.27999999999883585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771972</v>
      </c>
      <c r="D671" s="1">
        <f>'PR-RAS'!E678</f>
        <v>119663.75</v>
      </c>
      <c r="E671" s="1">
        <v>0</v>
      </c>
      <c r="F671" s="1">
        <v>0</v>
      </c>
      <c r="G671" s="2">
        <f t="shared" si="10"/>
        <v>677570.66500000004</v>
      </c>
      <c r="H671" s="2">
        <f t="shared" si="11"/>
        <v>0.25</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19638</v>
      </c>
      <c r="D703" s="1">
        <f>'PR-RAS'!E710</f>
        <v>101851.3</v>
      </c>
      <c r="E703" s="1">
        <v>0</v>
      </c>
      <c r="F703" s="1">
        <v>0</v>
      </c>
      <c r="G703" s="2">
        <f t="shared" si="10"/>
        <v>156785.1012</v>
      </c>
      <c r="H703" s="2">
        <f t="shared" si="11"/>
        <v>0.30000000000291038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14603</v>
      </c>
      <c r="D709" s="1">
        <f>'PR-RAS'!E716</f>
        <v>0</v>
      </c>
      <c r="E709" s="1">
        <v>0</v>
      </c>
      <c r="F709" s="1">
        <v>0</v>
      </c>
      <c r="G709" s="2">
        <f t="shared" si="10"/>
        <v>10338.923999999999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3475</v>
      </c>
      <c r="D710" s="1">
        <f>'PR-RAS'!E717</f>
        <v>7177.6</v>
      </c>
      <c r="E710" s="1">
        <v>0</v>
      </c>
      <c r="F710" s="1">
        <v>0</v>
      </c>
      <c r="G710" s="2">
        <f t="shared" si="10"/>
        <v>12641.611800000001</v>
      </c>
      <c r="H710" s="2">
        <f t="shared" si="11"/>
        <v>0.3999999999996362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271695</v>
      </c>
      <c r="D711" s="1">
        <f>'PR-RAS'!E718</f>
        <v>339322.9</v>
      </c>
      <c r="E711" s="1">
        <v>0</v>
      </c>
      <c r="F711" s="1">
        <v>0</v>
      </c>
      <c r="G711" s="2">
        <f t="shared" si="10"/>
        <v>674741.96799999999</v>
      </c>
      <c r="H711" s="2">
        <f t="shared" si="11"/>
        <v>9.9999999976716936E-2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310</v>
      </c>
      <c r="D713" s="1">
        <f>'PR-RAS'!E720</f>
        <v>6435</v>
      </c>
      <c r="E713" s="1">
        <v>0</v>
      </c>
      <c r="F713" s="1">
        <v>0</v>
      </c>
      <c r="G713" s="2">
        <f t="shared" si="10"/>
        <v>9384.16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30757</v>
      </c>
      <c r="D715" s="1">
        <f>'PR-RAS'!E722</f>
        <v>60386.400000000001</v>
      </c>
      <c r="E715" s="1">
        <v>0</v>
      </c>
      <c r="F715" s="1">
        <v>0</v>
      </c>
      <c r="G715" s="2">
        <f t="shared" si="10"/>
        <v>108192.27719999998</v>
      </c>
      <c r="H715" s="2">
        <f t="shared" si="11"/>
        <v>0.40000000000145519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5851</v>
      </c>
      <c r="D719" s="1">
        <f>'PR-RAS'!E726</f>
        <v>0</v>
      </c>
      <c r="E719" s="1">
        <v>0</v>
      </c>
      <c r="F719" s="1">
        <v>0</v>
      </c>
      <c r="G719" s="2">
        <f t="shared" si="10"/>
        <v>4201.018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2644</v>
      </c>
      <c r="D735" s="1">
        <f>'PR-RAS'!E742</f>
        <v>0</v>
      </c>
      <c r="E735" s="1">
        <v>0</v>
      </c>
      <c r="F735" s="1">
        <v>0</v>
      </c>
      <c r="G735" s="2">
        <f t="shared" si="10"/>
        <v>1940.6959999999999</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7551.76</v>
      </c>
      <c r="E809" s="1">
        <v>0</v>
      </c>
      <c r="F809" s="1">
        <v>0</v>
      </c>
      <c r="G809" s="2">
        <f t="shared" si="10"/>
        <v>12203.644160000002</v>
      </c>
      <c r="H809" s="2">
        <f t="shared" si="11"/>
        <v>0.23999999999978172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54707</v>
      </c>
      <c r="D821" s="1">
        <f>'PR-RAS'!E828</f>
        <v>10472.33</v>
      </c>
      <c r="E821" s="1">
        <v>0</v>
      </c>
      <c r="F821" s="1">
        <v>0</v>
      </c>
      <c r="G821" s="2">
        <f t="shared" si="18"/>
        <v>62034.361199999999</v>
      </c>
      <c r="H821" s="2">
        <f t="shared" si="19"/>
        <v>0.32999999999992724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660133</v>
      </c>
      <c r="D946" s="1">
        <f>'PR-RAS'!E953</f>
        <v>0</v>
      </c>
      <c r="E946" s="1">
        <v>0</v>
      </c>
      <c r="F946" s="1">
        <v>0</v>
      </c>
      <c r="G946" s="2">
        <f t="shared" si="18"/>
        <v>623825.68499999994</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17438501</v>
      </c>
      <c r="D984" s="6">
        <f>BILANCA!E6</f>
        <v>15619160.639999999</v>
      </c>
      <c r="E984" s="6">
        <v>0</v>
      </c>
      <c r="F984" s="6">
        <v>0</v>
      </c>
      <c r="G984" s="7">
        <f t="shared" ref="G984:G1241" si="22">B984/1000*C984+B984/500*D984</f>
        <v>48676.822279999993</v>
      </c>
      <c r="H984" s="7">
        <f t="shared" si="19"/>
        <v>0.3600000012665987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17060760</v>
      </c>
      <c r="D985" s="1">
        <f>BILANCA!E7</f>
        <v>15189069.569999998</v>
      </c>
      <c r="E985" s="1">
        <v>0</v>
      </c>
      <c r="F985" s="1">
        <v>0</v>
      </c>
      <c r="G985" s="2">
        <f t="shared" si="22"/>
        <v>94877.798280000003</v>
      </c>
      <c r="H985" s="2">
        <f t="shared" si="19"/>
        <v>0.43000000156462193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304282</v>
      </c>
      <c r="D986" s="1">
        <f>BILANCA!E8</f>
        <v>220640.62</v>
      </c>
      <c r="E986" s="1">
        <v>0</v>
      </c>
      <c r="F986" s="1">
        <v>0</v>
      </c>
      <c r="G986" s="2">
        <f t="shared" si="22"/>
        <v>2236.6897200000003</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290000</v>
      </c>
      <c r="D987" s="1">
        <f>BILANCA!E9</f>
        <v>220000</v>
      </c>
      <c r="E987" s="1">
        <v>0</v>
      </c>
      <c r="F987" s="1">
        <v>0</v>
      </c>
      <c r="G987" s="2">
        <f t="shared" si="22"/>
        <v>2920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14282</v>
      </c>
      <c r="D988" s="1">
        <f>BILANCA!E10</f>
        <v>14281.25</v>
      </c>
      <c r="E988" s="1">
        <v>0</v>
      </c>
      <c r="F988" s="1">
        <v>0</v>
      </c>
      <c r="G988" s="2">
        <f t="shared" si="22"/>
        <v>214.2225</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13640.63</v>
      </c>
      <c r="E989" s="1">
        <v>0</v>
      </c>
      <c r="F989" s="1">
        <v>0</v>
      </c>
      <c r="G989" s="2">
        <f t="shared" si="22"/>
        <v>163.68755999999999</v>
      </c>
      <c r="H989" s="2">
        <f t="shared" si="19"/>
        <v>0.37000000000080036</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16756478</v>
      </c>
      <c r="D990" s="1">
        <f>BILANCA!E12</f>
        <v>14968428.949999999</v>
      </c>
      <c r="E990" s="1">
        <v>0</v>
      </c>
      <c r="F990" s="1">
        <v>0</v>
      </c>
      <c r="G990" s="2">
        <f t="shared" si="22"/>
        <v>326853.35129999998</v>
      </c>
      <c r="H990" s="2">
        <f t="shared" si="19"/>
        <v>5.000000074505806E-2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16026933</v>
      </c>
      <c r="D991" s="1">
        <f>BILANCA!E13</f>
        <v>14615391.729999999</v>
      </c>
      <c r="E991" s="1">
        <v>0</v>
      </c>
      <c r="F991" s="1">
        <v>0</v>
      </c>
      <c r="G991" s="2">
        <f t="shared" si="22"/>
        <v>362061.73167999997</v>
      </c>
      <c r="H991" s="2">
        <f t="shared" si="19"/>
        <v>0.27000000141561031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18711851</v>
      </c>
      <c r="D993" s="1">
        <f>BILANCA!E15</f>
        <v>18075781.649999999</v>
      </c>
      <c r="E993" s="1">
        <v>0</v>
      </c>
      <c r="F993" s="1">
        <v>0</v>
      </c>
      <c r="G993" s="2">
        <f t="shared" si="22"/>
        <v>548634.14299999992</v>
      </c>
      <c r="H993" s="2">
        <f t="shared" si="19"/>
        <v>0.35000000149011612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2684918</v>
      </c>
      <c r="D996" s="1">
        <f>BILANCA!E18</f>
        <v>3460389.92</v>
      </c>
      <c r="E996" s="1">
        <v>0</v>
      </c>
      <c r="F996" s="1">
        <v>0</v>
      </c>
      <c r="G996" s="2">
        <f t="shared" si="22"/>
        <v>124874.07191999999</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229408</v>
      </c>
      <c r="D997" s="1">
        <f>BILANCA!E19</f>
        <v>120628.73999999999</v>
      </c>
      <c r="E997" s="1">
        <v>0</v>
      </c>
      <c r="F997" s="1">
        <v>0</v>
      </c>
      <c r="G997" s="2">
        <f t="shared" si="22"/>
        <v>6589.3167199999998</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224419</v>
      </c>
      <c r="D998" s="1">
        <f>BILANCA!E20</f>
        <v>224418.69</v>
      </c>
      <c r="E998" s="1">
        <v>0</v>
      </c>
      <c r="F998" s="1">
        <v>0</v>
      </c>
      <c r="G998" s="2">
        <f t="shared" si="22"/>
        <v>10098.8457</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29396</v>
      </c>
      <c r="D999" s="1">
        <f>BILANCA!E21</f>
        <v>29395.81</v>
      </c>
      <c r="E999" s="1">
        <v>0</v>
      </c>
      <c r="F999" s="1">
        <v>0</v>
      </c>
      <c r="G999" s="2">
        <f t="shared" si="22"/>
        <v>1411.0019200000002</v>
      </c>
      <c r="H999" s="2">
        <f t="shared" si="19"/>
        <v>0.18999999999869033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25635</v>
      </c>
      <c r="D1000" s="1">
        <f>BILANCA!E22</f>
        <v>25634.62</v>
      </c>
      <c r="E1000" s="1">
        <v>0</v>
      </c>
      <c r="F1000" s="1">
        <v>0</v>
      </c>
      <c r="G1000" s="2">
        <f t="shared" si="22"/>
        <v>1307.3720800000001</v>
      </c>
      <c r="H1000" s="2">
        <f t="shared" si="19"/>
        <v>0.38000000000101863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39871</v>
      </c>
      <c r="D1003" s="1">
        <f>BILANCA!E25</f>
        <v>39871.199999999997</v>
      </c>
      <c r="E1003" s="1">
        <v>0</v>
      </c>
      <c r="F1003" s="1">
        <v>0</v>
      </c>
      <c r="G1003" s="2">
        <f t="shared" si="22"/>
        <v>2392.268</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280470</v>
      </c>
      <c r="D1004" s="1">
        <f>BILANCA!E26</f>
        <v>348208.65</v>
      </c>
      <c r="E1004" s="1">
        <v>0</v>
      </c>
      <c r="F1004" s="1">
        <v>0</v>
      </c>
      <c r="G1004" s="2">
        <f t="shared" si="22"/>
        <v>20514.633300000001</v>
      </c>
      <c r="H1004" s="2">
        <f t="shared" si="19"/>
        <v>0.34999999997671694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370383</v>
      </c>
      <c r="D1006" s="1">
        <f>BILANCA!E28</f>
        <v>546900.23</v>
      </c>
      <c r="E1006" s="1">
        <v>0</v>
      </c>
      <c r="F1006" s="1">
        <v>0</v>
      </c>
      <c r="G1006" s="2">
        <f t="shared" si="22"/>
        <v>33676.219579999997</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208311</v>
      </c>
      <c r="D1008" s="1">
        <f>BILANCA!E30</f>
        <v>208311.34</v>
      </c>
      <c r="E1008" s="1">
        <v>0</v>
      </c>
      <c r="F1008" s="1">
        <v>0</v>
      </c>
      <c r="G1008" s="2">
        <f t="shared" si="22"/>
        <v>15623.342000000001</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208311</v>
      </c>
      <c r="D1012" s="1">
        <f>BILANCA!E34</f>
        <v>208311.34</v>
      </c>
      <c r="E1012" s="1">
        <v>0</v>
      </c>
      <c r="F1012" s="1">
        <v>0</v>
      </c>
      <c r="G1012" s="2">
        <f t="shared" si="22"/>
        <v>18123.076720000001</v>
      </c>
      <c r="H1012" s="2">
        <f t="shared" si="19"/>
        <v>0.33999999999650754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497637</v>
      </c>
      <c r="D1013" s="1">
        <f>BILANCA!E35</f>
        <v>232408.47999999998</v>
      </c>
      <c r="E1013" s="1">
        <v>0</v>
      </c>
      <c r="F1013" s="1">
        <v>0</v>
      </c>
      <c r="G1013" s="2">
        <f t="shared" si="22"/>
        <v>28873.618799999997</v>
      </c>
      <c r="H1013" s="2">
        <f t="shared" si="19"/>
        <v>0.47999999998137355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497637</v>
      </c>
      <c r="D1014" s="1">
        <f>BILANCA!E36</f>
        <v>558623.11</v>
      </c>
      <c r="E1014" s="1">
        <v>0</v>
      </c>
      <c r="F1014" s="1">
        <v>0</v>
      </c>
      <c r="G1014" s="2">
        <f t="shared" si="22"/>
        <v>50061.379820000002</v>
      </c>
      <c r="H1014" s="2">
        <f t="shared" si="19"/>
        <v>0.10999999998603016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326214.63</v>
      </c>
      <c r="E1018" s="1">
        <v>0</v>
      </c>
      <c r="F1018" s="1">
        <v>0</v>
      </c>
      <c r="G1018" s="2">
        <f t="shared" si="22"/>
        <v>22835.024100000002</v>
      </c>
      <c r="H1018" s="2">
        <f t="shared" si="19"/>
        <v>0.36999999999534339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2500</v>
      </c>
      <c r="D1023" s="1">
        <f>BILANCA!E45</f>
        <v>0</v>
      </c>
      <c r="E1023" s="1">
        <v>0</v>
      </c>
      <c r="F1023" s="1">
        <v>0</v>
      </c>
      <c r="G1023" s="2">
        <f t="shared" si="22"/>
        <v>100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2500</v>
      </c>
      <c r="D1025" s="1">
        <f>BILANCA!E47</f>
        <v>2500</v>
      </c>
      <c r="E1025" s="1">
        <v>0</v>
      </c>
      <c r="F1025" s="1">
        <v>0</v>
      </c>
      <c r="G1025" s="2">
        <f t="shared" si="22"/>
        <v>315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2500</v>
      </c>
      <c r="E1028" s="1">
        <v>0</v>
      </c>
      <c r="F1028" s="1">
        <v>0</v>
      </c>
      <c r="G1028" s="2">
        <f t="shared" si="22"/>
        <v>225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289413</v>
      </c>
      <c r="D1032" s="1">
        <f>BILANCA!E54</f>
        <v>314675.19</v>
      </c>
      <c r="E1032" s="1">
        <v>0</v>
      </c>
      <c r="F1032" s="1">
        <v>0</v>
      </c>
      <c r="G1032" s="2">
        <f t="shared" si="22"/>
        <v>45019.405620000005</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289413</v>
      </c>
      <c r="D1033" s="1">
        <f>BILANCA!E55</f>
        <v>314675.19</v>
      </c>
      <c r="E1033" s="1">
        <v>0</v>
      </c>
      <c r="F1033" s="1">
        <v>0</v>
      </c>
      <c r="G1033" s="2">
        <f t="shared" si="22"/>
        <v>45938.169000000002</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377741</v>
      </c>
      <c r="D1046" s="1">
        <f>BILANCA!E68</f>
        <v>430091.07</v>
      </c>
      <c r="E1046" s="1">
        <v>0</v>
      </c>
      <c r="F1046" s="1">
        <v>0</v>
      </c>
      <c r="G1046" s="2">
        <f t="shared" si="22"/>
        <v>77989.157820000008</v>
      </c>
      <c r="H1046" s="2">
        <f t="shared" si="19"/>
        <v>7.0000000006984919E-2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9885</v>
      </c>
      <c r="D1047" s="1">
        <f>BILANCA!E69</f>
        <v>19083.28</v>
      </c>
      <c r="E1047" s="1">
        <v>0</v>
      </c>
      <c r="F1047" s="1">
        <v>0</v>
      </c>
      <c r="G1047" s="2">
        <f t="shared" si="22"/>
        <v>3075.2998399999997</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9885</v>
      </c>
      <c r="D1048" s="1">
        <f>BILANCA!E70</f>
        <v>19083.28</v>
      </c>
      <c r="E1048" s="1">
        <v>0</v>
      </c>
      <c r="F1048" s="1">
        <v>0</v>
      </c>
      <c r="G1048" s="2">
        <f t="shared" si="22"/>
        <v>3123.3514</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9885</v>
      </c>
      <c r="D1050" s="1">
        <f>BILANCA!E72</f>
        <v>19083.28</v>
      </c>
      <c r="E1050" s="1">
        <v>0</v>
      </c>
      <c r="F1050" s="1">
        <v>0</v>
      </c>
      <c r="G1050" s="2">
        <f t="shared" si="22"/>
        <v>3219.4545200000002</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19469</v>
      </c>
      <c r="D1056" s="1">
        <f>BILANCA!E78</f>
        <v>4275.21</v>
      </c>
      <c r="E1056" s="1">
        <v>0</v>
      </c>
      <c r="F1056" s="1">
        <v>0</v>
      </c>
      <c r="G1056" s="2">
        <f t="shared" si="22"/>
        <v>2045.4176599999998</v>
      </c>
      <c r="H1056" s="2">
        <f t="shared" si="19"/>
        <v>0.21000000000003638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393</v>
      </c>
      <c r="D1062" s="1">
        <f>BILANCA!E84</f>
        <v>269.08999999999997</v>
      </c>
      <c r="E1062" s="1">
        <v>0</v>
      </c>
      <c r="F1062" s="1">
        <v>0</v>
      </c>
      <c r="G1062" s="2">
        <f t="shared" si="22"/>
        <v>73.563220000000001</v>
      </c>
      <c r="H1062" s="2">
        <f t="shared" si="19"/>
        <v>8.9999999999974989E-2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19076</v>
      </c>
      <c r="D1064" s="1">
        <f>BILANCA!E86</f>
        <v>4006.12</v>
      </c>
      <c r="E1064" s="1">
        <v>0</v>
      </c>
      <c r="F1064" s="1">
        <v>0</v>
      </c>
      <c r="G1064" s="2">
        <f t="shared" si="22"/>
        <v>2194.1474399999997</v>
      </c>
      <c r="H1064" s="2">
        <f t="shared" si="19"/>
        <v>0.11999999999989086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6331</v>
      </c>
      <c r="D1124" s="1">
        <f>BILANCA!E146</f>
        <v>21318.95</v>
      </c>
      <c r="E1124" s="1">
        <v>0</v>
      </c>
      <c r="F1124" s="1">
        <v>0</v>
      </c>
      <c r="G1124" s="2">
        <f t="shared" si="22"/>
        <v>6904.6148999999996</v>
      </c>
      <c r="H1124" s="2">
        <f t="shared" si="23"/>
        <v>4.9999999999272404E-2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6264.5</v>
      </c>
      <c r="E1127" s="1">
        <v>0</v>
      </c>
      <c r="F1127" s="1">
        <v>0</v>
      </c>
      <c r="G1127" s="2">
        <f t="shared" si="22"/>
        <v>1804.1759999999999</v>
      </c>
      <c r="H1127" s="2">
        <f t="shared" si="23"/>
        <v>0.5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6264.5</v>
      </c>
      <c r="E1133" s="1">
        <v>0</v>
      </c>
      <c r="F1133" s="1">
        <v>0</v>
      </c>
      <c r="G1133" s="2">
        <f t="shared" si="22"/>
        <v>1879.35</v>
      </c>
      <c r="H1133" s="2">
        <f t="shared" si="23"/>
        <v>0.5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6331</v>
      </c>
      <c r="D1137" s="1">
        <f>BILANCA!E159</f>
        <v>15054.45</v>
      </c>
      <c r="E1137" s="1">
        <v>0</v>
      </c>
      <c r="F1137" s="1">
        <v>0</v>
      </c>
      <c r="G1137" s="2">
        <f t="shared" si="22"/>
        <v>5611.7446</v>
      </c>
      <c r="H1137" s="2">
        <f t="shared" si="23"/>
        <v>0.4500000000007276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342056</v>
      </c>
      <c r="D1148" s="1">
        <f>BILANCA!E170</f>
        <v>385413.63</v>
      </c>
      <c r="E1148" s="1">
        <v>0</v>
      </c>
      <c r="F1148" s="1">
        <v>0</v>
      </c>
      <c r="G1148" s="2">
        <f t="shared" si="22"/>
        <v>183625.73790000001</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342056</v>
      </c>
      <c r="D1151" s="1">
        <f>BILANCA!E173</f>
        <v>385413.63</v>
      </c>
      <c r="E1151" s="1">
        <v>0</v>
      </c>
      <c r="F1151" s="1">
        <v>0</v>
      </c>
      <c r="G1151" s="2">
        <f t="shared" si="22"/>
        <v>186964.38768000001</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17438501</v>
      </c>
      <c r="D1152" s="1">
        <f>BILANCA!E175</f>
        <v>15619160.639999999</v>
      </c>
      <c r="E1152" s="1">
        <v>0</v>
      </c>
      <c r="F1152" s="1">
        <v>0</v>
      </c>
      <c r="G1152" s="2">
        <f t="shared" si="22"/>
        <v>8226382.9653200004</v>
      </c>
      <c r="H1152" s="2">
        <f t="shared" si="23"/>
        <v>0.3600000012665987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374229</v>
      </c>
      <c r="D1153" s="1">
        <f>BILANCA!E176</f>
        <v>389688.83999999997</v>
      </c>
      <c r="E1153" s="1">
        <v>0</v>
      </c>
      <c r="F1153" s="1">
        <v>0</v>
      </c>
      <c r="G1153" s="2">
        <f t="shared" si="22"/>
        <v>196113.13559999998</v>
      </c>
      <c r="H1153" s="2">
        <f t="shared" si="23"/>
        <v>0.16000000003259629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374229</v>
      </c>
      <c r="D1154" s="1">
        <f>BILANCA!E177</f>
        <v>389688.83999999997</v>
      </c>
      <c r="E1154" s="1">
        <v>0</v>
      </c>
      <c r="F1154" s="1">
        <v>0</v>
      </c>
      <c r="G1154" s="2">
        <f t="shared" si="22"/>
        <v>197266.74228000001</v>
      </c>
      <c r="H1154" s="2">
        <f t="shared" si="23"/>
        <v>0.16000000003259629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318253</v>
      </c>
      <c r="D1155" s="1">
        <f>BILANCA!E178</f>
        <v>355124.35</v>
      </c>
      <c r="E1155" s="1">
        <v>0</v>
      </c>
      <c r="F1155" s="1">
        <v>0</v>
      </c>
      <c r="G1155" s="2">
        <f t="shared" si="22"/>
        <v>176902.29239999998</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36900</v>
      </c>
      <c r="D1156" s="1">
        <f>BILANCA!E179</f>
        <v>30405.39</v>
      </c>
      <c r="E1156" s="1">
        <v>0</v>
      </c>
      <c r="F1156" s="1">
        <v>0</v>
      </c>
      <c r="G1156" s="2">
        <f t="shared" si="22"/>
        <v>16903.964939999998</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19076</v>
      </c>
      <c r="D1165" s="1">
        <f>BILANCA!E188</f>
        <v>4159.1000000000004</v>
      </c>
      <c r="E1165" s="1">
        <v>0</v>
      </c>
      <c r="F1165" s="1">
        <v>0</v>
      </c>
      <c r="G1165" s="2">
        <f t="shared" si="22"/>
        <v>4985.7443999999996</v>
      </c>
      <c r="H1165" s="2">
        <f t="shared" si="23"/>
        <v>0.1000000000003638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17064272</v>
      </c>
      <c r="D1214" s="1">
        <f>BILANCA!E237</f>
        <v>15229471.799999999</v>
      </c>
      <c r="E1214" s="1">
        <v>0</v>
      </c>
      <c r="F1214" s="1">
        <v>0</v>
      </c>
      <c r="G1214" s="2">
        <f t="shared" si="22"/>
        <v>10977862.8036</v>
      </c>
      <c r="H1214" s="2">
        <f t="shared" si="23"/>
        <v>0.20000000111758709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17060760</v>
      </c>
      <c r="D1215" s="1">
        <f>BILANCA!E238</f>
        <v>15189071.01</v>
      </c>
      <c r="E1215" s="1">
        <v>0</v>
      </c>
      <c r="F1215" s="1">
        <v>0</v>
      </c>
      <c r="G1215" s="2">
        <f t="shared" si="22"/>
        <v>11005825.26864</v>
      </c>
      <c r="H1215" s="2">
        <f t="shared" si="23"/>
        <v>9.9999997764825821E-3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17717894</v>
      </c>
      <c r="D1216" s="1">
        <f>BILANCA!E239</f>
        <v>15189071.01</v>
      </c>
      <c r="E1216" s="1">
        <v>0</v>
      </c>
      <c r="F1216" s="1">
        <v>0</v>
      </c>
      <c r="G1216" s="2">
        <f t="shared" si="22"/>
        <v>11206376.392659999</v>
      </c>
      <c r="H1216" s="2">
        <f t="shared" si="23"/>
        <v>9.9999997764825821E-3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17684380</v>
      </c>
      <c r="D1217" s="1">
        <f>BILANCA!E240</f>
        <v>15155557.220000001</v>
      </c>
      <c r="E1217" s="1">
        <v>0</v>
      </c>
      <c r="F1217" s="1">
        <v>0</v>
      </c>
      <c r="G1217" s="2">
        <f t="shared" si="22"/>
        <v>11230945.698960001</v>
      </c>
      <c r="H1217" s="2">
        <f t="shared" si="23"/>
        <v>0.22000000067055225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33514</v>
      </c>
      <c r="D1218" s="1">
        <f>BILANCA!E241</f>
        <v>33513.79</v>
      </c>
      <c r="E1218" s="1">
        <v>0</v>
      </c>
      <c r="F1218" s="1">
        <v>0</v>
      </c>
      <c r="G1218" s="2">
        <f t="shared" si="22"/>
        <v>23627.2713</v>
      </c>
      <c r="H1218" s="2">
        <f t="shared" si="23"/>
        <v>0.20999999999912689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657134</v>
      </c>
      <c r="D1219" s="1">
        <f>BILANCA!E242</f>
        <v>0</v>
      </c>
      <c r="E1219" s="1">
        <v>0</v>
      </c>
      <c r="F1219" s="1">
        <v>0</v>
      </c>
      <c r="G1219" s="2">
        <f t="shared" si="22"/>
        <v>155083.62399999998</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657134</v>
      </c>
      <c r="D1220" s="1">
        <f>BILANCA!E243</f>
        <v>0</v>
      </c>
      <c r="E1220" s="1">
        <v>0</v>
      </c>
      <c r="F1220" s="1">
        <v>0</v>
      </c>
      <c r="G1220" s="2">
        <f t="shared" si="22"/>
        <v>155740.758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-2927</v>
      </c>
      <c r="D1222" s="1">
        <f>BILANCA!E245</f>
        <v>19081.84</v>
      </c>
      <c r="E1222" s="1">
        <v>0</v>
      </c>
      <c r="F1222" s="1">
        <v>0</v>
      </c>
      <c r="G1222" s="2">
        <f t="shared" si="22"/>
        <v>8421.5665200000003</v>
      </c>
      <c r="H1222" s="2">
        <f t="shared" si="23"/>
        <v>0.15999999999985448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19081.84</v>
      </c>
      <c r="E1223" s="1">
        <v>0</v>
      </c>
      <c r="F1223" s="1">
        <v>0</v>
      </c>
      <c r="G1223" s="2">
        <f t="shared" si="22"/>
        <v>9159.2831999999999</v>
      </c>
      <c r="H1223" s="2">
        <f t="shared" si="23"/>
        <v>0.15999999999985448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19081.84</v>
      </c>
      <c r="E1224" s="1">
        <v>0</v>
      </c>
      <c r="F1224" s="1">
        <v>0</v>
      </c>
      <c r="G1224" s="2">
        <f t="shared" si="22"/>
        <v>9197.4468799999995</v>
      </c>
      <c r="H1224" s="2">
        <f t="shared" si="23"/>
        <v>0.15999999999985448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2927</v>
      </c>
      <c r="D1227" s="1">
        <f>BILANCA!E250</f>
        <v>0</v>
      </c>
      <c r="E1227" s="1">
        <v>0</v>
      </c>
      <c r="F1227" s="1">
        <v>0</v>
      </c>
      <c r="G1227" s="2">
        <f t="shared" si="22"/>
        <v>714.18799999999999</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2927</v>
      </c>
      <c r="D1228" s="1">
        <f>BILANCA!E251</f>
        <v>0</v>
      </c>
      <c r="E1228" s="1">
        <v>0</v>
      </c>
      <c r="F1228" s="1">
        <v>0</v>
      </c>
      <c r="G1228" s="2">
        <f t="shared" si="22"/>
        <v>717.11500000000001</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6439</v>
      </c>
      <c r="D1232" s="1">
        <f>BILANCA!E255</f>
        <v>21318.95</v>
      </c>
      <c r="E1232" s="1">
        <v>0</v>
      </c>
      <c r="F1232" s="1">
        <v>0</v>
      </c>
      <c r="G1232" s="2">
        <f t="shared" si="22"/>
        <v>12220.1481</v>
      </c>
      <c r="H1232" s="2">
        <f t="shared" si="23"/>
        <v>4.9999999999272404E-2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102660</v>
      </c>
      <c r="D1236" s="1">
        <f>BILANCA!E259</f>
        <v>102660</v>
      </c>
      <c r="E1236" s="1">
        <v>0</v>
      </c>
      <c r="F1236" s="1">
        <v>0</v>
      </c>
      <c r="G1236" s="2">
        <f t="shared" si="22"/>
        <v>77918.94</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102660</v>
      </c>
      <c r="D1237" s="1">
        <f>BILANCA!E260</f>
        <v>102660</v>
      </c>
      <c r="E1237" s="1">
        <v>0</v>
      </c>
      <c r="F1237" s="1">
        <v>0</v>
      </c>
      <c r="G1237" s="2">
        <f t="shared" si="22"/>
        <v>78226.92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6331</v>
      </c>
      <c r="D1240" s="1">
        <f>BILANCA!E264</f>
        <v>0</v>
      </c>
      <c r="E1240" s="1">
        <v>0</v>
      </c>
      <c r="F1240" s="1">
        <v>0</v>
      </c>
      <c r="G1240" s="2">
        <f t="shared" si="22"/>
        <v>1627.067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21318.95</v>
      </c>
      <c r="E1241" s="1">
        <v>0</v>
      </c>
      <c r="F1241" s="1">
        <v>0</v>
      </c>
      <c r="G1241" s="2">
        <f t="shared" si="22"/>
        <v>11000.5782</v>
      </c>
      <c r="H1241" s="2">
        <f t="shared" si="23"/>
        <v>4.9999999999272404E-2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19076</v>
      </c>
      <c r="D1244" s="1">
        <f>BILANCA!E268</f>
        <v>4006.12</v>
      </c>
      <c r="E1244" s="1">
        <v>0</v>
      </c>
      <c r="F1244" s="1">
        <v>0</v>
      </c>
      <c r="G1244" s="2">
        <f t="shared" si="24"/>
        <v>7070.0306400000009</v>
      </c>
      <c r="H1244" s="2">
        <f t="shared" si="23"/>
        <v>0.11999999999989086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21308</v>
      </c>
      <c r="D1263" s="1">
        <f>BILANCA!E287</f>
        <v>0</v>
      </c>
      <c r="E1263" s="1">
        <v>0</v>
      </c>
      <c r="F1263" s="1">
        <v>0</v>
      </c>
      <c r="G1263" s="2">
        <f t="shared" si="24"/>
        <v>5966.2400000000007</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352921</v>
      </c>
      <c r="D1264" s="1">
        <f>BILANCA!E288</f>
        <v>389688.84</v>
      </c>
      <c r="E1264" s="1">
        <v>0</v>
      </c>
      <c r="F1264" s="1">
        <v>0</v>
      </c>
      <c r="G1264" s="2">
        <f t="shared" si="24"/>
        <v>318175.92908000003</v>
      </c>
      <c r="H1264" s="2">
        <f t="shared" si="23"/>
        <v>0.15999999997438863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19076</v>
      </c>
      <c r="D1274" s="1">
        <f>BILANCA!E298</f>
        <v>3890.01</v>
      </c>
      <c r="E1274" s="1">
        <v>0</v>
      </c>
      <c r="F1274" s="1">
        <v>0</v>
      </c>
      <c r="G1274" s="2">
        <f t="shared" si="24"/>
        <v>7815.1018199999999</v>
      </c>
      <c r="H1274" s="2">
        <f t="shared" si="23"/>
        <v>1.0000000000218279E-2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5834908</v>
      </c>
      <c r="D1408" s="1">
        <f>'RAS-funkcijski'!E114</f>
        <v>6490115.0700000003</v>
      </c>
      <c r="E1408" s="1">
        <v>0</v>
      </c>
      <c r="F1408" s="1">
        <v>0</v>
      </c>
      <c r="G1408" s="2">
        <f t="shared" si="24"/>
        <v>2069665.1954000001</v>
      </c>
      <c r="H1408" s="2">
        <f t="shared" si="27"/>
        <v>7.0000000298023224E-2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5605302</v>
      </c>
      <c r="D1409" s="1">
        <f>'RAS-funkcijski'!E115</f>
        <v>6385147.8200000003</v>
      </c>
      <c r="E1409" s="1">
        <v>0</v>
      </c>
      <c r="F1409" s="1">
        <v>0</v>
      </c>
      <c r="G1409" s="2">
        <f t="shared" si="24"/>
        <v>2039691.3380400003</v>
      </c>
      <c r="H1409" s="2">
        <f t="shared" si="27"/>
        <v>0.17999999970197678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435728</v>
      </c>
      <c r="D1410" s="1">
        <f>'RAS-funkcijski'!E116</f>
        <v>742952.98</v>
      </c>
      <c r="E1410" s="1">
        <v>0</v>
      </c>
      <c r="F1410" s="1">
        <v>0</v>
      </c>
      <c r="G1410" s="2">
        <f t="shared" si="24"/>
        <v>215223.00352</v>
      </c>
      <c r="H1410" s="2">
        <f t="shared" si="27"/>
        <v>2.0000000018626451E-2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5169574</v>
      </c>
      <c r="D1411" s="1">
        <f>'RAS-funkcijski'!E117</f>
        <v>5642194.8399999999</v>
      </c>
      <c r="E1411" s="1">
        <v>0</v>
      </c>
      <c r="F1411" s="1">
        <v>0</v>
      </c>
      <c r="G1411" s="2">
        <f t="shared" si="24"/>
        <v>1859297.8958399999</v>
      </c>
      <c r="H1411" s="2">
        <f t="shared" si="27"/>
        <v>0.16000000014901161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229606</v>
      </c>
      <c r="D1420" s="1">
        <f>'RAS-funkcijski'!E126</f>
        <v>104967.25</v>
      </c>
      <c r="E1420" s="1">
        <v>0</v>
      </c>
      <c r="F1420" s="1">
        <v>0</v>
      </c>
      <c r="G1420" s="2">
        <f t="shared" si="24"/>
        <v>53623.940999999999</v>
      </c>
      <c r="H1420" s="2">
        <f t="shared" si="27"/>
        <v>0.25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5834908</v>
      </c>
      <c r="D1435" s="13">
        <f>'RAS-funkcijski'!E141</f>
        <v>6490115.0700000003</v>
      </c>
      <c r="E1435" s="13">
        <v>0</v>
      </c>
      <c r="F1435" s="13">
        <v>0</v>
      </c>
      <c r="G1435" s="14">
        <f t="shared" si="24"/>
        <v>2577673.9251800003</v>
      </c>
      <c r="H1435" s="14">
        <f t="shared" si="27"/>
        <v>7.0000000298023224E-2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811638.9</v>
      </c>
      <c r="E1436" s="6">
        <v>0</v>
      </c>
      <c r="F1436" s="6">
        <v>0</v>
      </c>
      <c r="G1436" s="7">
        <f t="shared" si="24"/>
        <v>1623.2778000000001</v>
      </c>
      <c r="H1436" s="7">
        <f t="shared" si="27"/>
        <v>9.9999999976716936E-2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811638.9</v>
      </c>
      <c r="E1437" s="1">
        <v>0</v>
      </c>
      <c r="F1437" s="1">
        <v>0</v>
      </c>
      <c r="G1437" s="2">
        <f t="shared" si="24"/>
        <v>3246.5556000000001</v>
      </c>
      <c r="H1437" s="2">
        <f t="shared" si="27"/>
        <v>9.9999999976716936E-2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811638.9</v>
      </c>
      <c r="E1438" s="1">
        <v>0</v>
      </c>
      <c r="F1438" s="1">
        <v>0</v>
      </c>
      <c r="G1438" s="2">
        <f t="shared" si="24"/>
        <v>4869.8334000000004</v>
      </c>
      <c r="H1438" s="2">
        <f t="shared" si="27"/>
        <v>9.9999999976716936E-2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811638.9</v>
      </c>
      <c r="E1439" s="1">
        <v>0</v>
      </c>
      <c r="F1439" s="1">
        <v>0</v>
      </c>
      <c r="G1439" s="2">
        <f t="shared" si="24"/>
        <v>6493.1112000000003</v>
      </c>
      <c r="H1439" s="2">
        <f t="shared" si="27"/>
        <v>9.9999999976716936E-2</v>
      </c>
      <c r="I1439" s="10">
        <f t="shared" ref="I1439:I1444" si="28">G1439*H1439</f>
        <v>649.31111984882045</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374227.9</v>
      </c>
      <c r="D1480" s="6"/>
      <c r="E1480" s="6">
        <v>0</v>
      </c>
      <c r="F1480" s="6">
        <v>0</v>
      </c>
      <c r="G1480" s="7">
        <f t="shared" ref="G1480:G1580" si="34">B1480/1000*C1480</f>
        <v>374.22790000000003</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6557133.6100000003</v>
      </c>
      <c r="D1481" s="1">
        <v>0</v>
      </c>
      <c r="E1481" s="1">
        <v>0</v>
      </c>
      <c r="F1481" s="1">
        <v>0</v>
      </c>
      <c r="G1481" s="2">
        <f t="shared" si="34"/>
        <v>13114.267220000002</v>
      </c>
      <c r="H1481" s="2">
        <f t="shared" si="35"/>
        <v>0.38999999966472387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5913477.7000000002</v>
      </c>
      <c r="D1483" s="1">
        <v>0</v>
      </c>
      <c r="E1483" s="1">
        <v>0</v>
      </c>
      <c r="F1483" s="1">
        <v>0</v>
      </c>
      <c r="G1483" s="2">
        <f t="shared" si="34"/>
        <v>23653.910800000001</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4445994.63</v>
      </c>
      <c r="D1484" s="1">
        <v>0</v>
      </c>
      <c r="E1484" s="1">
        <v>0</v>
      </c>
      <c r="F1484" s="1">
        <v>0</v>
      </c>
      <c r="G1484" s="2">
        <f t="shared" si="34"/>
        <v>22229.973150000002</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1432537.24</v>
      </c>
      <c r="D1485" s="1">
        <v>0</v>
      </c>
      <c r="E1485" s="1">
        <v>0</v>
      </c>
      <c r="F1485" s="1">
        <v>0</v>
      </c>
      <c r="G1485" s="2">
        <f t="shared" si="34"/>
        <v>8595.2234399999998</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5000</v>
      </c>
      <c r="D1486" s="1">
        <v>0</v>
      </c>
      <c r="E1486" s="1">
        <v>0</v>
      </c>
      <c r="F1486" s="1">
        <v>0</v>
      </c>
      <c r="G1486" s="2">
        <f t="shared" si="34"/>
        <v>35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18024.09</v>
      </c>
      <c r="D1489" s="1">
        <v>0</v>
      </c>
      <c r="E1489" s="1">
        <v>0</v>
      </c>
      <c r="F1489" s="1">
        <v>0</v>
      </c>
      <c r="G1489" s="2">
        <f t="shared" si="34"/>
        <v>180.24090000000001</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11921.74</v>
      </c>
      <c r="D1491" s="1">
        <v>0</v>
      </c>
      <c r="E1491" s="1">
        <v>0</v>
      </c>
      <c r="F1491" s="1">
        <v>0</v>
      </c>
      <c r="G1491" s="2">
        <f t="shared" si="34"/>
        <v>143.06088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643655.91</v>
      </c>
      <c r="D1492" s="1">
        <v>0</v>
      </c>
      <c r="E1492" s="1">
        <v>0</v>
      </c>
      <c r="F1492" s="1">
        <v>0</v>
      </c>
      <c r="G1492" s="2">
        <f t="shared" si="34"/>
        <v>8367.5268300000007</v>
      </c>
      <c r="H1492" s="2">
        <f t="shared" si="35"/>
        <v>8.999999996740371E-2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6541672.6699999999</v>
      </c>
      <c r="D1499" s="1">
        <v>0</v>
      </c>
      <c r="E1499" s="1">
        <v>0</v>
      </c>
      <c r="F1499" s="1">
        <v>0</v>
      </c>
      <c r="G1499" s="2">
        <f t="shared" si="34"/>
        <v>130833.4534</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5898016.7599999998</v>
      </c>
      <c r="D1501" s="1">
        <v>0</v>
      </c>
      <c r="E1501" s="1">
        <v>0</v>
      </c>
      <c r="F1501" s="1">
        <v>0</v>
      </c>
      <c r="G1501" s="2">
        <f t="shared" si="34"/>
        <v>129756.36871999998</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4409122.8899999997</v>
      </c>
      <c r="D1502" s="1">
        <v>0</v>
      </c>
      <c r="E1502" s="1">
        <v>0</v>
      </c>
      <c r="F1502" s="1">
        <v>0</v>
      </c>
      <c r="G1502" s="2">
        <f t="shared" si="34"/>
        <v>101409.82646999999</v>
      </c>
      <c r="H1502" s="2">
        <f t="shared" si="35"/>
        <v>0.11000000033527613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1439031.57</v>
      </c>
      <c r="D1503" s="1">
        <v>0</v>
      </c>
      <c r="E1503" s="1">
        <v>0</v>
      </c>
      <c r="F1503" s="1">
        <v>0</v>
      </c>
      <c r="G1503" s="2">
        <f t="shared" si="34"/>
        <v>34536.757680000002</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5000</v>
      </c>
      <c r="D1504" s="1">
        <v>0</v>
      </c>
      <c r="E1504" s="1">
        <v>0</v>
      </c>
      <c r="F1504" s="1">
        <v>0</v>
      </c>
      <c r="G1504" s="2">
        <f t="shared" si="34"/>
        <v>125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18024.09</v>
      </c>
      <c r="D1507" s="1">
        <v>0</v>
      </c>
      <c r="E1507" s="1">
        <v>0</v>
      </c>
      <c r="F1507" s="1">
        <v>0</v>
      </c>
      <c r="G1507" s="2">
        <f t="shared" si="34"/>
        <v>504.67452000000003</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26838.21</v>
      </c>
      <c r="D1509" s="1">
        <v>0</v>
      </c>
      <c r="E1509" s="1">
        <v>0</v>
      </c>
      <c r="F1509" s="1">
        <v>0</v>
      </c>
      <c r="G1509" s="2">
        <f t="shared" si="34"/>
        <v>805.1463</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643655.91</v>
      </c>
      <c r="D1510" s="1">
        <v>0</v>
      </c>
      <c r="E1510" s="1">
        <v>0</v>
      </c>
      <c r="F1510" s="1">
        <v>0</v>
      </c>
      <c r="G1510" s="2">
        <f t="shared" si="34"/>
        <v>19953.333210000001</v>
      </c>
      <c r="H1510" s="2">
        <f t="shared" si="35"/>
        <v>8.999999996740371E-2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389688.84000000078</v>
      </c>
      <c r="D1517" s="1">
        <v>0</v>
      </c>
      <c r="E1517" s="1">
        <v>0</v>
      </c>
      <c r="F1517" s="1">
        <v>0</v>
      </c>
      <c r="G1517" s="2">
        <f t="shared" si="34"/>
        <v>14808.175920000029</v>
      </c>
      <c r="H1517" s="2">
        <f t="shared" si="35"/>
        <v>0.15999999921768904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389688.84</v>
      </c>
      <c r="D1576" s="1">
        <v>0</v>
      </c>
      <c r="E1576" s="1">
        <v>0</v>
      </c>
      <c r="F1576" s="1">
        <v>0</v>
      </c>
      <c r="G1576" s="2">
        <f t="shared" si="34"/>
        <v>37799.817480000005</v>
      </c>
      <c r="H1576" s="2">
        <f t="shared" si="35"/>
        <v>0.15999999997438863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389688.84</v>
      </c>
      <c r="D1578" s="1">
        <v>0</v>
      </c>
      <c r="E1578" s="1">
        <v>0</v>
      </c>
      <c r="F1578" s="1">
        <v>0</v>
      </c>
      <c r="G1578" s="2">
        <f t="shared" si="34"/>
        <v>38579.195160000003</v>
      </c>
      <c r="H1578" s="2">
        <f t="shared" si="35"/>
        <v>0.15999999997438863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10707</v>
      </c>
      <c r="H6" s="19" t="s">
        <v>26</v>
      </c>
      <c r="I6" s="20" t="s">
        <v>27</v>
      </c>
      <c r="J6" s="4"/>
      <c r="L6" s="4"/>
      <c r="M6" s="4"/>
      <c r="N6" s="4"/>
      <c r="O6" s="4"/>
      <c r="P6" s="4"/>
      <c r="Q6" s="4"/>
      <c r="R6" s="4"/>
      <c r="S6" s="4"/>
      <c r="T6" s="4"/>
      <c r="U6" s="4"/>
      <c r="V6" s="4"/>
      <c r="W6" s="4"/>
      <c r="X6" s="4"/>
    </row>
    <row r="7" spans="1:24" ht="15" customHeight="1" x14ac:dyDescent="0.25">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70"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5">
      <c r="A16" s="329" t="s">
        <v>29</v>
      </c>
      <c r="B16" s="335" t="str">
        <f>'PR-RAS'!B6</f>
        <v xml:space="preserve">PRIHODI POSLOVANJA (šifre 61+62+63+64+65+66+67+68) </v>
      </c>
      <c r="C16" s="336"/>
      <c r="D16" s="336"/>
      <c r="E16" s="336"/>
      <c r="F16" s="337"/>
      <c r="G16" s="34" t="str">
        <f>'PR-RAS'!C6</f>
        <v>6</v>
      </c>
      <c r="H16" s="172">
        <f>'PR-RAS'!D6</f>
        <v>6494467</v>
      </c>
      <c r="I16" s="172">
        <f>'PR-RAS'!E6</f>
        <v>6511381.3200000012</v>
      </c>
      <c r="J16" s="4"/>
      <c r="K16" s="4"/>
      <c r="L16" s="4"/>
      <c r="M16" s="4"/>
      <c r="N16" s="4"/>
      <c r="O16" s="4"/>
      <c r="P16" s="4"/>
      <c r="Q16" s="4"/>
      <c r="R16" s="4"/>
      <c r="S16" s="4"/>
      <c r="T16" s="4"/>
      <c r="U16" s="4"/>
      <c r="V16" s="4"/>
      <c r="W16" s="4"/>
      <c r="X16" s="4"/>
    </row>
    <row r="17" spans="1:24" ht="12.75" customHeight="1" x14ac:dyDescent="0.25">
      <c r="A17" s="330"/>
      <c r="B17" s="338" t="str">
        <f>'PR-RAS'!B151</f>
        <v xml:space="preserve">RASHODI POSLOVANJA (šifre 31+32+34+35+36+37+38) </v>
      </c>
      <c r="C17" s="339"/>
      <c r="D17" s="339"/>
      <c r="E17" s="339"/>
      <c r="F17" s="340"/>
      <c r="G17" s="35" t="str">
        <f>'PR-RAS'!C151</f>
        <v>3</v>
      </c>
      <c r="H17" s="172">
        <f>'PR-RAS'!D151</f>
        <v>5609520</v>
      </c>
      <c r="I17" s="172">
        <f>'PR-RAS'!E151</f>
        <v>5846459.1600000001</v>
      </c>
      <c r="J17" s="4"/>
      <c r="K17" s="4"/>
      <c r="L17" s="4"/>
      <c r="M17" s="4"/>
      <c r="N17" s="4"/>
      <c r="O17" s="4"/>
      <c r="P17" s="4"/>
      <c r="Q17" s="4"/>
      <c r="R17" s="4"/>
      <c r="S17" s="4"/>
      <c r="T17" s="4"/>
      <c r="U17" s="4"/>
      <c r="V17" s="4"/>
      <c r="W17" s="4"/>
      <c r="X17" s="4"/>
    </row>
    <row r="18" spans="1:24" ht="12.75" customHeight="1" x14ac:dyDescent="0.25">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19081.840000000931</v>
      </c>
      <c r="J18" s="4"/>
      <c r="K18" s="4"/>
      <c r="L18" s="4"/>
      <c r="M18" s="4"/>
      <c r="N18" s="4"/>
      <c r="O18" s="4"/>
      <c r="P18" s="4"/>
      <c r="Q18" s="4"/>
      <c r="R18" s="4"/>
      <c r="S18" s="4"/>
      <c r="T18" s="4"/>
      <c r="U18" s="4"/>
      <c r="V18" s="4"/>
      <c r="W18" s="4"/>
      <c r="X18" s="4"/>
    </row>
    <row r="19" spans="1:24" ht="12.75" customHeight="1" x14ac:dyDescent="0.25">
      <c r="A19" s="331"/>
      <c r="B19" s="341" t="str">
        <f>'PR-RAS'!B646</f>
        <v>Manjak prihoda i primitaka za pokriće u sljedećem razdoblju (šifre Y005 + '9222-9221' - X005 - '9221-9222' )</v>
      </c>
      <c r="C19" s="342"/>
      <c r="D19" s="342"/>
      <c r="E19" s="342"/>
      <c r="F19" s="343"/>
      <c r="G19" s="36" t="str">
        <f>'PR-RAS'!C646</f>
        <v>Y006</v>
      </c>
      <c r="H19" s="173">
        <f>'PR-RAS'!D646</f>
        <v>2927</v>
      </c>
      <c r="I19" s="173">
        <f>'PR-RAS'!E646</f>
        <v>0</v>
      </c>
      <c r="J19" s="4"/>
      <c r="K19" s="4"/>
      <c r="L19" s="4"/>
      <c r="M19" s="4"/>
      <c r="N19" s="4"/>
      <c r="O19" s="4"/>
      <c r="P19" s="4"/>
      <c r="Q19" s="4"/>
      <c r="R19" s="4"/>
      <c r="S19" s="4"/>
      <c r="T19" s="4"/>
      <c r="U19" s="4"/>
      <c r="V19" s="4"/>
      <c r="W19" s="4"/>
      <c r="X19" s="4"/>
    </row>
    <row r="20" spans="1:24" ht="12.75" customHeight="1" x14ac:dyDescent="0.25">
      <c r="A20" s="329" t="s">
        <v>32</v>
      </c>
      <c r="B20" s="335" t="str">
        <f>BILANCA!B7</f>
        <v>Nefinancijska imovina (šifre 01+02+03+04+05+06)</v>
      </c>
      <c r="C20" s="336"/>
      <c r="D20" s="336"/>
      <c r="E20" s="336"/>
      <c r="F20" s="337"/>
      <c r="G20" s="159" t="str">
        <f>BILANCA!C7</f>
        <v>B002</v>
      </c>
      <c r="H20" s="174">
        <f>BILANCA!D7</f>
        <v>17060760</v>
      </c>
      <c r="I20" s="175">
        <f>BILANCA!E7</f>
        <v>15189069.569999998</v>
      </c>
      <c r="J20" s="4"/>
      <c r="K20" s="4"/>
      <c r="L20" s="4"/>
      <c r="M20" s="4"/>
      <c r="N20" s="4"/>
      <c r="O20" s="4"/>
      <c r="P20" s="4"/>
      <c r="Q20" s="4"/>
      <c r="R20" s="4"/>
      <c r="S20" s="4"/>
      <c r="T20" s="4"/>
      <c r="U20" s="4"/>
      <c r="V20" s="4"/>
      <c r="W20" s="4"/>
      <c r="X20" s="4"/>
    </row>
    <row r="21" spans="1:24" ht="12.75" customHeight="1" x14ac:dyDescent="0.25">
      <c r="A21" s="330"/>
      <c r="B21" s="338" t="str">
        <f>BILANCA!B68</f>
        <v>Financijska imovina (šifre 11+12+13+14+15+16+17+19)</v>
      </c>
      <c r="C21" s="339"/>
      <c r="D21" s="339"/>
      <c r="E21" s="339"/>
      <c r="F21" s="340"/>
      <c r="G21" s="160" t="str">
        <f>BILANCA!C68</f>
        <v>1</v>
      </c>
      <c r="H21" s="176">
        <f>BILANCA!D68</f>
        <v>377741</v>
      </c>
      <c r="I21" s="177">
        <f>BILANCA!E68</f>
        <v>430091.07</v>
      </c>
      <c r="J21" s="4"/>
      <c r="K21" s="4"/>
      <c r="L21" s="4"/>
      <c r="M21" s="4"/>
      <c r="N21" s="4"/>
      <c r="O21" s="4"/>
      <c r="P21" s="4"/>
      <c r="Q21" s="4"/>
      <c r="R21" s="4"/>
      <c r="S21" s="4"/>
      <c r="T21" s="4"/>
      <c r="U21" s="4"/>
      <c r="V21" s="4"/>
      <c r="W21" s="4"/>
      <c r="X21" s="4"/>
    </row>
    <row r="22" spans="1:24" ht="12.75" customHeight="1" x14ac:dyDescent="0.25">
      <c r="A22" s="330"/>
      <c r="B22" s="338" t="str">
        <f>BILANCA!B176</f>
        <v xml:space="preserve">Obveze (šifre 23+24+25+26+29) </v>
      </c>
      <c r="C22" s="339"/>
      <c r="D22" s="339"/>
      <c r="E22" s="339"/>
      <c r="F22" s="340"/>
      <c r="G22" s="160" t="str">
        <f>BILANCA!C176</f>
        <v>2</v>
      </c>
      <c r="H22" s="176">
        <f>BILANCA!D176</f>
        <v>374229</v>
      </c>
      <c r="I22" s="177">
        <f>BILANCA!E176</f>
        <v>389688.83999999997</v>
      </c>
      <c r="J22" s="4"/>
      <c r="K22" s="4"/>
      <c r="L22" s="4"/>
      <c r="M22" s="4"/>
      <c r="N22" s="4"/>
      <c r="O22" s="4"/>
      <c r="P22" s="4"/>
      <c r="Q22" s="4"/>
      <c r="R22" s="4"/>
      <c r="S22" s="4"/>
      <c r="T22" s="4"/>
      <c r="U22" s="4"/>
      <c r="V22" s="4"/>
      <c r="W22" s="4"/>
      <c r="X22" s="4"/>
    </row>
    <row r="23" spans="1:24" ht="12.75" customHeight="1" x14ac:dyDescent="0.25">
      <c r="A23" s="331"/>
      <c r="B23" s="341" t="str">
        <f>BILANCA!B237</f>
        <v>Vlastiti izvori (šifre 91 + 922 - 93 + 96 do 98)</v>
      </c>
      <c r="C23" s="342"/>
      <c r="D23" s="342"/>
      <c r="E23" s="342"/>
      <c r="F23" s="343"/>
      <c r="G23" s="161" t="str">
        <f>BILANCA!C237</f>
        <v>9</v>
      </c>
      <c r="H23" s="178">
        <f>BILANCA!D237</f>
        <v>17064272</v>
      </c>
      <c r="I23" s="179">
        <f>BILANCA!E237</f>
        <v>15229471.799999999</v>
      </c>
      <c r="J23" s="4"/>
      <c r="K23" s="4"/>
      <c r="L23" s="4"/>
      <c r="M23" s="4"/>
      <c r="N23" s="4"/>
      <c r="O23" s="4"/>
      <c r="P23" s="4"/>
      <c r="Q23" s="4"/>
      <c r="R23" s="4"/>
      <c r="S23" s="4"/>
      <c r="T23" s="4"/>
      <c r="U23" s="4"/>
      <c r="V23" s="4"/>
      <c r="W23" s="4"/>
      <c r="X23" s="4"/>
    </row>
    <row r="24" spans="1:24" ht="12.75" customHeight="1" x14ac:dyDescent="0.25">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38" t="str">
        <f>'RAS-funkcijski'!B114</f>
        <v>Obrazovanje (šifre 091+092+093+094+095+096+097+098)</v>
      </c>
      <c r="C27" s="339"/>
      <c r="D27" s="339"/>
      <c r="E27" s="339"/>
      <c r="F27" s="340"/>
      <c r="G27" s="160" t="str">
        <f>'RAS-funkcijski'!C114</f>
        <v>09</v>
      </c>
      <c r="H27" s="176">
        <f>'RAS-funkcijski'!D114</f>
        <v>5834908</v>
      </c>
      <c r="I27" s="177">
        <f>'RAS-funkcijski'!E114</f>
        <v>6490115.0700000003</v>
      </c>
      <c r="J27" s="4"/>
      <c r="K27" s="4"/>
      <c r="L27" s="4"/>
      <c r="M27" s="4"/>
      <c r="N27" s="4"/>
      <c r="O27" s="4"/>
      <c r="P27" s="4"/>
      <c r="Q27" s="4"/>
      <c r="R27" s="4"/>
      <c r="S27" s="4"/>
      <c r="T27" s="4"/>
      <c r="U27" s="4"/>
      <c r="V27" s="4"/>
      <c r="W27" s="4"/>
      <c r="X27" s="4"/>
    </row>
    <row r="28" spans="1:24" ht="12.75" customHeight="1" x14ac:dyDescent="0.25">
      <c r="A28" s="331"/>
      <c r="B28" s="341" t="str">
        <f>'RAS-funkcijski'!B141</f>
        <v>Kontrolni zbroj (šifre 01+02+03+04+05+06+07+08+09+10)</v>
      </c>
      <c r="C28" s="342"/>
      <c r="D28" s="342"/>
      <c r="E28" s="342"/>
      <c r="F28" s="343"/>
      <c r="G28" s="161" t="str">
        <f>'RAS-funkcijski'!C141</f>
        <v>R1</v>
      </c>
      <c r="H28" s="180">
        <f>'RAS-funkcijski'!D141</f>
        <v>5834908</v>
      </c>
      <c r="I28" s="181">
        <f>'RAS-funkcijski'!E141</f>
        <v>6490115.0700000003</v>
      </c>
      <c r="J28" s="4"/>
      <c r="K28" s="4"/>
      <c r="L28" s="4"/>
      <c r="M28" s="4"/>
      <c r="N28" s="4"/>
      <c r="O28" s="4"/>
      <c r="P28" s="4"/>
      <c r="Q28" s="4"/>
      <c r="R28" s="4"/>
      <c r="S28" s="4"/>
      <c r="T28" s="4"/>
      <c r="U28" s="4"/>
      <c r="V28" s="4"/>
      <c r="W28" s="4"/>
      <c r="X28" s="4"/>
    </row>
    <row r="29" spans="1:24" ht="12.75" customHeight="1" x14ac:dyDescent="0.25">
      <c r="A29" s="329" t="s">
        <v>36</v>
      </c>
      <c r="B29" s="345" t="str">
        <f>'P-VRIO'!B5</f>
        <v>Promjene u vrijednosti i obujmu imovine (šifre 91511+91512)</v>
      </c>
      <c r="C29" s="336"/>
      <c r="D29" s="336"/>
      <c r="E29" s="336"/>
      <c r="F29" s="337"/>
      <c r="G29" s="159" t="str">
        <f>'P-VRIO'!C5</f>
        <v>9151</v>
      </c>
      <c r="H29" s="174">
        <f>'P-VRIO'!D5</f>
        <v>0</v>
      </c>
      <c r="I29" s="175">
        <f>'P-VRIO'!E5</f>
        <v>811638.9</v>
      </c>
      <c r="J29" s="4"/>
      <c r="K29" s="4"/>
      <c r="L29" s="4"/>
      <c r="M29" s="4"/>
      <c r="N29" s="4"/>
      <c r="O29" s="4"/>
      <c r="P29" s="4"/>
      <c r="Q29" s="4"/>
      <c r="R29" s="4"/>
      <c r="S29" s="4"/>
      <c r="T29" s="4"/>
      <c r="U29" s="4"/>
      <c r="V29" s="4"/>
      <c r="W29" s="4"/>
      <c r="X29" s="4"/>
    </row>
    <row r="30" spans="1:24" ht="12.75" customHeight="1" x14ac:dyDescent="0.25">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374227.9</v>
      </c>
      <c r="J33" s="4"/>
      <c r="K33" s="4"/>
      <c r="L33" s="4"/>
      <c r="M33" s="4"/>
      <c r="N33" s="4"/>
      <c r="O33" s="4"/>
      <c r="P33" s="4"/>
      <c r="Q33" s="4"/>
      <c r="R33" s="4"/>
      <c r="S33" s="4"/>
      <c r="T33" s="4"/>
      <c r="U33" s="4"/>
      <c r="V33" s="4"/>
      <c r="W33" s="4"/>
      <c r="X33" s="4"/>
    </row>
    <row r="34" spans="1:24" ht="12.75" customHeight="1" x14ac:dyDescent="0.25">
      <c r="A34" s="330"/>
      <c r="B34" s="338" t="str">
        <f>OBVEZE!B42</f>
        <v>Stanje obveza na kraju izvještajnog razdoblja (šifre V001+V002-V004) i (šifre V007+V009)</v>
      </c>
      <c r="C34" s="339"/>
      <c r="D34" s="339"/>
      <c r="E34" s="339"/>
      <c r="F34" s="340"/>
      <c r="G34" s="160" t="str">
        <f>OBVEZE!C42</f>
        <v>V006</v>
      </c>
      <c r="H34" s="176" t="s">
        <v>46</v>
      </c>
      <c r="I34" s="177">
        <f>OBVEZE!D42</f>
        <v>389688.84000000078</v>
      </c>
      <c r="J34" s="4"/>
      <c r="K34" s="4"/>
      <c r="L34" s="4"/>
      <c r="M34" s="4"/>
      <c r="N34" s="4"/>
      <c r="O34" s="4"/>
      <c r="P34" s="4"/>
      <c r="Q34" s="4"/>
      <c r="R34" s="4"/>
      <c r="S34" s="4"/>
      <c r="T34" s="4"/>
      <c r="U34" s="4"/>
      <c r="V34" s="4"/>
      <c r="W34" s="4"/>
      <c r="X34" s="4"/>
    </row>
    <row r="35" spans="1:24" ht="12.75" customHeight="1" x14ac:dyDescent="0.25">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1"/>
      <c r="B36" s="341" t="str">
        <f>OBVEZE!B101</f>
        <v>Stanje nedospjelih obveza na kraju izvještajnog razdoblja (šifre V010 + ND23 + ND24 + 'ND dio 25,26')</v>
      </c>
      <c r="C36" s="342"/>
      <c r="D36" s="342"/>
      <c r="E36" s="342"/>
      <c r="F36" s="343"/>
      <c r="G36" s="161" t="str">
        <f>OBVEZE!C101</f>
        <v>V009</v>
      </c>
      <c r="H36" s="180" t="s">
        <v>46</v>
      </c>
      <c r="I36" s="181">
        <f>OBVEZE!D101</f>
        <v>389688.84</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5" zoomScaleNormal="100" workbookViewId="0">
      <selection activeCell="D350" sqref="D350"/>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 x14ac:dyDescent="0.25">
      <c r="A3" s="310" t="s">
        <v>49</v>
      </c>
      <c r="B3" s="311" t="s">
        <v>41</v>
      </c>
      <c r="C3" s="285" t="s">
        <v>42</v>
      </c>
      <c r="D3" s="311" t="s">
        <v>50</v>
      </c>
      <c r="E3" s="311" t="s">
        <v>51</v>
      </c>
      <c r="F3" s="286"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54</v>
      </c>
      <c r="B5" s="355"/>
      <c r="C5" s="216"/>
      <c r="D5" s="74"/>
      <c r="E5" s="74"/>
      <c r="F5" s="61"/>
    </row>
    <row r="6" spans="1:25" ht="12.75" customHeight="1" x14ac:dyDescent="0.2">
      <c r="A6" s="55">
        <v>6</v>
      </c>
      <c r="B6" s="87" t="s">
        <v>55</v>
      </c>
      <c r="C6" s="52" t="s">
        <v>56</v>
      </c>
      <c r="D6" s="53">
        <f>D7+D44+D50+D82+D106+D124+D133+D139</f>
        <v>6494467</v>
      </c>
      <c r="E6" s="53">
        <f>E7+E44+E50+E82+E106+E124+E133+E139</f>
        <v>6511381.3200000012</v>
      </c>
      <c r="F6" s="54">
        <f t="shared" ref="F6:F131" si="0">IF(D6&lt;&gt;0,IF(E6/D6&gt;=100,"&gt;&gt;100",E6/D6*100),"-")</f>
        <v>100.26044200393969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5660795</v>
      </c>
      <c r="E50" s="53">
        <f>E51+E54+E59+E62+E65+E68+E71+E74+E77</f>
        <v>5262192.2200000007</v>
      </c>
      <c r="F50" s="54">
        <f t="shared" si="0"/>
        <v>92.958537095937956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5660795</v>
      </c>
      <c r="E68" s="53">
        <f t="shared" si="15"/>
        <v>5262192.2200000007</v>
      </c>
      <c r="F68" s="54">
        <f t="shared" si="0"/>
        <v>92.958537095937956</v>
      </c>
    </row>
    <row r="69" spans="1:6" ht="12.75" customHeight="1" x14ac:dyDescent="0.2">
      <c r="A69" s="55" t="s">
        <v>181</v>
      </c>
      <c r="B69" s="87" t="s">
        <v>182</v>
      </c>
      <c r="C69" s="52" t="s">
        <v>181</v>
      </c>
      <c r="D69" s="244">
        <v>4827003</v>
      </c>
      <c r="E69" s="244">
        <v>4937655.1900000004</v>
      </c>
      <c r="F69" s="54">
        <f t="shared" si="0"/>
        <v>102.29235801179324</v>
      </c>
    </row>
    <row r="70" spans="1:6" ht="12" x14ac:dyDescent="0.2">
      <c r="A70" s="55" t="s">
        <v>183</v>
      </c>
      <c r="B70" s="87" t="s">
        <v>184</v>
      </c>
      <c r="C70" s="52" t="s">
        <v>183</v>
      </c>
      <c r="D70" s="244">
        <v>833792</v>
      </c>
      <c r="E70" s="244">
        <v>324537.03000000003</v>
      </c>
      <c r="F70" s="54">
        <f t="shared" si="0"/>
        <v>38.923020369588578</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19638</v>
      </c>
      <c r="E106" s="53">
        <f t="shared" si="23"/>
        <v>113503.86</v>
      </c>
      <c r="F106" s="54">
        <f t="shared" si="0"/>
        <v>577.980751604033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19638</v>
      </c>
      <c r="E112" s="53">
        <f t="shared" si="25"/>
        <v>113503.86</v>
      </c>
      <c r="F112" s="54">
        <f t="shared" si="0"/>
        <v>577.980751604033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19638</v>
      </c>
      <c r="E117" s="244">
        <v>113503.86</v>
      </c>
      <c r="F117" s="54">
        <f t="shared" si="0"/>
        <v>577.980751604033</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814034</v>
      </c>
      <c r="E133" s="53">
        <f t="shared" si="30"/>
        <v>1135685.24</v>
      </c>
      <c r="F133" s="54">
        <f t="shared" ref="F133:F223" si="31">IF(D133&lt;&gt;0,IF(E133/D133&gt;=100,"&gt;&gt;100",E133/D133*100),"-")</f>
        <v>139.51324391855869</v>
      </c>
    </row>
    <row r="134" spans="1:6" ht="22.8" x14ac:dyDescent="0.2">
      <c r="A134" s="55">
        <v>671</v>
      </c>
      <c r="B134" s="234" t="s">
        <v>311</v>
      </c>
      <c r="C134" s="52" t="s">
        <v>312</v>
      </c>
      <c r="D134" s="53">
        <f t="shared" ref="D134:E134" si="32">SUM(D135:D137)</f>
        <v>814034</v>
      </c>
      <c r="E134" s="53">
        <f t="shared" si="32"/>
        <v>1135685.24</v>
      </c>
      <c r="F134" s="54">
        <f t="shared" si="31"/>
        <v>139.51324391855869</v>
      </c>
    </row>
    <row r="135" spans="1:6" ht="12.75" customHeight="1" x14ac:dyDescent="0.2">
      <c r="A135" s="55">
        <v>6711</v>
      </c>
      <c r="B135" s="87" t="s">
        <v>313</v>
      </c>
      <c r="C135" s="52" t="s">
        <v>314</v>
      </c>
      <c r="D135" s="244">
        <v>768988</v>
      </c>
      <c r="E135" s="244">
        <v>806444.35</v>
      </c>
      <c r="F135" s="54">
        <f t="shared" si="31"/>
        <v>104.87086274428211</v>
      </c>
    </row>
    <row r="136" spans="1:6" ht="22.8" x14ac:dyDescent="0.2">
      <c r="A136" s="55">
        <v>6712</v>
      </c>
      <c r="B136" s="234" t="s">
        <v>315</v>
      </c>
      <c r="C136" s="52" t="s">
        <v>316</v>
      </c>
      <c r="D136" s="244">
        <v>45046</v>
      </c>
      <c r="E136" s="244">
        <v>329240.89</v>
      </c>
      <c r="F136" s="54">
        <f t="shared" si="31"/>
        <v>730.89928073524845</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5609520</v>
      </c>
      <c r="E151" s="53">
        <f t="shared" si="35"/>
        <v>5846459.1600000001</v>
      </c>
      <c r="F151" s="54">
        <f t="shared" si="31"/>
        <v>104.22387583964404</v>
      </c>
    </row>
    <row r="152" spans="1:6" ht="12.75" customHeight="1" x14ac:dyDescent="0.2">
      <c r="A152" s="55">
        <v>31</v>
      </c>
      <c r="B152" s="87" t="s">
        <v>346</v>
      </c>
      <c r="C152" s="52" t="s">
        <v>35</v>
      </c>
      <c r="D152" s="53">
        <f t="shared" ref="D152:E152" si="36">D153+D158+D159</f>
        <v>4365902</v>
      </c>
      <c r="E152" s="53">
        <f t="shared" si="36"/>
        <v>4397470.24</v>
      </c>
      <c r="F152" s="54">
        <f t="shared" si="31"/>
        <v>100.7230634127839</v>
      </c>
    </row>
    <row r="153" spans="1:6" ht="12.75" customHeight="1" x14ac:dyDescent="0.2">
      <c r="A153" s="55">
        <v>311</v>
      </c>
      <c r="B153" s="87" t="s">
        <v>347</v>
      </c>
      <c r="C153" s="52" t="s">
        <v>348</v>
      </c>
      <c r="D153" s="53">
        <f t="shared" ref="D153:E153" si="37">SUM(D154:D157)</f>
        <v>3527608</v>
      </c>
      <c r="E153" s="53">
        <f t="shared" si="37"/>
        <v>3655581.61</v>
      </c>
      <c r="F153" s="54">
        <f t="shared" si="31"/>
        <v>103.62777298384627</v>
      </c>
    </row>
    <row r="154" spans="1:6" ht="12.75" customHeight="1" x14ac:dyDescent="0.2">
      <c r="A154" s="55">
        <v>3111</v>
      </c>
      <c r="B154" s="87" t="s">
        <v>349</v>
      </c>
      <c r="C154" s="52" t="s">
        <v>350</v>
      </c>
      <c r="D154" s="244">
        <v>3527608</v>
      </c>
      <c r="E154" s="244">
        <v>3655581.61</v>
      </c>
      <c r="F154" s="54">
        <f t="shared" si="31"/>
        <v>103.62777298384627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257246</v>
      </c>
      <c r="E158" s="244">
        <v>158248.87</v>
      </c>
      <c r="F158" s="54">
        <f t="shared" si="31"/>
        <v>61.516552249597659</v>
      </c>
    </row>
    <row r="159" spans="1:6" ht="12.75" customHeight="1" x14ac:dyDescent="0.2">
      <c r="A159" s="55">
        <v>313</v>
      </c>
      <c r="B159" s="87" t="s">
        <v>359</v>
      </c>
      <c r="C159" s="52" t="s">
        <v>360</v>
      </c>
      <c r="D159" s="53">
        <f t="shared" ref="D159:E159" si="38">SUM(D160:D162)</f>
        <v>581048</v>
      </c>
      <c r="E159" s="53">
        <f t="shared" si="38"/>
        <v>583639.76</v>
      </c>
      <c r="F159" s="54">
        <f t="shared" si="31"/>
        <v>100.44604920763862</v>
      </c>
    </row>
    <row r="160" spans="1:6" ht="12.75" customHeight="1" x14ac:dyDescent="0.2">
      <c r="A160" s="55">
        <v>3131</v>
      </c>
      <c r="B160" s="87" t="s">
        <v>139</v>
      </c>
      <c r="C160" s="52" t="s">
        <v>361</v>
      </c>
      <c r="D160" s="244"/>
      <c r="E160" s="244">
        <v>0</v>
      </c>
      <c r="F160" s="54" t="str">
        <f t="shared" si="31"/>
        <v>-</v>
      </c>
    </row>
    <row r="161" spans="1:6" ht="12.75" customHeight="1" x14ac:dyDescent="0.2">
      <c r="A161" s="55">
        <v>3132</v>
      </c>
      <c r="B161" s="87" t="s">
        <v>362</v>
      </c>
      <c r="C161" s="52" t="s">
        <v>363</v>
      </c>
      <c r="D161" s="244">
        <v>581048</v>
      </c>
      <c r="E161" s="244">
        <v>583639.76</v>
      </c>
      <c r="F161" s="54">
        <f t="shared" si="31"/>
        <v>100.44604920763862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1181267</v>
      </c>
      <c r="E163" s="53">
        <f t="shared" si="39"/>
        <v>1425964.83</v>
      </c>
      <c r="F163" s="54">
        <f t="shared" si="31"/>
        <v>120.71486209298999</v>
      </c>
    </row>
    <row r="164" spans="1:6" ht="12.75" customHeight="1" x14ac:dyDescent="0.2">
      <c r="A164" s="55">
        <v>321</v>
      </c>
      <c r="B164" s="87" t="s">
        <v>368</v>
      </c>
      <c r="C164" s="52" t="s">
        <v>369</v>
      </c>
      <c r="D164" s="53">
        <f t="shared" ref="D164:E164" si="40">SUM(D165:D168)</f>
        <v>288943</v>
      </c>
      <c r="E164" s="53">
        <f t="shared" si="40"/>
        <v>363617.89</v>
      </c>
      <c r="F164" s="54">
        <f t="shared" si="31"/>
        <v>125.84415957472581</v>
      </c>
    </row>
    <row r="165" spans="1:6" ht="12.75" customHeight="1" x14ac:dyDescent="0.2">
      <c r="A165" s="55">
        <v>3211</v>
      </c>
      <c r="B165" s="87" t="s">
        <v>370</v>
      </c>
      <c r="C165" s="52" t="s">
        <v>371</v>
      </c>
      <c r="D165" s="244">
        <v>7476</v>
      </c>
      <c r="E165" s="244">
        <v>16550.990000000002</v>
      </c>
      <c r="F165" s="54">
        <f t="shared" si="31"/>
        <v>221.38830925628682</v>
      </c>
    </row>
    <row r="166" spans="1:6" ht="12.75" customHeight="1" x14ac:dyDescent="0.2">
      <c r="A166" s="55">
        <v>3212</v>
      </c>
      <c r="B166" s="87" t="s">
        <v>372</v>
      </c>
      <c r="C166" s="52" t="s">
        <v>373</v>
      </c>
      <c r="D166" s="244">
        <v>271695</v>
      </c>
      <c r="E166" s="244">
        <v>339322.9</v>
      </c>
      <c r="F166" s="54">
        <f t="shared" si="31"/>
        <v>124.89110951618542</v>
      </c>
    </row>
    <row r="167" spans="1:6" ht="12.75" customHeight="1" x14ac:dyDescent="0.2">
      <c r="A167" s="55">
        <v>3213</v>
      </c>
      <c r="B167" s="87" t="s">
        <v>374</v>
      </c>
      <c r="C167" s="52" t="s">
        <v>375</v>
      </c>
      <c r="D167" s="244">
        <v>9772</v>
      </c>
      <c r="E167" s="244">
        <v>7495</v>
      </c>
      <c r="F167" s="54">
        <f t="shared" si="31"/>
        <v>76.698731068358569</v>
      </c>
    </row>
    <row r="168" spans="1:6" ht="12.75" customHeight="1" x14ac:dyDescent="0.2">
      <c r="A168" s="55">
        <v>3214</v>
      </c>
      <c r="B168" s="87" t="s">
        <v>376</v>
      </c>
      <c r="C168" s="52" t="s">
        <v>377</v>
      </c>
      <c r="D168" s="244"/>
      <c r="E168" s="244">
        <v>249</v>
      </c>
      <c r="F168" s="54" t="str">
        <f t="shared" si="31"/>
        <v>-</v>
      </c>
    </row>
    <row r="169" spans="1:6" ht="12.75" customHeight="1" x14ac:dyDescent="0.2">
      <c r="A169" s="55">
        <v>322</v>
      </c>
      <c r="B169" s="87" t="s">
        <v>378</v>
      </c>
      <c r="C169" s="52" t="s">
        <v>379</v>
      </c>
      <c r="D169" s="53">
        <f t="shared" ref="D169:E169" si="41">SUM(D170:D176)</f>
        <v>394977</v>
      </c>
      <c r="E169" s="53">
        <f t="shared" si="41"/>
        <v>604637.52</v>
      </c>
      <c r="F169" s="54">
        <f t="shared" si="31"/>
        <v>153.0817034915957</v>
      </c>
    </row>
    <row r="170" spans="1:6" ht="12.75" customHeight="1" x14ac:dyDescent="0.2">
      <c r="A170" s="55">
        <v>3221</v>
      </c>
      <c r="B170" s="87" t="s">
        <v>380</v>
      </c>
      <c r="C170" s="52" t="s">
        <v>381</v>
      </c>
      <c r="D170" s="244">
        <v>82414</v>
      </c>
      <c r="E170" s="244">
        <v>43232.89</v>
      </c>
      <c r="F170" s="54">
        <f t="shared" si="31"/>
        <v>52.458186715849251</v>
      </c>
    </row>
    <row r="171" spans="1:6" ht="12.75" customHeight="1" x14ac:dyDescent="0.2">
      <c r="A171" s="55">
        <v>3222</v>
      </c>
      <c r="B171" s="87" t="s">
        <v>382</v>
      </c>
      <c r="C171" s="52" t="s">
        <v>383</v>
      </c>
      <c r="D171" s="244">
        <v>159794</v>
      </c>
      <c r="E171" s="244">
        <v>208297.03</v>
      </c>
      <c r="F171" s="54">
        <f t="shared" si="31"/>
        <v>130.35347384757875</v>
      </c>
    </row>
    <row r="172" spans="1:6" ht="12.75" customHeight="1" x14ac:dyDescent="0.2">
      <c r="A172" s="55">
        <v>3223</v>
      </c>
      <c r="B172" s="87" t="s">
        <v>384</v>
      </c>
      <c r="C172" s="52" t="s">
        <v>385</v>
      </c>
      <c r="D172" s="244">
        <v>142532</v>
      </c>
      <c r="E172" s="244">
        <v>314908.13</v>
      </c>
      <c r="F172" s="54">
        <f t="shared" si="31"/>
        <v>220.93854713327534</v>
      </c>
    </row>
    <row r="173" spans="1:6" ht="12.75" customHeight="1" x14ac:dyDescent="0.2">
      <c r="A173" s="55">
        <v>3224</v>
      </c>
      <c r="B173" s="87" t="s">
        <v>386</v>
      </c>
      <c r="C173" s="52" t="s">
        <v>387</v>
      </c>
      <c r="D173" s="244">
        <v>4161</v>
      </c>
      <c r="E173" s="244">
        <v>10636.99</v>
      </c>
      <c r="F173" s="54">
        <f t="shared" si="31"/>
        <v>255.63542417688058</v>
      </c>
    </row>
    <row r="174" spans="1:6" ht="12.75" customHeight="1" x14ac:dyDescent="0.2">
      <c r="A174" s="55">
        <v>3225</v>
      </c>
      <c r="B174" s="87" t="s">
        <v>388</v>
      </c>
      <c r="C174" s="52" t="s">
        <v>389</v>
      </c>
      <c r="D174" s="244">
        <v>6076</v>
      </c>
      <c r="E174" s="244">
        <v>25262.23</v>
      </c>
      <c r="F174" s="54">
        <f t="shared" si="31"/>
        <v>415.7707373271889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2300.25</v>
      </c>
      <c r="F176" s="54" t="str">
        <f t="shared" si="31"/>
        <v>-</v>
      </c>
    </row>
    <row r="177" spans="1:6" ht="12.75" customHeight="1" x14ac:dyDescent="0.2">
      <c r="A177" s="55">
        <v>323</v>
      </c>
      <c r="B177" s="87" t="s">
        <v>394</v>
      </c>
      <c r="C177" s="52" t="s">
        <v>395</v>
      </c>
      <c r="D177" s="53">
        <f t="shared" ref="D177:E177" si="42">SUM(D178:D186)</f>
        <v>475038</v>
      </c>
      <c r="E177" s="53">
        <f t="shared" si="42"/>
        <v>402203.43</v>
      </c>
      <c r="F177" s="54">
        <f t="shared" si="31"/>
        <v>84.667632905157063</v>
      </c>
    </row>
    <row r="178" spans="1:6" ht="12.75" customHeight="1" x14ac:dyDescent="0.2">
      <c r="A178" s="55">
        <v>3231</v>
      </c>
      <c r="B178" s="87" t="s">
        <v>396</v>
      </c>
      <c r="C178" s="52" t="s">
        <v>397</v>
      </c>
      <c r="D178" s="244">
        <v>322216</v>
      </c>
      <c r="E178" s="244">
        <v>192014.52</v>
      </c>
      <c r="F178" s="54">
        <f t="shared" si="31"/>
        <v>59.591863842887996</v>
      </c>
    </row>
    <row r="179" spans="1:6" ht="12.75" customHeight="1" x14ac:dyDescent="0.2">
      <c r="A179" s="55">
        <v>3232</v>
      </c>
      <c r="B179" s="87" t="s">
        <v>398</v>
      </c>
      <c r="C179" s="52" t="s">
        <v>399</v>
      </c>
      <c r="D179" s="244">
        <v>33462</v>
      </c>
      <c r="E179" s="244">
        <v>56623.64</v>
      </c>
      <c r="F179" s="54">
        <f t="shared" si="31"/>
        <v>169.21773952543182</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28267</v>
      </c>
      <c r="E181" s="244">
        <v>29167.54</v>
      </c>
      <c r="F181" s="54">
        <f t="shared" si="31"/>
        <v>103.18583507269963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6651</v>
      </c>
      <c r="E183" s="244">
        <v>14017.5</v>
      </c>
      <c r="F183" s="54">
        <f t="shared" si="31"/>
        <v>210.75778078484439</v>
      </c>
    </row>
    <row r="184" spans="1:6" ht="12.75" customHeight="1" x14ac:dyDescent="0.2">
      <c r="A184" s="55">
        <v>3237</v>
      </c>
      <c r="B184" s="87" t="s">
        <v>408</v>
      </c>
      <c r="C184" s="52" t="s">
        <v>409</v>
      </c>
      <c r="D184" s="244">
        <v>38532</v>
      </c>
      <c r="E184" s="244">
        <v>95390.15</v>
      </c>
      <c r="F184" s="54">
        <f t="shared" si="31"/>
        <v>247.56085850721479</v>
      </c>
    </row>
    <row r="185" spans="1:6" ht="12.75" customHeight="1" x14ac:dyDescent="0.2">
      <c r="A185" s="55">
        <v>3238</v>
      </c>
      <c r="B185" s="87" t="s">
        <v>410</v>
      </c>
      <c r="C185" s="52" t="s">
        <v>411</v>
      </c>
      <c r="D185" s="244">
        <v>12565</v>
      </c>
      <c r="E185" s="244">
        <v>11640.76</v>
      </c>
      <c r="F185" s="54">
        <f t="shared" si="31"/>
        <v>92.644329486669321</v>
      </c>
    </row>
    <row r="186" spans="1:6" ht="12.75" customHeight="1" x14ac:dyDescent="0.2">
      <c r="A186" s="55">
        <v>3239</v>
      </c>
      <c r="B186" s="87" t="s">
        <v>412</v>
      </c>
      <c r="C186" s="52" t="s">
        <v>413</v>
      </c>
      <c r="D186" s="244">
        <v>33345</v>
      </c>
      <c r="E186" s="244">
        <v>3349.32</v>
      </c>
      <c r="F186" s="54">
        <f t="shared" si="31"/>
        <v>10.044444444444444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22309</v>
      </c>
      <c r="E188" s="53">
        <f t="shared" si="43"/>
        <v>55505.99</v>
      </c>
      <c r="F188" s="54">
        <f t="shared" si="31"/>
        <v>248.80537003003269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9511</v>
      </c>
      <c r="E190" s="244">
        <v>7839.32</v>
      </c>
      <c r="F190" s="54">
        <f t="shared" si="31"/>
        <v>82.423719903269898</v>
      </c>
    </row>
    <row r="191" spans="1:6" ht="12.75" customHeight="1" x14ac:dyDescent="0.2">
      <c r="A191" s="55">
        <v>3293</v>
      </c>
      <c r="B191" s="87" t="s">
        <v>422</v>
      </c>
      <c r="C191" s="52" t="s">
        <v>423</v>
      </c>
      <c r="D191" s="244">
        <v>451</v>
      </c>
      <c r="E191" s="244">
        <v>9457.81</v>
      </c>
      <c r="F191" s="54">
        <f t="shared" si="31"/>
        <v>2097.0753880266075</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5100</v>
      </c>
      <c r="E193" s="244">
        <v>14937.5</v>
      </c>
      <c r="F193" s="54">
        <f t="shared" si="31"/>
        <v>292.89215686274508</v>
      </c>
    </row>
    <row r="194" spans="1:6" ht="12.75" customHeight="1" x14ac:dyDescent="0.2">
      <c r="A194" s="55" t="s">
        <v>428</v>
      </c>
      <c r="B194" s="87" t="s">
        <v>429</v>
      </c>
      <c r="C194" s="52" t="s">
        <v>428</v>
      </c>
      <c r="D194" s="244">
        <v>1013</v>
      </c>
      <c r="E194" s="244">
        <v>2567.8200000000002</v>
      </c>
      <c r="F194" s="54">
        <f t="shared" si="31"/>
        <v>253.48667324777887</v>
      </c>
    </row>
    <row r="195" spans="1:6" ht="12.75" customHeight="1" x14ac:dyDescent="0.2">
      <c r="A195" s="55">
        <v>3299</v>
      </c>
      <c r="B195" s="87" t="s">
        <v>430</v>
      </c>
      <c r="C195" s="52" t="s">
        <v>431</v>
      </c>
      <c r="D195" s="244">
        <v>5234</v>
      </c>
      <c r="E195" s="244">
        <v>19503.54</v>
      </c>
      <c r="F195" s="54">
        <f t="shared" si="31"/>
        <v>372.63163928162021</v>
      </c>
    </row>
    <row r="196" spans="1:6" ht="12.75" customHeight="1" x14ac:dyDescent="0.2">
      <c r="A196" s="55">
        <v>34</v>
      </c>
      <c r="B196" s="234" t="s">
        <v>432</v>
      </c>
      <c r="C196" s="52" t="s">
        <v>433</v>
      </c>
      <c r="D196" s="53">
        <f t="shared" ref="D196:E196" si="44">D197+D202+D210</f>
        <v>7644</v>
      </c>
      <c r="E196" s="53">
        <f t="shared" si="44"/>
        <v>5000</v>
      </c>
      <c r="F196" s="54">
        <f t="shared" si="31"/>
        <v>65.410779696493975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2644</v>
      </c>
      <c r="E202" s="53">
        <f t="shared" si="46"/>
        <v>0</v>
      </c>
      <c r="F202" s="54">
        <f t="shared" si="31"/>
        <v>0</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v>2644</v>
      </c>
      <c r="E205" s="244"/>
      <c r="F205" s="54">
        <f t="shared" si="31"/>
        <v>0</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5000</v>
      </c>
      <c r="E210" s="53">
        <f t="shared" si="47"/>
        <v>5000</v>
      </c>
      <c r="F210" s="54">
        <f t="shared" si="31"/>
        <v>100</v>
      </c>
    </row>
    <row r="211" spans="1:6" ht="12.75" customHeight="1" x14ac:dyDescent="0.2">
      <c r="A211" s="55">
        <v>3431</v>
      </c>
      <c r="B211" s="234" t="s">
        <v>462</v>
      </c>
      <c r="C211" s="52" t="s">
        <v>463</v>
      </c>
      <c r="D211" s="244">
        <v>5000</v>
      </c>
      <c r="E211" s="244">
        <v>5000</v>
      </c>
      <c r="F211" s="54">
        <f t="shared" si="31"/>
        <v>100</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54707</v>
      </c>
      <c r="E252" s="53">
        <f t="shared" si="63"/>
        <v>18024.09</v>
      </c>
      <c r="F252" s="54">
        <f t="shared" ref="F252:F258" si="64">IF(D252&lt;&gt;0,IF(E252/D252&gt;=100,"&gt;&gt;100",E252/D252*100),"-")</f>
        <v>32.946588187983252</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54707</v>
      </c>
      <c r="E259" s="53">
        <f t="shared" si="66"/>
        <v>18024.09</v>
      </c>
      <c r="F259" s="54">
        <f t="shared" ref="F259:F262" si="67">IF(D259&lt;&gt;0,IF(E259/D259&gt;=100,"&gt;&gt;100",E259/D259*100),"-")</f>
        <v>32.946588187983252</v>
      </c>
    </row>
    <row r="260" spans="1:6" ht="12.75" customHeight="1" x14ac:dyDescent="0.2">
      <c r="A260" s="55">
        <v>3721</v>
      </c>
      <c r="B260" s="87" t="s">
        <v>556</v>
      </c>
      <c r="C260" s="52" t="s">
        <v>557</v>
      </c>
      <c r="D260" s="244"/>
      <c r="E260" s="244">
        <v>7551.76</v>
      </c>
      <c r="F260" s="54" t="str">
        <f t="shared" si="67"/>
        <v>-</v>
      </c>
    </row>
    <row r="261" spans="1:6" ht="12.75" customHeight="1" x14ac:dyDescent="0.2">
      <c r="A261" s="55">
        <v>3722</v>
      </c>
      <c r="B261" s="87" t="s">
        <v>558</v>
      </c>
      <c r="C261" s="52" t="s">
        <v>559</v>
      </c>
      <c r="D261" s="244">
        <v>54707</v>
      </c>
      <c r="E261" s="244">
        <v>10472.33</v>
      </c>
      <c r="F261" s="54">
        <f t="shared" si="67"/>
        <v>19.142577732282888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5609520</v>
      </c>
      <c r="E289" s="53">
        <f t="shared" si="79"/>
        <v>5846459.1600000001</v>
      </c>
      <c r="F289" s="54">
        <f t="shared" si="76"/>
        <v>104.22387583964404</v>
      </c>
    </row>
    <row r="290" spans="1:6" ht="12.75" customHeight="1" x14ac:dyDescent="0.2">
      <c r="A290" s="55" t="s">
        <v>605</v>
      </c>
      <c r="B290" s="87" t="s">
        <v>616</v>
      </c>
      <c r="C290" s="52" t="s">
        <v>617</v>
      </c>
      <c r="D290" s="53">
        <f>IF(D6&gt;=D289,D6-D289,0)</f>
        <v>884947</v>
      </c>
      <c r="E290" s="53">
        <f>IF(E6&gt;=E289,E6-E289,0)</f>
        <v>664922.16000000108</v>
      </c>
      <c r="F290" s="54">
        <f t="shared" si="76"/>
        <v>75.136947184407774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2353</v>
      </c>
      <c r="E293" s="244">
        <v>2184.41</v>
      </c>
      <c r="F293" s="54">
        <f t="shared" si="76"/>
        <v>92.835104122396942</v>
      </c>
    </row>
    <row r="294" spans="1:6" ht="12.75" customHeight="1" x14ac:dyDescent="0.2">
      <c r="A294" s="55">
        <v>96</v>
      </c>
      <c r="B294" s="87" t="s">
        <v>624</v>
      </c>
      <c r="C294" s="52" t="s">
        <v>625</v>
      </c>
      <c r="D294" s="244">
        <v>6439</v>
      </c>
      <c r="E294" s="244">
        <v>21318.95</v>
      </c>
      <c r="F294" s="54">
        <f t="shared" si="76"/>
        <v>331.09100792048457</v>
      </c>
    </row>
    <row r="295" spans="1:6" ht="12" x14ac:dyDescent="0.2">
      <c r="A295" s="55">
        <v>9661</v>
      </c>
      <c r="B295" s="87" t="s">
        <v>626</v>
      </c>
      <c r="C295" s="52" t="s">
        <v>627</v>
      </c>
      <c r="D295" s="244">
        <v>200</v>
      </c>
      <c r="E295" s="244">
        <v>200</v>
      </c>
      <c r="F295" s="54">
        <f t="shared" si="76"/>
        <v>100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225388</v>
      </c>
      <c r="E350" s="53">
        <f t="shared" si="95"/>
        <v>643655.91</v>
      </c>
      <c r="F350" s="54">
        <f t="shared" si="81"/>
        <v>285.57683195201162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131788</v>
      </c>
      <c r="E363" s="53">
        <f t="shared" si="99"/>
        <v>129725.01999999999</v>
      </c>
      <c r="F363" s="54">
        <f t="shared" si="81"/>
        <v>98.434622272134021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49634</v>
      </c>
      <c r="E369" s="53">
        <f t="shared" si="101"/>
        <v>67739</v>
      </c>
      <c r="F369" s="54">
        <f t="shared" si="81"/>
        <v>136.47701172583311</v>
      </c>
    </row>
    <row r="370" spans="1:6" ht="12.75" customHeight="1" x14ac:dyDescent="0.2">
      <c r="A370" s="55">
        <v>4221</v>
      </c>
      <c r="B370" s="87" t="s">
        <v>671</v>
      </c>
      <c r="C370" s="52" t="s">
        <v>763</v>
      </c>
      <c r="D370" s="244">
        <v>23824</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25810</v>
      </c>
      <c r="E376" s="244">
        <v>67739</v>
      </c>
      <c r="F376" s="54">
        <f t="shared" si="81"/>
        <v>262.45253777605575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82154</v>
      </c>
      <c r="E383" s="53">
        <f t="shared" si="103"/>
        <v>61986.02</v>
      </c>
      <c r="F383" s="54">
        <f t="shared" si="81"/>
        <v>75.451006646054964</v>
      </c>
    </row>
    <row r="384" spans="1:6" ht="12.75" customHeight="1" x14ac:dyDescent="0.2">
      <c r="A384" s="55">
        <v>4241</v>
      </c>
      <c r="B384" s="87" t="s">
        <v>780</v>
      </c>
      <c r="C384" s="52" t="s">
        <v>781</v>
      </c>
      <c r="D384" s="244">
        <v>82154</v>
      </c>
      <c r="E384" s="244">
        <v>61986.02</v>
      </c>
      <c r="F384" s="54">
        <f t="shared" si="81"/>
        <v>75.451006646054964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93600</v>
      </c>
      <c r="E402" s="53">
        <f t="shared" si="109"/>
        <v>513930.89</v>
      </c>
      <c r="F402" s="54">
        <f t="shared" si="81"/>
        <v>549.07146367521364</v>
      </c>
    </row>
    <row r="403" spans="1:6" ht="12.75" customHeight="1" x14ac:dyDescent="0.2">
      <c r="A403" s="55">
        <v>451</v>
      </c>
      <c r="B403" s="87" t="s">
        <v>808</v>
      </c>
      <c r="C403" s="52" t="s">
        <v>809</v>
      </c>
      <c r="D403" s="244">
        <v>93600</v>
      </c>
      <c r="E403" s="244">
        <v>513930.89</v>
      </c>
      <c r="F403" s="54">
        <f t="shared" si="81"/>
        <v>549.07146367521364</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225388</v>
      </c>
      <c r="E408" s="53">
        <f t="shared" si="111"/>
        <v>643655.91</v>
      </c>
      <c r="F408" s="54">
        <f t="shared" si="81"/>
        <v>285.57683195201162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6494467</v>
      </c>
      <c r="E412" s="53">
        <f>E6+E298</f>
        <v>6511381.3200000012</v>
      </c>
      <c r="F412" s="54">
        <f t="shared" si="81"/>
        <v>100.26044200393969</v>
      </c>
    </row>
    <row r="413" spans="1:6" ht="12.75" customHeight="1" x14ac:dyDescent="0.2">
      <c r="A413" s="55" t="s">
        <v>605</v>
      </c>
      <c r="B413" s="87" t="s">
        <v>828</v>
      </c>
      <c r="C413" s="52" t="s">
        <v>829</v>
      </c>
      <c r="D413" s="53">
        <f t="shared" ref="D413:E413" si="112">D289+D350</f>
        <v>5834908</v>
      </c>
      <c r="E413" s="53">
        <f t="shared" si="112"/>
        <v>6490115.0700000003</v>
      </c>
      <c r="F413" s="54">
        <f t="shared" si="81"/>
        <v>111.2290899873657</v>
      </c>
    </row>
    <row r="414" spans="1:6" ht="12.75" customHeight="1" x14ac:dyDescent="0.2">
      <c r="A414" s="55" t="s">
        <v>605</v>
      </c>
      <c r="B414" s="87" t="s">
        <v>830</v>
      </c>
      <c r="C414" s="52" t="s">
        <v>831</v>
      </c>
      <c r="D414" s="53">
        <f t="shared" ref="D414:E414" si="113">IF(D412&gt;=D413,D412-D413,0)</f>
        <v>659559</v>
      </c>
      <c r="E414" s="53">
        <f t="shared" si="113"/>
        <v>21266.250000000931</v>
      </c>
      <c r="F414" s="54">
        <f t="shared" si="81"/>
        <v>3.2243135185784637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2353</v>
      </c>
      <c r="E417" s="53">
        <f t="shared" si="116"/>
        <v>2184.41</v>
      </c>
      <c r="F417" s="54">
        <f t="shared" si="81"/>
        <v>92.835104122396942</v>
      </c>
    </row>
    <row r="418" spans="1:6" ht="12.75" customHeight="1" x14ac:dyDescent="0.2">
      <c r="A418" s="57" t="s">
        <v>839</v>
      </c>
      <c r="B418" s="235" t="s">
        <v>840</v>
      </c>
      <c r="C418" s="58" t="s">
        <v>841</v>
      </c>
      <c r="D418" s="64">
        <f t="shared" ref="D418:E418" si="117">D294+D411</f>
        <v>6439</v>
      </c>
      <c r="E418" s="64">
        <f t="shared" si="117"/>
        <v>21318.95</v>
      </c>
      <c r="F418" s="59">
        <f t="shared" si="81"/>
        <v>331.09100792048457</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660133</v>
      </c>
      <c r="E528" s="53">
        <f t="shared" si="148"/>
        <v>0</v>
      </c>
      <c r="F528" s="54">
        <f t="shared" si="119"/>
        <v>0</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660133</v>
      </c>
      <c r="E593" s="53">
        <f t="shared" si="167"/>
        <v>0</v>
      </c>
      <c r="F593" s="54">
        <f t="shared" si="119"/>
        <v>0</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660133</v>
      </c>
      <c r="E605" s="53">
        <f t="shared" si="171"/>
        <v>0</v>
      </c>
      <c r="F605" s="54">
        <f t="shared" si="119"/>
        <v>0</v>
      </c>
    </row>
    <row r="606" spans="1:6" ht="22.8" x14ac:dyDescent="0.2">
      <c r="A606" s="55">
        <v>5443</v>
      </c>
      <c r="B606" s="87" t="s">
        <v>1206</v>
      </c>
      <c r="C606" s="52" t="s">
        <v>1207</v>
      </c>
      <c r="D606" s="244">
        <v>660133</v>
      </c>
      <c r="E606" s="244"/>
      <c r="F606" s="54">
        <f t="shared" si="119"/>
        <v>0</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660133</v>
      </c>
      <c r="E636" s="53">
        <f t="shared" si="179"/>
        <v>0</v>
      </c>
      <c r="F636" s="54">
        <f t="shared" si="119"/>
        <v>0</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6494467</v>
      </c>
      <c r="E639" s="53">
        <f t="shared" si="180"/>
        <v>6511381.3200000012</v>
      </c>
      <c r="F639" s="54">
        <f t="shared" si="119"/>
        <v>100.26044200393969</v>
      </c>
    </row>
    <row r="640" spans="1:6" ht="12.75" customHeight="1" x14ac:dyDescent="0.2">
      <c r="A640" s="55" t="s">
        <v>605</v>
      </c>
      <c r="B640" s="87" t="s">
        <v>1274</v>
      </c>
      <c r="C640" s="52" t="s">
        <v>1275</v>
      </c>
      <c r="D640" s="53">
        <f t="shared" ref="D640:E640" si="181">D413+D528</f>
        <v>6495041</v>
      </c>
      <c r="E640" s="53">
        <f t="shared" si="181"/>
        <v>6490115.0700000003</v>
      </c>
      <c r="F640" s="54">
        <f t="shared" si="119"/>
        <v>99.924158600384516</v>
      </c>
    </row>
    <row r="641" spans="1:6" ht="12.75" customHeight="1" x14ac:dyDescent="0.2">
      <c r="A641" s="55" t="s">
        <v>605</v>
      </c>
      <c r="B641" s="87" t="s">
        <v>1276</v>
      </c>
      <c r="C641" s="52" t="s">
        <v>1277</v>
      </c>
      <c r="D641" s="53">
        <f t="shared" ref="D641:E641" si="182">IF(D639&gt;=D640,D639-D640,0)</f>
        <v>0</v>
      </c>
      <c r="E641" s="53">
        <f t="shared" si="182"/>
        <v>21266.250000000931</v>
      </c>
      <c r="F641" s="54" t="str">
        <f t="shared" si="119"/>
        <v>-</v>
      </c>
    </row>
    <row r="642" spans="1:6" ht="12.75" customHeight="1" x14ac:dyDescent="0.2">
      <c r="A642" s="55" t="s">
        <v>605</v>
      </c>
      <c r="B642" s="87" t="s">
        <v>1278</v>
      </c>
      <c r="C642" s="52" t="s">
        <v>1279</v>
      </c>
      <c r="D642" s="53">
        <f t="shared" ref="D642:E642" si="183">IF(D640&gt;=D639,D640-D639,0)</f>
        <v>574</v>
      </c>
      <c r="E642" s="53">
        <f t="shared" si="183"/>
        <v>0</v>
      </c>
      <c r="F642" s="54">
        <f t="shared" si="119"/>
        <v>0</v>
      </c>
    </row>
    <row r="643" spans="1:6" ht="22.8" x14ac:dyDescent="0.2">
      <c r="A643" s="62" t="s">
        <v>1280</v>
      </c>
      <c r="B643" s="87" t="s">
        <v>1281</v>
      </c>
      <c r="C643" s="63" t="s">
        <v>1280</v>
      </c>
      <c r="D643" s="53">
        <f t="shared" ref="D643:E643" si="184">IF(D416-D417+D637-D638&gt;=0,D416-D417+D637-D638,0)</f>
        <v>0</v>
      </c>
      <c r="E643" s="53">
        <f t="shared" si="184"/>
        <v>0</v>
      </c>
      <c r="F643" s="54" t="str">
        <f t="shared" si="119"/>
        <v>-</v>
      </c>
    </row>
    <row r="644" spans="1:6" ht="22.8" x14ac:dyDescent="0.2">
      <c r="A644" s="62" t="s">
        <v>1282</v>
      </c>
      <c r="B644" s="87" t="s">
        <v>1283</v>
      </c>
      <c r="C644" s="63" t="s">
        <v>1282</v>
      </c>
      <c r="D644" s="53">
        <f t="shared" ref="D644:E644" si="185">IF(D417-D416+D638-D637&gt;=0,D417-D416+D638-D637,0)</f>
        <v>2353</v>
      </c>
      <c r="E644" s="53">
        <f t="shared" si="185"/>
        <v>2184.41</v>
      </c>
      <c r="F644" s="54">
        <f t="shared" si="119"/>
        <v>92.835104122396942</v>
      </c>
    </row>
    <row r="645" spans="1:6" ht="22.8" x14ac:dyDescent="0.2">
      <c r="A645" s="55" t="s">
        <v>605</v>
      </c>
      <c r="B645" s="87" t="s">
        <v>1284</v>
      </c>
      <c r="C645" s="52" t="s">
        <v>1285</v>
      </c>
      <c r="D645" s="53">
        <f t="shared" ref="D645:E645" si="186">IF(D641+D643-D642-D644&gt;=0,D641+D643-D642-D644,0)</f>
        <v>0</v>
      </c>
      <c r="E645" s="53">
        <f t="shared" si="186"/>
        <v>19081.840000000931</v>
      </c>
      <c r="F645" s="54" t="str">
        <f t="shared" si="119"/>
        <v>-</v>
      </c>
    </row>
    <row r="646" spans="1:6" ht="22.8" x14ac:dyDescent="0.2">
      <c r="A646" s="55" t="s">
        <v>605</v>
      </c>
      <c r="B646" s="87" t="s">
        <v>1286</v>
      </c>
      <c r="C646" s="52" t="s">
        <v>1287</v>
      </c>
      <c r="D646" s="53">
        <f t="shared" ref="D646:E646" si="187">IF(D642+D644-D641-D643&gt;=0,D642+D644-D641-D643,0)</f>
        <v>2927</v>
      </c>
      <c r="E646" s="53">
        <f t="shared" si="187"/>
        <v>0</v>
      </c>
      <c r="F646" s="54">
        <f t="shared" si="119"/>
        <v>0</v>
      </c>
    </row>
    <row r="647" spans="1:6" ht="22.8" x14ac:dyDescent="0.2">
      <c r="A647" s="57" t="s">
        <v>1288</v>
      </c>
      <c r="B647" s="235" t="s">
        <v>1289</v>
      </c>
      <c r="C647" s="58" t="s">
        <v>1288</v>
      </c>
      <c r="D647" s="245">
        <v>342056</v>
      </c>
      <c r="E647" s="245">
        <v>385413.63</v>
      </c>
      <c r="F647" s="59">
        <f t="shared" si="119"/>
        <v>112.67559405477465</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c r="E649" s="244">
        <v>9885.09</v>
      </c>
      <c r="F649" s="54" t="str">
        <f t="shared" ref="F649:F724" si="188">IF(D649&lt;&gt;0,IF(E649/D649&gt;=100,"&gt;&gt;100",E649/D649*100),"-")</f>
        <v>-</v>
      </c>
    </row>
    <row r="650" spans="1:6" ht="12.75" customHeight="1" x14ac:dyDescent="0.2">
      <c r="A650" s="55" t="s">
        <v>1293</v>
      </c>
      <c r="B650" s="87" t="s">
        <v>1294</v>
      </c>
      <c r="C650" s="52" t="s">
        <v>1293</v>
      </c>
      <c r="D650" s="244">
        <v>1742881</v>
      </c>
      <c r="E650" s="244">
        <v>1140162</v>
      </c>
      <c r="F650" s="54">
        <f t="shared" si="188"/>
        <v>65.418235668413388</v>
      </c>
    </row>
    <row r="651" spans="1:6" ht="12.75" customHeight="1" x14ac:dyDescent="0.2">
      <c r="A651" s="55" t="s">
        <v>1295</v>
      </c>
      <c r="B651" s="87" t="s">
        <v>1296</v>
      </c>
      <c r="C651" s="52" t="s">
        <v>1295</v>
      </c>
      <c r="D651" s="244">
        <v>1732996</v>
      </c>
      <c r="E651" s="244">
        <v>1130963.81</v>
      </c>
      <c r="F651" s="54">
        <f t="shared" si="188"/>
        <v>65.260612834651667</v>
      </c>
    </row>
    <row r="652" spans="1:6" ht="22.8" x14ac:dyDescent="0.2">
      <c r="A652" s="55">
        <v>11</v>
      </c>
      <c r="B652" s="87" t="s">
        <v>1297</v>
      </c>
      <c r="C652" s="52" t="s">
        <v>1298</v>
      </c>
      <c r="D652" s="53">
        <f t="shared" ref="D652:E652" si="189">+D649+D650-D651</f>
        <v>9885</v>
      </c>
      <c r="E652" s="53">
        <f t="shared" si="189"/>
        <v>19083.280000000028</v>
      </c>
      <c r="F652" s="54">
        <f t="shared" si="188"/>
        <v>193.05290844714241</v>
      </c>
    </row>
    <row r="653" spans="1:6" ht="22.8" x14ac:dyDescent="0.2">
      <c r="A653" s="55" t="s">
        <v>605</v>
      </c>
      <c r="B653" s="87" t="s">
        <v>1299</v>
      </c>
      <c r="C653" s="52" t="s">
        <v>1300</v>
      </c>
      <c r="D653" s="266"/>
      <c r="E653" s="266"/>
      <c r="F653" s="54" t="str">
        <f t="shared" si="188"/>
        <v>-</v>
      </c>
    </row>
    <row r="654" spans="1:6" ht="22.8" x14ac:dyDescent="0.2">
      <c r="A654" s="55" t="s">
        <v>605</v>
      </c>
      <c r="B654" s="87" t="s">
        <v>1301</v>
      </c>
      <c r="C654" s="52" t="s">
        <v>1302</v>
      </c>
      <c r="D654" s="266">
        <v>52</v>
      </c>
      <c r="E654" s="266">
        <v>47</v>
      </c>
      <c r="F654" s="54">
        <f t="shared" si="188"/>
        <v>90.384615384615387</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44</v>
      </c>
      <c r="E656" s="266">
        <v>43</v>
      </c>
      <c r="F656" s="54">
        <f t="shared" si="188"/>
        <v>97.727272727272734</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4202603</v>
      </c>
      <c r="E675" s="244">
        <v>4388054.54</v>
      </c>
      <c r="F675" s="54">
        <f t="shared" si="188"/>
        <v>104.4127779854533</v>
      </c>
    </row>
    <row r="676" spans="1:6" ht="22.8" x14ac:dyDescent="0.2">
      <c r="A676" s="55">
        <v>63613</v>
      </c>
      <c r="B676" s="234" t="s">
        <v>1346</v>
      </c>
      <c r="C676" s="52" t="s">
        <v>1347</v>
      </c>
      <c r="D676" s="244">
        <v>624400</v>
      </c>
      <c r="E676" s="244">
        <v>549600.65</v>
      </c>
      <c r="F676" s="54">
        <f t="shared" si="188"/>
        <v>88.020603779628445</v>
      </c>
    </row>
    <row r="677" spans="1:6" ht="22.8" x14ac:dyDescent="0.2">
      <c r="A677" s="55">
        <v>63622</v>
      </c>
      <c r="B677" s="234" t="s">
        <v>1348</v>
      </c>
      <c r="C677" s="52" t="s">
        <v>1349</v>
      </c>
      <c r="D677" s="244">
        <v>61820</v>
      </c>
      <c r="E677" s="244">
        <v>204873.28</v>
      </c>
      <c r="F677" s="54">
        <f t="shared" si="188"/>
        <v>331.40291167906827</v>
      </c>
    </row>
    <row r="678" spans="1:6" ht="22.8" x14ac:dyDescent="0.2">
      <c r="A678" s="55">
        <v>63623</v>
      </c>
      <c r="B678" s="234" t="s">
        <v>1350</v>
      </c>
      <c r="C678" s="52" t="s">
        <v>1351</v>
      </c>
      <c r="D678" s="244">
        <v>771972</v>
      </c>
      <c r="E678" s="244">
        <v>119663.75</v>
      </c>
      <c r="F678" s="54">
        <f t="shared" si="188"/>
        <v>15.501047965470249</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19638</v>
      </c>
      <c r="E710" s="244">
        <v>101851.3</v>
      </c>
      <c r="F710" s="54">
        <f t="shared" si="188"/>
        <v>518.64395559629293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14603</v>
      </c>
      <c r="E716" s="244"/>
      <c r="F716" s="54">
        <f t="shared" si="188"/>
        <v>0</v>
      </c>
    </row>
    <row r="717" spans="1:6" ht="12.75" customHeight="1" x14ac:dyDescent="0.2">
      <c r="A717" s="55">
        <v>31215</v>
      </c>
      <c r="B717" s="87" t="s">
        <v>1410</v>
      </c>
      <c r="C717" s="52" t="s">
        <v>1411</v>
      </c>
      <c r="D717" s="244">
        <v>3475</v>
      </c>
      <c r="E717" s="244">
        <v>7177.6</v>
      </c>
      <c r="F717" s="54">
        <f t="shared" si="188"/>
        <v>206.54964028776979</v>
      </c>
    </row>
    <row r="718" spans="1:6" ht="12.75" customHeight="1" x14ac:dyDescent="0.2">
      <c r="A718" s="55">
        <v>32121</v>
      </c>
      <c r="B718" s="87" t="s">
        <v>1412</v>
      </c>
      <c r="C718" s="52" t="s">
        <v>1413</v>
      </c>
      <c r="D718" s="244">
        <v>271695</v>
      </c>
      <c r="E718" s="244">
        <v>339322.9</v>
      </c>
      <c r="F718" s="54">
        <f t="shared" si="188"/>
        <v>124.89110951618542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310</v>
      </c>
      <c r="E720" s="244">
        <v>6435</v>
      </c>
      <c r="F720" s="54">
        <f t="shared" si="188"/>
        <v>2075.8064516129034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30757</v>
      </c>
      <c r="E722" s="244">
        <v>60386.400000000001</v>
      </c>
      <c r="F722" s="54">
        <f t="shared" si="188"/>
        <v>196.33384270247424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5851</v>
      </c>
      <c r="E726" s="244"/>
      <c r="F726" s="54">
        <f t="shared" si="190"/>
        <v>0</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v>2644</v>
      </c>
      <c r="E742" s="244"/>
      <c r="F742" s="54">
        <f t="shared" si="190"/>
        <v>0</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v>7551.76</v>
      </c>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54707</v>
      </c>
      <c r="E828" s="244">
        <v>10472.33</v>
      </c>
      <c r="F828" s="54">
        <f t="shared" si="190"/>
        <v>19.142577732282888</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v>660133</v>
      </c>
      <c r="E953" s="244"/>
      <c r="F953" s="54">
        <f t="shared" si="190"/>
        <v>0</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5" sqref="E15"/>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49</v>
      </c>
      <c r="B3" s="302" t="s">
        <v>41</v>
      </c>
      <c r="C3" s="303" t="s">
        <v>42</v>
      </c>
      <c r="D3" s="304" t="s">
        <v>1963</v>
      </c>
      <c r="E3" s="302" t="s">
        <v>1964</v>
      </c>
      <c r="F3" s="305" t="s">
        <v>52</v>
      </c>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17438501</v>
      </c>
      <c r="E6" s="231">
        <f t="shared" si="0"/>
        <v>15619160.639999999</v>
      </c>
      <c r="F6" s="232">
        <f t="shared" ref="F6:F260" si="1">IF(D6&gt;0,IF(E6/D6&gt;=100,"&gt;&gt;100",E6/D6*100),"-")</f>
        <v>89.567105796536055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17060760</v>
      </c>
      <c r="E7" s="106">
        <f t="shared" si="2"/>
        <v>15189069.569999998</v>
      </c>
      <c r="F7" s="95">
        <f t="shared" si="1"/>
        <v>89.029266984589185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304282</v>
      </c>
      <c r="E8" s="106">
        <f>E9+E10-E11</f>
        <v>220640.62</v>
      </c>
      <c r="F8" s="95">
        <f t="shared" si="1"/>
        <v>72.511886999559621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290000</v>
      </c>
      <c r="E9" s="249">
        <v>220000</v>
      </c>
      <c r="F9" s="95">
        <f t="shared" si="1"/>
        <v>75.862068965517238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14282</v>
      </c>
      <c r="E10" s="249">
        <v>14281.25</v>
      </c>
      <c r="F10" s="95">
        <f t="shared" si="1"/>
        <v>99.994748634645006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v>13640.63</v>
      </c>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16756478</v>
      </c>
      <c r="E12" s="106">
        <f t="shared" si="3"/>
        <v>14968428.949999999</v>
      </c>
      <c r="F12" s="95">
        <f t="shared" si="1"/>
        <v>89.329207187811178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16026933</v>
      </c>
      <c r="E13" s="106">
        <f t="shared" si="4"/>
        <v>14615391.729999999</v>
      </c>
      <c r="F13" s="95">
        <f t="shared" si="1"/>
        <v>91.192692513283731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18711851</v>
      </c>
      <c r="E15" s="249">
        <v>18075781.649999999</v>
      </c>
      <c r="F15" s="95">
        <f t="shared" si="1"/>
        <v>96.600713900511494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2684918</v>
      </c>
      <c r="E18" s="249">
        <v>3460389.92</v>
      </c>
      <c r="F18" s="95">
        <f t="shared" si="1"/>
        <v>128.88251782736009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229408</v>
      </c>
      <c r="E19" s="106">
        <f t="shared" si="5"/>
        <v>120628.73999999999</v>
      </c>
      <c r="F19" s="95">
        <f t="shared" si="1"/>
        <v>52.582621355837631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224419</v>
      </c>
      <c r="E20" s="249">
        <v>224418.69</v>
      </c>
      <c r="F20" s="95">
        <f t="shared" si="1"/>
        <v>99.999861865528317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29396</v>
      </c>
      <c r="E21" s="249">
        <v>29395.81</v>
      </c>
      <c r="F21" s="95">
        <f t="shared" si="1"/>
        <v>99.999353653558316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25635</v>
      </c>
      <c r="E22" s="249">
        <v>25634.62</v>
      </c>
      <c r="F22" s="95">
        <f t="shared" si="1"/>
        <v>99.998517651648129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39871</v>
      </c>
      <c r="E25" s="249">
        <v>39871.199999999997</v>
      </c>
      <c r="F25" s="95">
        <f t="shared" si="1"/>
        <v>100.00050161771713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280470</v>
      </c>
      <c r="E26" s="249">
        <v>348208.65</v>
      </c>
      <c r="F26" s="95">
        <f t="shared" si="1"/>
        <v>124.15183442079368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370383</v>
      </c>
      <c r="E28" s="249">
        <v>546900.23</v>
      </c>
      <c r="F28" s="95">
        <f t="shared" si="1"/>
        <v>147.6580269612806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208311</v>
      </c>
      <c r="E30" s="249">
        <v>208311.34</v>
      </c>
      <c r="F30" s="95">
        <f t="shared" si="1"/>
        <v>100.00016321749692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208311</v>
      </c>
      <c r="E34" s="249">
        <v>208311.34</v>
      </c>
      <c r="F34" s="95">
        <f t="shared" si="1"/>
        <v>100.00016321749692</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497637</v>
      </c>
      <c r="E35" s="106">
        <f t="shared" si="7"/>
        <v>232408.47999999998</v>
      </c>
      <c r="F35" s="95">
        <f t="shared" si="1"/>
        <v>46.702411597208403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497637</v>
      </c>
      <c r="E36" s="249">
        <v>558623.11</v>
      </c>
      <c r="F36" s="95">
        <f t="shared" si="1"/>
        <v>112.2551397906506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v>326214.63</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2500</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2500</v>
      </c>
      <c r="E47" s="249">
        <v>2500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v>2500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289413</v>
      </c>
      <c r="E54" s="249">
        <v>314675.19</v>
      </c>
      <c r="F54" s="95">
        <f t="shared" si="1"/>
        <v>108.7287682308673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289413</v>
      </c>
      <c r="E55" s="249">
        <v>314675.19</v>
      </c>
      <c r="F55" s="95">
        <f t="shared" si="1"/>
        <v>108.7287682308673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377741</v>
      </c>
      <c r="E68" s="106">
        <f t="shared" si="13"/>
        <v>430091.07</v>
      </c>
      <c r="F68" s="95">
        <f t="shared" si="1"/>
        <v>113.85872065780522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9885</v>
      </c>
      <c r="E69" s="106">
        <f t="shared" si="14"/>
        <v>19083.28</v>
      </c>
      <c r="F69" s="95">
        <f t="shared" si="1"/>
        <v>193.0529084471421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9885</v>
      </c>
      <c r="E70" s="106">
        <f t="shared" si="15"/>
        <v>19083.28</v>
      </c>
      <c r="F70" s="95">
        <f t="shared" si="1"/>
        <v>193.0529084471421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9885</v>
      </c>
      <c r="E72" s="249">
        <v>19083.28</v>
      </c>
      <c r="F72" s="95">
        <f t="shared" si="1"/>
        <v>193.0529084471421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19469</v>
      </c>
      <c r="E78" s="106">
        <f>E79+SUM(E82:E84)-E85+E86</f>
        <v>4275.21</v>
      </c>
      <c r="F78" s="95">
        <f t="shared" si="1"/>
        <v>21.959063125995172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393</v>
      </c>
      <c r="E84" s="249">
        <v>269.08999999999997</v>
      </c>
      <c r="F84" s="95">
        <f t="shared" si="1"/>
        <v>68.470737913486005</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19076</v>
      </c>
      <c r="E86" s="249">
        <v>4006.12</v>
      </c>
      <c r="F86" s="95">
        <f t="shared" si="1"/>
        <v>21.000838750262112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6331</v>
      </c>
      <c r="E146" s="106">
        <f t="shared" si="26"/>
        <v>21318.95</v>
      </c>
      <c r="F146" s="95">
        <f t="shared" si="1"/>
        <v>336.73906175959564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6264.5</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v>6264.5</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6331</v>
      </c>
      <c r="E159" s="249">
        <v>15054.45</v>
      </c>
      <c r="F159" s="95">
        <f t="shared" si="1"/>
        <v>237.78944874427421</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342056</v>
      </c>
      <c r="E170" s="106">
        <f t="shared" si="29"/>
        <v>385413.63</v>
      </c>
      <c r="F170" s="95">
        <f t="shared" si="1"/>
        <v>112.67559405477465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342056</v>
      </c>
      <c r="E173" s="249">
        <v>385413.63</v>
      </c>
      <c r="F173" s="95">
        <f t="shared" si="1"/>
        <v>112.67559405477465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17438501</v>
      </c>
      <c r="E175" s="106">
        <f t="shared" si="30"/>
        <v>15619160.639999999</v>
      </c>
      <c r="F175" s="95">
        <f t="shared" si="1"/>
        <v>89.567105796536055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374229</v>
      </c>
      <c r="E176" s="106">
        <f t="shared" si="31"/>
        <v>389688.83999999997</v>
      </c>
      <c r="F176" s="95">
        <f t="shared" si="1"/>
        <v>104.13111757773983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374229</v>
      </c>
      <c r="E177" s="106">
        <f t="shared" si="32"/>
        <v>389688.83999999997</v>
      </c>
      <c r="F177" s="95">
        <f t="shared" si="1"/>
        <v>104.13111757773983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318253</v>
      </c>
      <c r="E178" s="249">
        <v>355124.35</v>
      </c>
      <c r="F178" s="95">
        <f t="shared" si="1"/>
        <v>111.58554671911969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36900</v>
      </c>
      <c r="E179" s="249">
        <v>30405.39</v>
      </c>
      <c r="F179" s="95">
        <f t="shared" si="1"/>
        <v>82.399430894308949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19076</v>
      </c>
      <c r="E188" s="249">
        <v>4159.1000000000004</v>
      </c>
      <c r="F188" s="95">
        <f t="shared" si="1"/>
        <v>21.802788844621514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17064272</v>
      </c>
      <c r="E237" s="106">
        <f t="shared" si="41"/>
        <v>15229471.799999999</v>
      </c>
      <c r="F237" s="95">
        <f t="shared" si="1"/>
        <v>89.247708897279637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17060760</v>
      </c>
      <c r="E238" s="106">
        <f t="shared" si="42"/>
        <v>15189071.01</v>
      </c>
      <c r="F238" s="95">
        <f t="shared" si="1"/>
        <v>89.029275425010368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17717894</v>
      </c>
      <c r="E239" s="106">
        <f t="shared" si="43"/>
        <v>15189071.01</v>
      </c>
      <c r="F239" s="95">
        <f t="shared" si="1"/>
        <v>85.727293604984879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17684380</v>
      </c>
      <c r="E240" s="249">
        <v>15155557.220000001</v>
      </c>
      <c r="F240" s="95">
        <f t="shared" si="1"/>
        <v>85.700246319068015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33514</v>
      </c>
      <c r="E241" s="249">
        <v>33513.79</v>
      </c>
      <c r="F241" s="95">
        <f t="shared" si="1"/>
        <v>99.999373396192638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657134</v>
      </c>
      <c r="E242" s="106">
        <f t="shared" si="44"/>
        <v>0</v>
      </c>
      <c r="F242" s="95">
        <f t="shared" si="1"/>
        <v>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657134</v>
      </c>
      <c r="E243" s="249"/>
      <c r="F243" s="95">
        <f t="shared" si="1"/>
        <v>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-2927</v>
      </c>
      <c r="E245" s="106">
        <f t="shared" si="45"/>
        <v>19081.84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19081.84</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19081.84</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2927</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2927</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6439</v>
      </c>
      <c r="E255" s="249">
        <v>21318.95</v>
      </c>
      <c r="F255" s="95">
        <f t="shared" si="1"/>
        <v>331.09100792048457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102660</v>
      </c>
      <c r="E259" s="106">
        <f t="shared" si="49"/>
        <v>102660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102660</v>
      </c>
      <c r="E260" s="250">
        <v>102660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6331</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21318.95</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19076</v>
      </c>
      <c r="E268" s="249">
        <v>4006.12</v>
      </c>
      <c r="F268" s="95">
        <f t="shared" si="50"/>
        <v>21.000838750262112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21308</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352921</v>
      </c>
      <c r="E288" s="249">
        <v>389688.84</v>
      </c>
      <c r="F288" s="95">
        <f t="shared" si="50"/>
        <v>110.41815023758859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19076</v>
      </c>
      <c r="E298" s="249">
        <v>3890.01</v>
      </c>
      <c r="F298" s="95">
        <f t="shared" si="50"/>
        <v>20.392168169427556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9" workbookViewId="0">
      <selection activeCell="E114" sqref="E114"/>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5834908</v>
      </c>
      <c r="E114" s="83">
        <f t="shared" si="22"/>
        <v>6490115.0700000003</v>
      </c>
      <c r="F114" s="65">
        <f t="shared" si="1"/>
        <v>111.2290899873657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5605302</v>
      </c>
      <c r="E115" s="83">
        <f t="shared" si="23"/>
        <v>6385147.8200000003</v>
      </c>
      <c r="F115" s="65">
        <f t="shared" si="1"/>
        <v>113.91264591988086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v>435728</v>
      </c>
      <c r="E116" s="251">
        <v>742952.98</v>
      </c>
      <c r="F116" s="65">
        <f t="shared" si="1"/>
        <v>170.50843186575111</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5169574</v>
      </c>
      <c r="E117" s="251">
        <v>5642194.8399999999</v>
      </c>
      <c r="F117" s="65">
        <f t="shared" si="1"/>
        <v>109.14235563704089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229606</v>
      </c>
      <c r="E126" s="251">
        <v>104967.25</v>
      </c>
      <c r="F126" s="65">
        <f t="shared" si="1"/>
        <v>45.716248704302153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5834908</v>
      </c>
      <c r="E141" s="108">
        <f t="shared" si="28"/>
        <v>6490115.0700000003</v>
      </c>
      <c r="F141" s="84">
        <f t="shared" si="1"/>
        <v>111.2290899873657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811638.9</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811638.9</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811638.9</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v>811638.9</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6" sqref="D16"/>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7">
        <v>374227.9</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6557133.6100000003</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5913477.7000000002</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8">
        <v>4445994.63</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8">
        <v>1432537.24</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8">
        <v>5000</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8">
        <v>18024.09</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8">
        <v>11921.74</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8">
        <v>643655.91</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6541672.6699999999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5898016.7599999998</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8">
        <v>4409122.8899999997</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8">
        <v>1439031.57</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8">
        <v>5000</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8">
        <v>18024.09</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8">
        <v>26838.21</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8">
        <v>643655.91</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389688.84000000078</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8">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8">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8">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8">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8">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8">
        <v>0</v>
      </c>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8">
        <v>0</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8">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8">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8">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8">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8">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8">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8">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8">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8">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389688.84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8">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8">
        <v>389688.84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4"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0.88671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1" width="14.44140625" style="50" customWidth="1"/>
    <col min="22" max="16384" width="14.441406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10707</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3298</v>
      </c>
      <c r="B1" s="379"/>
      <c r="C1" s="379"/>
    </row>
    <row r="2" spans="1:17" ht="33" customHeight="1" x14ac:dyDescent="0.25">
      <c r="A2" s="380" t="s">
        <v>3299</v>
      </c>
      <c r="B2" s="381"/>
      <c r="C2" s="378"/>
      <c r="D2" s="4"/>
      <c r="E2" s="4"/>
      <c r="F2" s="4"/>
      <c r="G2" s="4"/>
      <c r="H2" s="4"/>
      <c r="I2" s="4"/>
      <c r="J2" s="4"/>
      <c r="K2" s="4"/>
      <c r="L2" s="4"/>
      <c r="M2" s="4"/>
      <c r="N2" s="4"/>
      <c r="O2" s="4"/>
      <c r="P2" s="4"/>
      <c r="Q2" s="4"/>
    </row>
    <row r="3" spans="1:17" ht="18.75" customHeight="1" x14ac:dyDescent="0.25">
      <c r="A3" s="42" t="s">
        <v>3300</v>
      </c>
      <c r="B3" s="382" t="s">
        <v>3301</v>
      </c>
      <c r="C3" s="378"/>
      <c r="D3" s="4"/>
      <c r="E3" s="4"/>
      <c r="F3" s="4"/>
      <c r="G3" s="4"/>
      <c r="H3" s="4"/>
      <c r="I3" s="4"/>
      <c r="J3" s="4"/>
      <c r="K3" s="4"/>
      <c r="L3" s="4"/>
      <c r="M3" s="4"/>
      <c r="N3" s="4"/>
      <c r="O3" s="4"/>
      <c r="P3" s="4"/>
      <c r="Q3" s="4"/>
    </row>
    <row r="4" spans="1:17" ht="37.5" hidden="1" customHeight="1" x14ac:dyDescent="0.25">
      <c r="A4" s="43" t="s">
        <v>3302</v>
      </c>
      <c r="B4" s="377" t="s">
        <v>3303</v>
      </c>
      <c r="C4" s="378"/>
      <c r="D4" s="4"/>
      <c r="E4" s="4"/>
      <c r="F4" s="4"/>
      <c r="G4" s="4"/>
      <c r="H4" s="4"/>
      <c r="I4" s="4"/>
      <c r="J4" s="4"/>
      <c r="K4" s="4"/>
      <c r="L4" s="4"/>
      <c r="M4" s="4"/>
      <c r="N4" s="4"/>
      <c r="O4" s="4"/>
      <c r="P4" s="4"/>
      <c r="Q4" s="4"/>
    </row>
    <row r="5" spans="1:17" ht="48" hidden="1" customHeight="1" x14ac:dyDescent="0.25">
      <c r="A5" s="43" t="s">
        <v>3302</v>
      </c>
      <c r="B5" s="377" t="s">
        <v>3304</v>
      </c>
      <c r="C5" s="378"/>
      <c r="D5" s="4"/>
      <c r="E5" s="4"/>
      <c r="F5" s="4"/>
      <c r="G5" s="4"/>
      <c r="H5" s="4"/>
      <c r="I5" s="4"/>
      <c r="J5" s="4"/>
      <c r="K5" s="4"/>
      <c r="L5" s="4"/>
      <c r="M5" s="4"/>
      <c r="N5" s="4"/>
      <c r="O5" s="4"/>
      <c r="P5" s="4"/>
      <c r="Q5" s="4"/>
    </row>
    <row r="6" spans="1:17" ht="59.25" hidden="1" customHeight="1" x14ac:dyDescent="0.25">
      <c r="A6" s="43" t="s">
        <v>3302</v>
      </c>
      <c r="B6" s="377" t="s">
        <v>3305</v>
      </c>
      <c r="C6" s="378"/>
      <c r="D6" s="4"/>
      <c r="E6" s="4"/>
      <c r="F6" s="4"/>
      <c r="G6" s="4"/>
      <c r="H6" s="4"/>
      <c r="I6" s="4"/>
      <c r="J6" s="4"/>
      <c r="K6" s="4"/>
      <c r="L6" s="4"/>
      <c r="M6" s="4"/>
      <c r="N6" s="4"/>
      <c r="O6" s="4"/>
      <c r="P6" s="4"/>
      <c r="Q6" s="4"/>
    </row>
    <row r="7" spans="1:17" ht="48" hidden="1" customHeight="1" x14ac:dyDescent="0.25">
      <c r="A7" s="43" t="s">
        <v>3306</v>
      </c>
      <c r="B7" s="377" t="s">
        <v>3307</v>
      </c>
      <c r="C7" s="378"/>
      <c r="D7" s="4"/>
      <c r="E7" s="4"/>
      <c r="F7" s="4"/>
      <c r="G7" s="4"/>
      <c r="H7" s="4"/>
      <c r="I7" s="4"/>
      <c r="J7" s="4"/>
      <c r="K7" s="4"/>
      <c r="L7" s="4"/>
      <c r="M7" s="4"/>
      <c r="N7" s="4"/>
      <c r="O7" s="4"/>
      <c r="P7" s="4"/>
      <c r="Q7" s="4"/>
    </row>
    <row r="8" spans="1:17" ht="41.25" hidden="1" customHeight="1" x14ac:dyDescent="0.25">
      <c r="A8" s="43" t="s">
        <v>3308</v>
      </c>
      <c r="B8" s="377" t="s">
        <v>3309</v>
      </c>
      <c r="C8" s="378"/>
      <c r="D8" s="4"/>
      <c r="E8" s="4"/>
      <c r="F8" s="4"/>
      <c r="G8" s="4"/>
      <c r="H8" s="4"/>
      <c r="I8" s="4"/>
      <c r="J8" s="4"/>
      <c r="K8" s="4"/>
      <c r="L8" s="4"/>
      <c r="M8" s="4"/>
      <c r="N8" s="4"/>
      <c r="O8" s="4"/>
      <c r="P8" s="4"/>
      <c r="Q8" s="4"/>
    </row>
    <row r="9" spans="1:17" ht="59.25" hidden="1" customHeight="1" x14ac:dyDescent="0.25">
      <c r="A9" s="43" t="s">
        <v>3310</v>
      </c>
      <c r="B9" s="377" t="s">
        <v>3311</v>
      </c>
      <c r="C9" s="378"/>
      <c r="D9" s="4"/>
      <c r="E9" s="4"/>
      <c r="F9" s="4"/>
      <c r="G9" s="4"/>
      <c r="H9" s="4"/>
      <c r="I9" s="4"/>
      <c r="J9" s="4"/>
      <c r="K9" s="4"/>
      <c r="L9" s="4"/>
      <c r="M9" s="4"/>
      <c r="N9" s="4"/>
      <c r="O9" s="4"/>
      <c r="P9" s="4"/>
      <c r="Q9" s="4"/>
    </row>
    <row r="10" spans="1:17" ht="61.5" hidden="1" customHeight="1" x14ac:dyDescent="0.25">
      <c r="A10" s="43" t="s">
        <v>3310</v>
      </c>
      <c r="B10" s="377" t="s">
        <v>3312</v>
      </c>
      <c r="C10" s="378"/>
      <c r="D10" s="4"/>
      <c r="E10" s="4"/>
      <c r="F10" s="4"/>
      <c r="G10" s="4"/>
      <c r="H10" s="4"/>
      <c r="I10" s="4"/>
      <c r="J10" s="4"/>
      <c r="K10" s="4"/>
      <c r="L10" s="4"/>
      <c r="M10" s="4"/>
      <c r="N10" s="4"/>
      <c r="O10" s="4"/>
      <c r="P10" s="4"/>
      <c r="Q10" s="4"/>
    </row>
    <row r="11" spans="1:17" ht="43.5" hidden="1" customHeight="1" x14ac:dyDescent="0.25">
      <c r="A11" s="43" t="s">
        <v>3310</v>
      </c>
      <c r="B11" s="377" t="s">
        <v>3313</v>
      </c>
      <c r="C11" s="378"/>
      <c r="D11" s="4"/>
      <c r="E11" s="4"/>
      <c r="F11" s="4"/>
      <c r="G11" s="4"/>
      <c r="H11" s="4"/>
      <c r="I11" s="4"/>
      <c r="J11" s="4"/>
      <c r="K11" s="4"/>
      <c r="L11" s="4"/>
      <c r="M11" s="4"/>
      <c r="N11" s="4"/>
      <c r="O11" s="4"/>
      <c r="P11" s="4"/>
      <c r="Q11" s="4"/>
    </row>
    <row r="12" spans="1:17" ht="27.75" hidden="1" customHeight="1" x14ac:dyDescent="0.25">
      <c r="A12" s="43" t="s">
        <v>3314</v>
      </c>
      <c r="B12" s="377" t="s">
        <v>3315</v>
      </c>
      <c r="C12" s="378"/>
      <c r="D12" s="4"/>
      <c r="E12" s="4"/>
      <c r="F12" s="4"/>
      <c r="G12" s="4"/>
      <c r="H12" s="4"/>
      <c r="I12" s="4"/>
      <c r="J12" s="4"/>
      <c r="K12" s="4"/>
      <c r="L12" s="4"/>
      <c r="M12" s="4"/>
      <c r="N12" s="4"/>
      <c r="O12" s="4"/>
      <c r="P12" s="4"/>
      <c r="Q12" s="4"/>
    </row>
    <row r="13" spans="1:17" ht="27.75" hidden="1" customHeight="1" x14ac:dyDescent="0.25">
      <c r="A13" s="43" t="s">
        <v>3316</v>
      </c>
      <c r="B13" s="377" t="s">
        <v>3317</v>
      </c>
      <c r="C13" s="378"/>
      <c r="D13" s="4"/>
      <c r="E13" s="4"/>
      <c r="F13" s="4"/>
      <c r="G13" s="4"/>
      <c r="H13" s="4"/>
      <c r="I13" s="4"/>
      <c r="J13" s="4"/>
      <c r="K13" s="4"/>
      <c r="L13" s="4"/>
      <c r="M13" s="4"/>
      <c r="N13" s="4"/>
      <c r="O13" s="4"/>
      <c r="P13" s="4"/>
      <c r="Q13" s="4"/>
    </row>
    <row r="14" spans="1:17" ht="45.75" hidden="1" customHeight="1" x14ac:dyDescent="0.25">
      <c r="A14" s="43" t="s">
        <v>3318</v>
      </c>
      <c r="B14" s="377" t="s">
        <v>3319</v>
      </c>
      <c r="C14" s="378"/>
      <c r="D14" s="4"/>
      <c r="E14" s="4"/>
      <c r="F14" s="4"/>
      <c r="G14" s="4"/>
      <c r="H14" s="4"/>
      <c r="I14" s="4"/>
      <c r="J14" s="4"/>
      <c r="K14" s="4"/>
      <c r="L14" s="4"/>
      <c r="M14" s="4"/>
      <c r="N14" s="4"/>
      <c r="O14" s="4"/>
      <c r="P14" s="4"/>
      <c r="Q14" s="4"/>
    </row>
    <row r="15" spans="1:17" ht="45.75" hidden="1" customHeight="1" x14ac:dyDescent="0.25">
      <c r="A15" s="43" t="s">
        <v>3320</v>
      </c>
      <c r="B15" s="377" t="s">
        <v>3321</v>
      </c>
      <c r="C15" s="378"/>
      <c r="D15" s="4"/>
      <c r="E15" s="4"/>
      <c r="F15" s="4"/>
      <c r="G15" s="4"/>
      <c r="H15" s="4"/>
      <c r="I15" s="4"/>
      <c r="J15" s="4"/>
      <c r="K15" s="4"/>
      <c r="L15" s="4"/>
      <c r="M15" s="4"/>
      <c r="N15" s="4"/>
      <c r="O15" s="4"/>
      <c r="P15" s="4"/>
      <c r="Q15" s="4"/>
    </row>
    <row r="16" spans="1:17" ht="51" hidden="1" customHeight="1" x14ac:dyDescent="0.25">
      <c r="A16" s="43" t="s">
        <v>3322</v>
      </c>
      <c r="B16" s="377" t="s">
        <v>3323</v>
      </c>
      <c r="C16" s="378"/>
      <c r="D16" s="4"/>
      <c r="E16" s="4"/>
      <c r="F16" s="4"/>
      <c r="G16" s="4"/>
      <c r="H16" s="4"/>
      <c r="I16" s="4"/>
      <c r="J16" s="4"/>
      <c r="K16" s="4"/>
      <c r="L16" s="4"/>
      <c r="M16" s="4"/>
      <c r="N16" s="4"/>
      <c r="O16" s="4"/>
      <c r="P16" s="4"/>
      <c r="Q16" s="4"/>
    </row>
    <row r="17" spans="1:17" ht="27.75" hidden="1" customHeight="1" x14ac:dyDescent="0.25">
      <c r="A17" s="43" t="s">
        <v>3324</v>
      </c>
      <c r="B17" s="377" t="s">
        <v>3325</v>
      </c>
      <c r="C17" s="378"/>
      <c r="D17" s="4"/>
      <c r="E17" s="4"/>
      <c r="F17" s="4"/>
      <c r="G17" s="4"/>
      <c r="H17" s="4"/>
      <c r="I17" s="4"/>
      <c r="J17" s="4"/>
      <c r="K17" s="4"/>
      <c r="L17" s="4"/>
      <c r="M17" s="4"/>
      <c r="N17" s="4"/>
      <c r="O17" s="4"/>
      <c r="P17" s="4"/>
      <c r="Q17" s="4"/>
    </row>
    <row r="18" spans="1:17" ht="27.75" hidden="1" customHeight="1" x14ac:dyDescent="0.25">
      <c r="A18" s="43" t="s">
        <v>3326</v>
      </c>
      <c r="B18" s="377" t="s">
        <v>3327</v>
      </c>
      <c r="C18" s="378"/>
      <c r="D18" s="4"/>
      <c r="E18" s="4"/>
      <c r="F18" s="4"/>
      <c r="G18" s="4"/>
      <c r="H18" s="4"/>
      <c r="I18" s="4"/>
      <c r="J18" s="4"/>
      <c r="K18" s="4"/>
      <c r="L18" s="4"/>
      <c r="M18" s="4"/>
      <c r="N18" s="4"/>
      <c r="O18" s="4"/>
      <c r="P18" s="4"/>
      <c r="Q18" s="4"/>
    </row>
    <row r="19" spans="1:17" ht="45" hidden="1" customHeight="1" x14ac:dyDescent="0.25">
      <c r="A19" s="43" t="s">
        <v>3326</v>
      </c>
      <c r="B19" s="377" t="s">
        <v>3328</v>
      </c>
      <c r="C19" s="378"/>
      <c r="D19" s="4"/>
      <c r="E19" s="4"/>
      <c r="F19" s="4"/>
      <c r="G19" s="4"/>
      <c r="H19" s="4"/>
      <c r="I19" s="4"/>
      <c r="J19" s="4"/>
      <c r="K19" s="4"/>
      <c r="L19" s="4"/>
      <c r="M19" s="4"/>
      <c r="N19" s="4"/>
      <c r="O19" s="4"/>
      <c r="P19" s="4"/>
      <c r="Q19" s="4"/>
    </row>
    <row r="20" spans="1:17" ht="45" hidden="1" customHeight="1" x14ac:dyDescent="0.25">
      <c r="A20" s="43" t="s">
        <v>3329</v>
      </c>
      <c r="B20" s="377" t="s">
        <v>3330</v>
      </c>
      <c r="C20" s="378"/>
      <c r="D20" s="4"/>
      <c r="E20" s="4"/>
      <c r="F20" s="4"/>
      <c r="G20" s="4"/>
      <c r="H20" s="4"/>
      <c r="I20" s="4"/>
      <c r="J20" s="4"/>
      <c r="K20" s="4"/>
      <c r="L20" s="4"/>
      <c r="M20" s="4"/>
      <c r="N20" s="4"/>
      <c r="O20" s="4"/>
      <c r="P20" s="4"/>
      <c r="Q20" s="4"/>
    </row>
    <row r="21" spans="1:17" ht="30" hidden="1" customHeight="1" x14ac:dyDescent="0.25">
      <c r="A21" s="43" t="s">
        <v>3331</v>
      </c>
      <c r="B21" s="377" t="s">
        <v>3332</v>
      </c>
      <c r="C21" s="378"/>
      <c r="D21" s="4"/>
      <c r="E21" s="4"/>
      <c r="F21" s="4"/>
      <c r="G21" s="4"/>
      <c r="H21" s="4"/>
      <c r="I21" s="4"/>
      <c r="J21" s="4"/>
      <c r="K21" s="4"/>
      <c r="L21" s="4"/>
      <c r="M21" s="4"/>
      <c r="N21" s="4"/>
      <c r="O21" s="4"/>
      <c r="P21" s="4"/>
      <c r="Q21" s="4"/>
    </row>
    <row r="22" spans="1:17" ht="30" hidden="1" customHeight="1" x14ac:dyDescent="0.25">
      <c r="A22" s="43" t="s">
        <v>3333</v>
      </c>
      <c r="B22" s="377" t="s">
        <v>3334</v>
      </c>
      <c r="C22" s="378"/>
      <c r="D22" s="4"/>
      <c r="E22" s="4"/>
      <c r="F22" s="4"/>
      <c r="G22" s="4"/>
      <c r="H22" s="4"/>
      <c r="I22" s="4"/>
      <c r="J22" s="4"/>
      <c r="K22" s="4"/>
      <c r="L22" s="4"/>
      <c r="M22" s="4"/>
      <c r="N22" s="4"/>
      <c r="O22" s="4"/>
      <c r="P22" s="4"/>
      <c r="Q22" s="4"/>
    </row>
    <row r="23" spans="1:17" ht="30" hidden="1" customHeight="1" x14ac:dyDescent="0.25">
      <c r="A23" s="43" t="s">
        <v>3335</v>
      </c>
      <c r="B23" s="377" t="s">
        <v>3336</v>
      </c>
      <c r="C23" s="378"/>
      <c r="D23" s="4"/>
      <c r="E23" s="4"/>
      <c r="F23" s="4"/>
      <c r="G23" s="4"/>
      <c r="H23" s="4"/>
      <c r="I23" s="4"/>
      <c r="J23" s="4"/>
      <c r="K23" s="4"/>
      <c r="L23" s="4"/>
      <c r="M23" s="4"/>
      <c r="N23" s="4"/>
      <c r="O23" s="4"/>
      <c r="P23" s="4"/>
      <c r="Q23" s="4"/>
    </row>
    <row r="24" spans="1:17" ht="30" hidden="1" customHeight="1" x14ac:dyDescent="0.25">
      <c r="A24" s="43" t="s">
        <v>3337</v>
      </c>
      <c r="B24" s="377" t="s">
        <v>3338</v>
      </c>
      <c r="C24" s="378"/>
      <c r="D24" s="4"/>
      <c r="E24" s="4"/>
      <c r="F24" s="4"/>
      <c r="G24" s="4"/>
      <c r="H24" s="4"/>
      <c r="I24" s="4"/>
      <c r="J24" s="4"/>
      <c r="K24" s="4"/>
      <c r="L24" s="4"/>
      <c r="M24" s="4"/>
      <c r="N24" s="4"/>
      <c r="O24" s="4"/>
      <c r="P24" s="4"/>
      <c r="Q24" s="4"/>
    </row>
    <row r="25" spans="1:17" ht="30" hidden="1" customHeight="1" x14ac:dyDescent="0.25">
      <c r="A25" s="43" t="s">
        <v>3339</v>
      </c>
      <c r="B25" s="377" t="s">
        <v>3340</v>
      </c>
      <c r="C25" s="378"/>
      <c r="D25" s="4"/>
      <c r="E25" s="4"/>
      <c r="F25" s="4"/>
      <c r="G25" s="4"/>
      <c r="H25" s="4"/>
      <c r="I25" s="4"/>
      <c r="J25" s="4"/>
      <c r="K25" s="4"/>
      <c r="L25" s="4"/>
      <c r="M25" s="4"/>
      <c r="N25" s="4"/>
      <c r="O25" s="4"/>
      <c r="P25" s="4"/>
      <c r="Q25" s="4"/>
    </row>
    <row r="26" spans="1:17" ht="30" hidden="1" customHeight="1" x14ac:dyDescent="0.25">
      <c r="A26" s="43" t="s">
        <v>3341</v>
      </c>
      <c r="B26" s="377" t="s">
        <v>3342</v>
      </c>
      <c r="C26" s="378"/>
      <c r="D26" s="4"/>
      <c r="E26" s="4"/>
      <c r="F26" s="4"/>
      <c r="G26" s="4"/>
      <c r="H26" s="4"/>
      <c r="I26" s="4"/>
      <c r="J26" s="4"/>
      <c r="K26" s="4"/>
      <c r="L26" s="4"/>
      <c r="M26" s="4"/>
      <c r="N26" s="4"/>
      <c r="O26" s="4"/>
      <c r="P26" s="4"/>
      <c r="Q26" s="4"/>
    </row>
    <row r="27" spans="1:17" ht="70.5" hidden="1" customHeight="1" x14ac:dyDescent="0.25">
      <c r="A27" s="43" t="s">
        <v>3343</v>
      </c>
      <c r="B27" s="377" t="s">
        <v>3344</v>
      </c>
      <c r="C27" s="378"/>
      <c r="D27" s="4"/>
      <c r="E27" s="4"/>
      <c r="F27" s="4"/>
      <c r="G27" s="4"/>
      <c r="H27" s="4"/>
      <c r="I27" s="4"/>
      <c r="J27" s="4"/>
      <c r="K27" s="4"/>
      <c r="L27" s="4"/>
      <c r="M27" s="4"/>
      <c r="N27" s="4"/>
      <c r="O27" s="4"/>
      <c r="P27" s="4"/>
      <c r="Q27" s="4"/>
    </row>
    <row r="28" spans="1:17" ht="48" hidden="1" customHeight="1" x14ac:dyDescent="0.25">
      <c r="A28" s="43" t="s">
        <v>3345</v>
      </c>
      <c r="B28" s="377" t="s">
        <v>3346</v>
      </c>
      <c r="C28" s="378"/>
      <c r="D28" s="4"/>
      <c r="E28" s="4"/>
      <c r="F28" s="4"/>
      <c r="G28" s="4"/>
      <c r="H28" s="4"/>
      <c r="I28" s="4"/>
      <c r="J28" s="4"/>
      <c r="K28" s="4"/>
      <c r="L28" s="4"/>
      <c r="M28" s="4"/>
      <c r="N28" s="4"/>
      <c r="O28" s="4"/>
      <c r="P28" s="4"/>
      <c r="Q28" s="4"/>
    </row>
    <row r="29" spans="1:17" ht="100.5" hidden="1" customHeight="1" x14ac:dyDescent="0.25">
      <c r="A29" s="43" t="s">
        <v>3347</v>
      </c>
      <c r="B29" s="377" t="s">
        <v>3348</v>
      </c>
      <c r="C29" s="378"/>
      <c r="D29" s="4"/>
      <c r="E29" s="4"/>
      <c r="F29" s="4"/>
      <c r="G29" s="4"/>
      <c r="H29" s="4"/>
      <c r="I29" s="4"/>
      <c r="J29" s="4"/>
      <c r="K29" s="4"/>
      <c r="L29" s="4"/>
      <c r="M29" s="4"/>
      <c r="N29" s="4"/>
      <c r="O29" s="4"/>
      <c r="P29" s="4"/>
      <c r="Q29" s="4"/>
    </row>
    <row r="30" spans="1:17" ht="45" hidden="1" customHeight="1" x14ac:dyDescent="0.25">
      <c r="A30" s="43" t="s">
        <v>3349</v>
      </c>
      <c r="B30" s="377" t="s">
        <v>3350</v>
      </c>
      <c r="C30" s="378"/>
      <c r="D30" s="4"/>
      <c r="E30" s="4"/>
      <c r="F30" s="4"/>
      <c r="G30" s="4"/>
      <c r="H30" s="4"/>
      <c r="I30" s="4"/>
      <c r="J30" s="4"/>
      <c r="K30" s="4"/>
      <c r="L30" s="4"/>
      <c r="M30" s="4"/>
      <c r="N30" s="4"/>
      <c r="O30" s="4"/>
      <c r="P30" s="4"/>
      <c r="Q30" s="4"/>
    </row>
    <row r="31" spans="1:17" ht="45" hidden="1" customHeight="1" x14ac:dyDescent="0.25">
      <c r="A31" s="43" t="s">
        <v>3351</v>
      </c>
      <c r="B31" s="377" t="s">
        <v>3352</v>
      </c>
      <c r="C31" s="378"/>
      <c r="D31" s="4"/>
      <c r="E31" s="4"/>
      <c r="F31" s="4"/>
      <c r="G31" s="4"/>
      <c r="H31" s="4"/>
      <c r="I31" s="4"/>
      <c r="J31" s="4"/>
      <c r="K31" s="4"/>
      <c r="L31" s="4"/>
      <c r="M31" s="4"/>
      <c r="N31" s="4"/>
      <c r="O31" s="4"/>
      <c r="P31" s="4"/>
      <c r="Q31" s="4"/>
    </row>
    <row r="32" spans="1:17" ht="45" hidden="1" customHeight="1" x14ac:dyDescent="0.25">
      <c r="A32" s="43" t="s">
        <v>3353</v>
      </c>
      <c r="B32" s="377" t="s">
        <v>3354</v>
      </c>
      <c r="C32" s="378"/>
      <c r="D32" s="4"/>
      <c r="E32" s="4"/>
      <c r="F32" s="4"/>
      <c r="G32" s="4"/>
      <c r="H32" s="4"/>
      <c r="I32" s="4"/>
      <c r="J32" s="4"/>
      <c r="K32" s="4"/>
      <c r="L32" s="4"/>
      <c r="M32" s="4"/>
      <c r="N32" s="4"/>
      <c r="O32" s="4"/>
      <c r="P32" s="4"/>
      <c r="Q32" s="4"/>
    </row>
    <row r="33" spans="1:17" ht="72" hidden="1" customHeight="1" x14ac:dyDescent="0.25">
      <c r="A33" s="43" t="s">
        <v>3355</v>
      </c>
      <c r="B33" s="377" t="s">
        <v>3356</v>
      </c>
      <c r="C33" s="378"/>
      <c r="D33" s="4"/>
      <c r="E33" s="4"/>
      <c r="F33" s="4"/>
      <c r="G33" s="4"/>
      <c r="H33" s="4"/>
      <c r="I33" s="4"/>
      <c r="J33" s="4"/>
      <c r="K33" s="4"/>
      <c r="L33" s="4"/>
      <c r="M33" s="4"/>
      <c r="N33" s="4"/>
      <c r="O33" s="4"/>
      <c r="P33" s="4"/>
      <c r="Q33" s="4"/>
    </row>
    <row r="34" spans="1:17" ht="79.5" hidden="1" customHeight="1" x14ac:dyDescent="0.25">
      <c r="A34" s="43" t="s">
        <v>3357</v>
      </c>
      <c r="B34" s="377" t="s">
        <v>3358</v>
      </c>
      <c r="C34" s="378"/>
      <c r="D34" s="4"/>
      <c r="E34" s="4"/>
      <c r="F34" s="4"/>
      <c r="G34" s="4"/>
      <c r="H34" s="4"/>
      <c r="I34" s="4"/>
      <c r="J34" s="4"/>
      <c r="K34" s="4"/>
      <c r="L34" s="4"/>
      <c r="M34" s="4"/>
      <c r="N34" s="4"/>
      <c r="O34" s="4"/>
      <c r="P34" s="4"/>
      <c r="Q34" s="4"/>
    </row>
    <row r="35" spans="1:17" ht="70.5" hidden="1" customHeight="1" x14ac:dyDescent="0.25">
      <c r="A35" s="43" t="s">
        <v>3359</v>
      </c>
      <c r="B35" s="377" t="s">
        <v>3360</v>
      </c>
      <c r="C35" s="378"/>
      <c r="D35" s="4"/>
      <c r="E35" s="4"/>
      <c r="F35" s="4"/>
      <c r="G35" s="4"/>
      <c r="H35" s="4"/>
      <c r="I35" s="4"/>
      <c r="J35" s="4"/>
      <c r="K35" s="4"/>
      <c r="L35" s="4"/>
      <c r="M35" s="4"/>
      <c r="N35" s="4"/>
      <c r="O35" s="4"/>
      <c r="P35" s="4"/>
      <c r="Q35" s="4"/>
    </row>
    <row r="36" spans="1:17" ht="45.75" hidden="1" customHeight="1" x14ac:dyDescent="0.25">
      <c r="A36" s="43" t="s">
        <v>3361</v>
      </c>
      <c r="B36" s="377" t="s">
        <v>3362</v>
      </c>
      <c r="C36" s="378"/>
      <c r="D36" s="4"/>
      <c r="E36" s="4"/>
      <c r="F36" s="4"/>
      <c r="G36" s="4"/>
      <c r="H36" s="4"/>
      <c r="I36" s="4"/>
      <c r="J36" s="4"/>
      <c r="K36" s="4"/>
      <c r="L36" s="4"/>
      <c r="M36" s="4"/>
      <c r="N36" s="4"/>
      <c r="O36" s="4"/>
      <c r="P36" s="4"/>
      <c r="Q36" s="4"/>
    </row>
    <row r="37" spans="1:17" ht="54.75" hidden="1" customHeight="1" x14ac:dyDescent="0.25">
      <c r="A37" s="43" t="s">
        <v>3363</v>
      </c>
      <c r="B37" s="377" t="s">
        <v>3364</v>
      </c>
      <c r="C37" s="378"/>
      <c r="D37" s="4"/>
      <c r="E37" s="4"/>
      <c r="F37" s="4"/>
      <c r="G37" s="4"/>
      <c r="H37" s="4"/>
      <c r="I37" s="4"/>
      <c r="J37" s="4"/>
      <c r="K37" s="4"/>
      <c r="L37" s="4"/>
      <c r="M37" s="4"/>
      <c r="N37" s="4"/>
      <c r="O37" s="4"/>
      <c r="P37" s="4"/>
      <c r="Q37" s="4"/>
    </row>
    <row r="38" spans="1:17" ht="37.5" hidden="1" customHeight="1" x14ac:dyDescent="0.25">
      <c r="A38" s="43" t="s">
        <v>3365</v>
      </c>
      <c r="B38" s="377" t="s">
        <v>3366</v>
      </c>
      <c r="C38" s="378"/>
      <c r="D38" s="4"/>
      <c r="E38" s="4"/>
      <c r="F38" s="4"/>
      <c r="G38" s="4"/>
      <c r="H38" s="4"/>
      <c r="I38" s="4"/>
      <c r="J38" s="4"/>
      <c r="K38" s="4"/>
      <c r="L38" s="4"/>
      <c r="M38" s="4"/>
      <c r="N38" s="4"/>
      <c r="O38" s="4"/>
      <c r="P38" s="4"/>
      <c r="Q38" s="4"/>
    </row>
    <row r="39" spans="1:17" ht="61.5" hidden="1" customHeight="1" x14ac:dyDescent="0.25">
      <c r="A39" s="43" t="s">
        <v>3367</v>
      </c>
      <c r="B39" s="377" t="s">
        <v>3368</v>
      </c>
      <c r="C39" s="378"/>
      <c r="D39" s="4"/>
      <c r="E39" s="4"/>
      <c r="F39" s="4"/>
      <c r="G39" s="4"/>
      <c r="H39" s="4"/>
      <c r="I39" s="4"/>
      <c r="J39" s="4"/>
      <c r="K39" s="4"/>
      <c r="L39" s="4"/>
      <c r="M39" s="4"/>
      <c r="N39" s="4"/>
      <c r="O39" s="4"/>
      <c r="P39" s="4"/>
      <c r="Q39" s="4"/>
    </row>
    <row r="40" spans="1:17" ht="53.25" hidden="1" customHeight="1" x14ac:dyDescent="0.25">
      <c r="A40" s="43" t="s">
        <v>3369</v>
      </c>
      <c r="B40" s="377" t="s">
        <v>3370</v>
      </c>
      <c r="C40" s="378"/>
      <c r="D40" s="4"/>
      <c r="E40" s="4"/>
      <c r="F40" s="4"/>
      <c r="G40" s="4"/>
      <c r="H40" s="4"/>
      <c r="I40" s="4"/>
      <c r="J40" s="4"/>
      <c r="K40" s="4"/>
      <c r="L40" s="4"/>
      <c r="M40" s="4"/>
      <c r="N40" s="4"/>
      <c r="O40" s="4"/>
      <c r="P40" s="4"/>
      <c r="Q40" s="4"/>
    </row>
    <row r="41" spans="1:17" ht="73.5" hidden="1" customHeight="1" x14ac:dyDescent="0.25">
      <c r="A41" s="43" t="s">
        <v>3371</v>
      </c>
      <c r="B41" s="377" t="s">
        <v>3372</v>
      </c>
      <c r="C41" s="378"/>
      <c r="D41" s="4"/>
      <c r="E41" s="4"/>
      <c r="F41" s="4"/>
      <c r="G41" s="4"/>
      <c r="H41" s="4"/>
      <c r="I41" s="4"/>
      <c r="J41" s="4"/>
      <c r="K41" s="4"/>
      <c r="L41" s="4"/>
      <c r="M41" s="4"/>
      <c r="N41" s="4"/>
      <c r="O41" s="4"/>
      <c r="P41" s="4"/>
      <c r="Q41" s="4"/>
    </row>
    <row r="42" spans="1:17" ht="57.75" hidden="1" customHeight="1" x14ac:dyDescent="0.25">
      <c r="A42" s="43" t="s">
        <v>3373</v>
      </c>
      <c r="B42" s="377" t="s">
        <v>3374</v>
      </c>
      <c r="C42" s="378"/>
      <c r="D42" s="4"/>
      <c r="E42" s="4"/>
      <c r="F42" s="4"/>
      <c r="G42" s="4"/>
      <c r="H42" s="4"/>
      <c r="I42" s="4"/>
      <c r="J42" s="4"/>
      <c r="K42" s="4"/>
      <c r="L42" s="4"/>
      <c r="M42" s="4"/>
      <c r="N42" s="4"/>
      <c r="O42" s="4"/>
      <c r="P42" s="4"/>
      <c r="Q42" s="4"/>
    </row>
    <row r="43" spans="1:17" ht="84" hidden="1" customHeight="1" x14ac:dyDescent="0.25">
      <c r="A43" s="43" t="s">
        <v>3375</v>
      </c>
      <c r="B43" s="377" t="s">
        <v>3376</v>
      </c>
      <c r="C43" s="378"/>
      <c r="D43" s="4"/>
      <c r="E43" s="4"/>
      <c r="F43" s="4"/>
      <c r="G43" s="4"/>
      <c r="H43" s="4"/>
      <c r="I43" s="4"/>
      <c r="J43" s="4"/>
      <c r="K43" s="4"/>
      <c r="L43" s="4"/>
      <c r="M43" s="4"/>
      <c r="N43" s="4"/>
      <c r="O43" s="4"/>
      <c r="P43" s="4"/>
      <c r="Q43" s="4"/>
    </row>
    <row r="44" spans="1:17" ht="48" hidden="1" customHeight="1" x14ac:dyDescent="0.25">
      <c r="A44" s="43" t="s">
        <v>3377</v>
      </c>
      <c r="B44" s="377" t="s">
        <v>3378</v>
      </c>
      <c r="C44" s="378"/>
      <c r="D44" s="4"/>
      <c r="E44" s="4"/>
      <c r="F44" s="4"/>
      <c r="G44" s="4"/>
      <c r="H44" s="4"/>
      <c r="I44" s="4"/>
      <c r="J44" s="4"/>
      <c r="K44" s="4"/>
      <c r="L44" s="4"/>
      <c r="M44" s="4"/>
      <c r="N44" s="4"/>
      <c r="O44" s="4"/>
      <c r="P44" s="4"/>
      <c r="Q44" s="4"/>
    </row>
    <row r="45" spans="1:17" ht="57" hidden="1" customHeight="1" x14ac:dyDescent="0.25">
      <c r="A45" s="43" t="s">
        <v>3379</v>
      </c>
      <c r="B45" s="377" t="s">
        <v>3380</v>
      </c>
      <c r="C45" s="378"/>
      <c r="D45" s="4"/>
      <c r="E45" s="4"/>
      <c r="F45" s="4"/>
      <c r="G45" s="4"/>
      <c r="H45" s="4"/>
      <c r="I45" s="4"/>
      <c r="J45" s="4"/>
      <c r="K45" s="4"/>
      <c r="L45" s="4"/>
      <c r="M45" s="4"/>
      <c r="N45" s="4"/>
      <c r="O45" s="4"/>
      <c r="P45" s="4"/>
      <c r="Q45" s="4"/>
    </row>
    <row r="46" spans="1:17" ht="73.5" hidden="1" customHeight="1" x14ac:dyDescent="0.25">
      <c r="A46" s="43" t="s">
        <v>3381</v>
      </c>
      <c r="B46" s="387" t="s">
        <v>3382</v>
      </c>
      <c r="C46" s="378"/>
      <c r="D46" s="41"/>
      <c r="E46" s="4"/>
      <c r="F46" s="4"/>
      <c r="G46" s="4"/>
      <c r="H46" s="4"/>
      <c r="I46" s="4"/>
      <c r="J46" s="4"/>
      <c r="K46" s="4"/>
      <c r="L46" s="4"/>
      <c r="M46" s="4"/>
      <c r="N46" s="4"/>
      <c r="O46" s="4"/>
      <c r="P46" s="4"/>
      <c r="Q46" s="4"/>
    </row>
    <row r="47" spans="1:17" ht="66" hidden="1" customHeight="1" x14ac:dyDescent="0.25">
      <c r="A47" s="48" t="s">
        <v>3383</v>
      </c>
      <c r="B47" s="388" t="s">
        <v>3384</v>
      </c>
      <c r="C47" s="388"/>
      <c r="D47" s="4"/>
      <c r="E47" s="4"/>
      <c r="F47" s="4"/>
      <c r="G47" s="4"/>
      <c r="H47" s="4"/>
      <c r="I47" s="4"/>
      <c r="J47" s="4"/>
      <c r="K47" s="4"/>
      <c r="L47" s="4"/>
      <c r="M47" s="4"/>
      <c r="N47" s="4"/>
      <c r="O47" s="4"/>
      <c r="P47" s="4"/>
      <c r="Q47" s="4"/>
    </row>
    <row r="48" spans="1:17" ht="123.75" customHeight="1" x14ac:dyDescent="0.25">
      <c r="A48" s="271" t="s">
        <v>3385</v>
      </c>
      <c r="B48" s="386" t="s">
        <v>3386</v>
      </c>
      <c r="C48" s="385"/>
      <c r="D48" s="4"/>
      <c r="E48" s="4"/>
      <c r="F48" s="4"/>
      <c r="G48" s="4"/>
      <c r="H48" s="4"/>
      <c r="I48" s="4"/>
      <c r="J48" s="4"/>
      <c r="K48" s="4"/>
      <c r="L48" s="4"/>
      <c r="M48" s="4"/>
      <c r="N48" s="4"/>
      <c r="O48" s="4"/>
      <c r="P48" s="4"/>
      <c r="Q48" s="4"/>
    </row>
    <row r="49" spans="1:17" ht="34.5" customHeight="1" x14ac:dyDescent="0.25">
      <c r="A49" s="271" t="s">
        <v>3387</v>
      </c>
      <c r="B49" s="384" t="s">
        <v>3388</v>
      </c>
      <c r="C49" s="385"/>
      <c r="D49" s="4"/>
      <c r="E49" s="4"/>
      <c r="F49" s="4"/>
      <c r="G49" s="4"/>
      <c r="H49" s="4"/>
      <c r="I49" s="4"/>
      <c r="J49" s="4"/>
      <c r="K49" s="4"/>
      <c r="L49" s="4"/>
      <c r="M49" s="4"/>
      <c r="N49" s="4"/>
      <c r="O49" s="4"/>
      <c r="P49" s="4"/>
      <c r="Q49" s="4"/>
    </row>
    <row r="50" spans="1:17" ht="34.5" customHeight="1" x14ac:dyDescent="0.25">
      <c r="A50" s="271" t="s">
        <v>3389</v>
      </c>
      <c r="B50" s="384" t="s">
        <v>3390</v>
      </c>
      <c r="C50" s="385"/>
      <c r="D50" s="4"/>
      <c r="E50" s="4"/>
      <c r="F50" s="4"/>
      <c r="G50" s="4"/>
      <c r="H50" s="4"/>
      <c r="I50" s="4"/>
      <c r="J50" s="4"/>
      <c r="K50" s="4"/>
      <c r="L50" s="4"/>
      <c r="M50" s="4"/>
      <c r="N50" s="4"/>
      <c r="O50" s="4"/>
      <c r="P50" s="4"/>
      <c r="Q50" s="4"/>
    </row>
    <row r="51" spans="1:17" ht="31.5" customHeight="1" x14ac:dyDescent="0.25">
      <c r="A51" s="313" t="s">
        <v>3391</v>
      </c>
      <c r="B51" s="383" t="s">
        <v>3392</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OŠ_Plaški_Računo</cp:lastModifiedBy>
  <cp:lastPrinted>2022-04-04T19:59:02Z</cp:lastPrinted>
  <dcterms:created xsi:type="dcterms:W3CDTF">2022-04-01T05:14:30Z</dcterms:created>
  <dcterms:modified xsi:type="dcterms:W3CDTF">2023-01-19T11:44:44Z</dcterms:modified>
</cp:coreProperties>
</file>