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 l="1"/>
  <c r="G91" i="1"/>
  <c r="F64" i="1"/>
  <c r="H24" i="1"/>
  <c r="H25" i="1"/>
  <c r="G25" i="1"/>
  <c r="H16" i="1"/>
  <c r="H17" i="1"/>
  <c r="H13" i="1"/>
  <c r="H14" i="1"/>
  <c r="H30" i="1"/>
  <c r="H31" i="1"/>
  <c r="H32" i="1"/>
  <c r="H33" i="1"/>
  <c r="H34" i="1"/>
  <c r="G34" i="1"/>
  <c r="G29" i="1"/>
  <c r="G31" i="1"/>
  <c r="H40" i="1"/>
  <c r="H41" i="1"/>
  <c r="G41" i="1"/>
  <c r="G42" i="1"/>
  <c r="D71" i="1"/>
  <c r="D54" i="1"/>
  <c r="C100" i="1"/>
  <c r="G86" i="1"/>
  <c r="G58" i="1"/>
  <c r="F48" i="1"/>
  <c r="F39" i="1"/>
  <c r="F17" i="1"/>
  <c r="E41" i="1"/>
  <c r="E34" i="1"/>
  <c r="D32" i="1"/>
  <c r="E32" i="1"/>
  <c r="C32" i="1"/>
  <c r="E25" i="1"/>
  <c r="E17" i="1"/>
  <c r="F92" i="1" l="1"/>
  <c r="E81" i="1"/>
  <c r="D106" i="1"/>
  <c r="D110" i="1" s="1"/>
  <c r="E104" i="1"/>
  <c r="E106" i="1" s="1"/>
  <c r="E110" i="1" s="1"/>
  <c r="F104" i="1"/>
  <c r="F106" i="1" s="1"/>
  <c r="F110" i="1" s="1"/>
  <c r="D92" i="1"/>
  <c r="E92" i="1"/>
  <c r="D88" i="1"/>
  <c r="E88" i="1"/>
  <c r="F88" i="1"/>
  <c r="D81" i="1"/>
  <c r="F81" i="1"/>
  <c r="E71" i="1"/>
  <c r="F71" i="1"/>
  <c r="D64" i="1"/>
  <c r="E64" i="1"/>
  <c r="D59" i="1"/>
  <c r="D60" i="1" s="1"/>
  <c r="E59" i="1"/>
  <c r="F59" i="1"/>
  <c r="C104" i="1"/>
  <c r="C106" i="1" s="1"/>
  <c r="C110" i="1" s="1"/>
  <c r="C81" i="1"/>
  <c r="C71" i="1"/>
  <c r="C64" i="1"/>
  <c r="C59" i="1"/>
  <c r="E54" i="1"/>
  <c r="F54" i="1"/>
  <c r="F60" i="1" s="1"/>
  <c r="C54" i="1"/>
  <c r="H91" i="1"/>
  <c r="H86" i="1"/>
  <c r="D37" i="1"/>
  <c r="E37" i="1"/>
  <c r="F37" i="1"/>
  <c r="F46" i="1"/>
  <c r="C39" i="1"/>
  <c r="C46" i="1" s="1"/>
  <c r="C48" i="1" s="1"/>
  <c r="D39" i="1"/>
  <c r="D46" i="1" s="1"/>
  <c r="D48" i="1" s="1"/>
  <c r="E39" i="1"/>
  <c r="E46" i="1" s="1"/>
  <c r="E48" i="1" s="1"/>
  <c r="D12" i="1"/>
  <c r="E12" i="1"/>
  <c r="F12" i="1"/>
  <c r="C37" i="1"/>
  <c r="C12" i="1"/>
  <c r="C60" i="1" l="1"/>
  <c r="C89" i="1"/>
  <c r="C111" i="1" s="1"/>
  <c r="F89" i="1"/>
  <c r="F100" i="1" s="1"/>
  <c r="E89" i="1"/>
  <c r="E60" i="1"/>
  <c r="D89" i="1"/>
  <c r="H52" i="1"/>
  <c r="H53" i="1"/>
  <c r="H54" i="1"/>
  <c r="H55" i="1"/>
  <c r="H56" i="1"/>
  <c r="H57" i="1"/>
  <c r="H59" i="1"/>
  <c r="H61" i="1"/>
  <c r="H62" i="1"/>
  <c r="H63" i="1"/>
  <c r="H64" i="1"/>
  <c r="H65" i="1"/>
  <c r="H66" i="1"/>
  <c r="H67" i="1"/>
  <c r="H68" i="1"/>
  <c r="H69" i="1"/>
  <c r="H71" i="1"/>
  <c r="H72" i="1"/>
  <c r="H73" i="1"/>
  <c r="H75" i="1"/>
  <c r="H76" i="1"/>
  <c r="H77" i="1"/>
  <c r="H78" i="1"/>
  <c r="H79" i="1"/>
  <c r="H80" i="1"/>
  <c r="H81" i="1"/>
  <c r="H82" i="1"/>
  <c r="H83" i="1"/>
  <c r="H84" i="1"/>
  <c r="H85" i="1"/>
  <c r="H87" i="1"/>
  <c r="H88" i="1"/>
  <c r="H90" i="1"/>
  <c r="H92" i="1"/>
  <c r="H93" i="1"/>
  <c r="H94" i="1"/>
  <c r="H95" i="1"/>
  <c r="H96" i="1"/>
  <c r="H101" i="1"/>
  <c r="H103" i="1"/>
  <c r="H104" i="1"/>
  <c r="H105" i="1"/>
  <c r="H106" i="1"/>
  <c r="H110" i="1"/>
  <c r="H9" i="1"/>
  <c r="H10" i="1"/>
  <c r="H11" i="1"/>
  <c r="H12" i="1"/>
  <c r="H15" i="1"/>
  <c r="H18" i="1"/>
  <c r="H19" i="1"/>
  <c r="H20" i="1"/>
  <c r="H21" i="1"/>
  <c r="H22" i="1"/>
  <c r="H23" i="1"/>
  <c r="H26" i="1"/>
  <c r="H27" i="1"/>
  <c r="H28" i="1"/>
  <c r="H35" i="1"/>
  <c r="H37" i="1"/>
  <c r="H38" i="1"/>
  <c r="H39" i="1"/>
  <c r="H42" i="1"/>
  <c r="H43" i="1"/>
  <c r="H44" i="1"/>
  <c r="H45" i="1"/>
  <c r="H46" i="1"/>
  <c r="H47" i="1"/>
  <c r="H48" i="1"/>
  <c r="G52" i="1"/>
  <c r="G53" i="1"/>
  <c r="G54" i="1"/>
  <c r="G56" i="1"/>
  <c r="G57" i="1"/>
  <c r="G59" i="1"/>
  <c r="G60" i="1"/>
  <c r="G61" i="1"/>
  <c r="G62" i="1"/>
  <c r="G63" i="1"/>
  <c r="G64" i="1"/>
  <c r="G65" i="1"/>
  <c r="G66" i="1"/>
  <c r="G67" i="1"/>
  <c r="G68" i="1"/>
  <c r="G69" i="1"/>
  <c r="G71" i="1"/>
  <c r="G72" i="1"/>
  <c r="G73" i="1"/>
  <c r="G75" i="1"/>
  <c r="G77" i="1"/>
  <c r="G78" i="1"/>
  <c r="G79" i="1"/>
  <c r="G80" i="1"/>
  <c r="G81" i="1"/>
  <c r="G82" i="1"/>
  <c r="G84" i="1"/>
  <c r="G85" i="1"/>
  <c r="G87" i="1"/>
  <c r="G88" i="1"/>
  <c r="G90" i="1"/>
  <c r="G92" i="1"/>
  <c r="G93" i="1"/>
  <c r="G103" i="1"/>
  <c r="G104" i="1"/>
  <c r="G106" i="1"/>
  <c r="G110" i="1"/>
  <c r="G9" i="1"/>
  <c r="G10" i="1"/>
  <c r="G12" i="1"/>
  <c r="G15" i="1"/>
  <c r="G18" i="1"/>
  <c r="G19" i="1"/>
  <c r="G20" i="1"/>
  <c r="G21" i="1"/>
  <c r="G22" i="1"/>
  <c r="G23" i="1"/>
  <c r="G27" i="1"/>
  <c r="G28" i="1"/>
  <c r="G32" i="1"/>
  <c r="G35" i="1"/>
  <c r="G36" i="1"/>
  <c r="G37" i="1"/>
  <c r="G38" i="1"/>
  <c r="G39" i="1"/>
  <c r="G43" i="1"/>
  <c r="G44" i="1"/>
  <c r="G45" i="1"/>
  <c r="G46" i="1"/>
  <c r="G48" i="1"/>
  <c r="E100" i="1" l="1"/>
  <c r="H60" i="1"/>
  <c r="F111" i="1"/>
  <c r="G111" i="1" s="1"/>
  <c r="D100" i="1"/>
  <c r="D111" i="1" s="1"/>
  <c r="G89" i="1"/>
  <c r="H89" i="1"/>
  <c r="H51" i="1"/>
  <c r="G51" i="1"/>
  <c r="H8" i="1"/>
  <c r="E111" i="1" l="1"/>
  <c r="H111" i="1" s="1"/>
  <c r="H100" i="1"/>
  <c r="G8" i="1"/>
  <c r="G100" i="1" l="1"/>
</calcChain>
</file>

<file path=xl/sharedStrings.xml><?xml version="1.0" encoding="utf-8"?>
<sst xmlns="http://schemas.openxmlformats.org/spreadsheetml/2006/main" count="120" uniqueCount="119">
  <si>
    <t>OSNOVNE ŠKOLE SIDE KOŠUTIĆ RADOBOJ ZA RAZDOBLJE</t>
  </si>
  <si>
    <t>PRIHODI</t>
  </si>
  <si>
    <t>KONTO</t>
  </si>
  <si>
    <t>NAZIV</t>
  </si>
  <si>
    <t>Tekuće pomoći iz pror. koji nije nadležan</t>
  </si>
  <si>
    <t>a) Ministarstvo</t>
  </si>
  <si>
    <t>b) Općina</t>
  </si>
  <si>
    <t>POMOĆI IZ NENADLEŽNOG PRORAČUNA</t>
  </si>
  <si>
    <t>POMOĆI OD SUBJEKATA UNUTAR PRORAČUNA</t>
  </si>
  <si>
    <t>Prihodi od financijske imovine - kamate</t>
  </si>
  <si>
    <t>PRIHODI OD FINANCIJSKE IMOVINE</t>
  </si>
  <si>
    <t>PRIHODI OD IMOVINE</t>
  </si>
  <si>
    <t>Ostali nespomenuti prihodi</t>
  </si>
  <si>
    <t>PRIHODI PO POSEBNIM PROPISIMA</t>
  </si>
  <si>
    <t>Prihodi od prodaje proizvoda i robe</t>
  </si>
  <si>
    <t>Prihodi od pruženih usluga</t>
  </si>
  <si>
    <t>Prih.iz nadl. pror. za financ. rashoda poslovanja</t>
  </si>
  <si>
    <t>PRIHODI IZ NADLEŽNOG PRORAČUNA</t>
  </si>
  <si>
    <t xml:space="preserve">PRIHODI IZ NADLEŽNOG PRORAČUNA </t>
  </si>
  <si>
    <t>PRIHODI POSLOVANJA</t>
  </si>
  <si>
    <t>Prihodi od prodaje stanova</t>
  </si>
  <si>
    <t>PRIHODI OD PRODAJE GRAĐ. OBJEKATA</t>
  </si>
  <si>
    <t>PRIH. OD PRODAJE DUGOTRAJNE IMOVINE</t>
  </si>
  <si>
    <t>U K U P N O:</t>
  </si>
  <si>
    <t>Prih iz nadl. pror. za nabavu nefinanc. imovine</t>
  </si>
  <si>
    <t>RASHODI</t>
  </si>
  <si>
    <t>Plaće za redovan rad</t>
  </si>
  <si>
    <t>Plaće za prekovremeni rad</t>
  </si>
  <si>
    <t>Plaće za posebne uvjete rada</t>
  </si>
  <si>
    <t>PLAĆE</t>
  </si>
  <si>
    <t>Službena putovanja</t>
  </si>
  <si>
    <t>Prijevoz na posao</t>
  </si>
  <si>
    <t>Stručno usavršavanje zaposlenika</t>
  </si>
  <si>
    <t>NAKNADE TROŠKOVA ZAPOSLENIMA</t>
  </si>
  <si>
    <t>RASHODI ZA ZAPOSLENE</t>
  </si>
  <si>
    <t>Namirnice</t>
  </si>
  <si>
    <t>Energija</t>
  </si>
  <si>
    <t>Materijal za održavanje</t>
  </si>
  <si>
    <t>Sitni inventar</t>
  </si>
  <si>
    <t>Zdravstvene usluge</t>
  </si>
  <si>
    <t>MATERIJAL I ENERGIJA</t>
  </si>
  <si>
    <t>Usluge telefona, pošte i prijevoza</t>
  </si>
  <si>
    <t>Usluge održavanja i servisi</t>
  </si>
  <si>
    <t>Komunalne usluge</t>
  </si>
  <si>
    <t>RASHODI ZA USLUGE</t>
  </si>
  <si>
    <t>Premije osiguranja</t>
  </si>
  <si>
    <t>Reprezentacija</t>
  </si>
  <si>
    <t>Članarine</t>
  </si>
  <si>
    <t>Pristojbe i naknade</t>
  </si>
  <si>
    <t>OSTALI NESPOMENUTI RASHODI POSLOVANJA</t>
  </si>
  <si>
    <t>MATERIJALNI RASHODI</t>
  </si>
  <si>
    <t>Bankarske usluge i usluge platnog prometa</t>
  </si>
  <si>
    <t>OSTALI FINANCIJSKI RASHODI</t>
  </si>
  <si>
    <t>FINANCIJSKI RASHODI</t>
  </si>
  <si>
    <t>RASHODI POSLOVANJA</t>
  </si>
  <si>
    <t>Računalna oprema i namještaj</t>
  </si>
  <si>
    <t>POSTROJENJA I OPREMA</t>
  </si>
  <si>
    <t>KNJIGE</t>
  </si>
  <si>
    <t>RASHODI ZA NEFINANCIJSKU IMOVINU</t>
  </si>
  <si>
    <t>Ostali rashodi za zaposlene</t>
  </si>
  <si>
    <t>OSTALI RASHODI ZA ZAPOSLENE</t>
  </si>
  <si>
    <t>DOPRINOSI NA PLAĆE</t>
  </si>
  <si>
    <t>Dop. za obav. zdravstveno osiguranje na plaću</t>
  </si>
  <si>
    <t>Dop. za obav. osigur. u slučaju nezaposlenosti</t>
  </si>
  <si>
    <t>Uredski mat. i ostali materij. rashodi</t>
  </si>
  <si>
    <t>Računalne usluge</t>
  </si>
  <si>
    <t>Ostale usluge</t>
  </si>
  <si>
    <t>Ostali rashodi poslovanja</t>
  </si>
  <si>
    <t>PRIHODI OD PRODAJE PRIZVODA I PRUŽENIH USLUGA</t>
  </si>
  <si>
    <t>Dodatna ulaganja na građ. objektima</t>
  </si>
  <si>
    <t>DODATNA UALAGANJA NA GRAĐ. OBJEKTIMA</t>
  </si>
  <si>
    <t>DODATNA ULAGANJA NA NEFIN. IMOVINI</t>
  </si>
  <si>
    <t>Radna odjeća i obuća</t>
  </si>
  <si>
    <t>PRIH. OD PRODAJE NEFIN. IMOVINE</t>
  </si>
  <si>
    <t>Kapit. pomoći iz pror. koji nije nadležan</t>
  </si>
  <si>
    <t>Naknade građanima i kućanstvima u naravi</t>
  </si>
  <si>
    <t>Naknade građanima i kućanstvima iz proračuna</t>
  </si>
  <si>
    <t>NAKNADE GRAĐANIMA I KUĆANSTVIMA</t>
  </si>
  <si>
    <t>Sportska oprema</t>
  </si>
  <si>
    <t>S V E U K U P N O:</t>
  </si>
  <si>
    <t>Intelektualne usluge</t>
  </si>
  <si>
    <t xml:space="preserve">Ostala oprema </t>
  </si>
  <si>
    <t>RASHODI ZA DUGOTRAJNU IMOVINU</t>
  </si>
  <si>
    <t>IZVJEŠTAJ O IZVRŠENJU FINANCIJSKOG PLANA</t>
  </si>
  <si>
    <t>Indeks  6/3</t>
  </si>
  <si>
    <t>Indeks  6/5</t>
  </si>
  <si>
    <t>Tekuće donacije</t>
  </si>
  <si>
    <t>Kapitalne donacije</t>
  </si>
  <si>
    <t>DONACIJE OD PRAVNIH I FIZ. OSOBA IZVAN PRORAČ.</t>
  </si>
  <si>
    <t>TEKUĆE DONACIJE U NOVCU</t>
  </si>
  <si>
    <t>UKUPNO OSTALI RASHODI</t>
  </si>
  <si>
    <t>Troškovi sudskih postupaka</t>
  </si>
  <si>
    <t>Zatezne kamate</t>
  </si>
  <si>
    <t>Tekuće donacije u novcu</t>
  </si>
  <si>
    <t>01.01.2022. - 30.06.2022.</t>
  </si>
  <si>
    <t>kapit. prij. između pror. kor. istog proračuna</t>
  </si>
  <si>
    <t>PRIJENOSI IZMEĐU PROR. KOR. ISTOG PRORAČUNA</t>
  </si>
  <si>
    <t>UKUPNO 63 + VIŠAK</t>
  </si>
  <si>
    <t>UKUPNO 65 + VIŠAK</t>
  </si>
  <si>
    <t>U K U P N O PRIHODI</t>
  </si>
  <si>
    <t>PRIHODI OD PROD. PROIZV. I PRUŽ. USLUGA I DON.</t>
  </si>
  <si>
    <t>preneseni višak prihoda Ministarstvo</t>
  </si>
  <si>
    <t>preneseni višak prihoda posebne namjene</t>
  </si>
  <si>
    <t>preneseni višak vlatitih prihoda</t>
  </si>
  <si>
    <t>ukupno preneseni višak prihoda poslov.</t>
  </si>
  <si>
    <t>UKUPNO PRIHODI POSLOVANJA + VIŠAK</t>
  </si>
  <si>
    <t>UKUPNO PRENESENI VIŠAK</t>
  </si>
  <si>
    <t>Izvršenje 1-6 2021.</t>
  </si>
  <si>
    <t>Usluge promidžbe i informiranja</t>
  </si>
  <si>
    <t>Zakupnine i najamnine - licence</t>
  </si>
  <si>
    <t>Izvorni plan 2022.</t>
  </si>
  <si>
    <t>Tekući plan 2022.</t>
  </si>
  <si>
    <t>Izvršenje 1-6 2022.</t>
  </si>
  <si>
    <t>Radoboj, 08.07.2022.</t>
  </si>
  <si>
    <t>Klasa: 402-01/22-01-18</t>
  </si>
  <si>
    <t>Urbroj: 2140-78-22-01</t>
  </si>
  <si>
    <t>Ravnatelj:</t>
  </si>
  <si>
    <t>Dražen Gerić</t>
  </si>
  <si>
    <t>UKUPNO 66 + VIŠAK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</si>
</sst>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3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3" fontId="0" fillId="0" borderId="0" xfId="0" applyNumberFormat="1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3" fontId="5" fillId="0" borderId="0" xfId="0" applyNumberFormat="1" applyFont="1"/>
    <xf numFmtId="0" fontId="0" fillId="0" borderId="1" xfId="0" applyBorder="1"/>
    <xf numFmtId="3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4" fillId="0" borderId="1" xfId="0" applyFont="1" applyBorder="1"/>
    <xf numFmtId="3" fontId="4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4" fontId="0" fillId="0" borderId="0" xfId="0" applyNumberFormat="1" applyBorder="1"/>
    <xf numFmtId="2" fontId="0" fillId="0" borderId="0" xfId="0" applyNumberFormat="1" applyBorder="1"/>
    <xf numFmtId="4" fontId="1" fillId="0" borderId="1" xfId="0" applyNumberFormat="1" applyFont="1" applyBorder="1"/>
    <xf numFmtId="2" fontId="1" fillId="0" borderId="1" xfId="0" applyNumberFormat="1" applyFont="1" applyBorder="1"/>
    <xf numFmtId="4" fontId="6" fillId="0" borderId="1" xfId="0" applyNumberFormat="1" applyFont="1" applyBorder="1"/>
    <xf numFmtId="2" fontId="6" fillId="0" borderId="1" xfId="0" applyNumberFormat="1" applyFont="1" applyBorder="1"/>
    <xf numFmtId="3" fontId="6" fillId="0" borderId="1" xfId="0" applyNumberFormat="1" applyFont="1" applyBorder="1"/>
    <xf numFmtId="0" fontId="6" fillId="0" borderId="1" xfId="0" applyFont="1" applyBorder="1"/>
    <xf numFmtId="4" fontId="2" fillId="0" borderId="1" xfId="0" applyNumberFormat="1" applyFont="1" applyBorder="1"/>
    <xf numFmtId="2" fontId="2" fillId="0" borderId="1" xfId="0" applyNumberFormat="1" applyFont="1" applyBorder="1"/>
    <xf numFmtId="4" fontId="4" fillId="0" borderId="1" xfId="0" applyNumberFormat="1" applyFont="1" applyBorder="1"/>
    <xf numFmtId="2" fontId="4" fillId="0" borderId="1" xfId="0" applyNumberFormat="1" applyFont="1" applyBorder="1"/>
    <xf numFmtId="0" fontId="6" fillId="0" borderId="0" xfId="0" applyFont="1"/>
    <xf numFmtId="4" fontId="0" fillId="0" borderId="1" xfId="0" applyNumberFormat="1" applyFont="1" applyBorder="1"/>
    <xf numFmtId="2" fontId="0" fillId="0" borderId="1" xfId="0" applyNumberFormat="1" applyFont="1" applyBorder="1"/>
    <xf numFmtId="4" fontId="7" fillId="0" borderId="1" xfId="0" applyNumberFormat="1" applyFont="1" applyBorder="1"/>
    <xf numFmtId="4" fontId="3" fillId="0" borderId="1" xfId="0" applyNumberFormat="1" applyFont="1" applyBorder="1"/>
    <xf numFmtId="2" fontId="3" fillId="0" borderId="1" xfId="0" applyNumberFormat="1" applyFont="1" applyBorder="1"/>
    <xf numFmtId="4" fontId="5" fillId="0" borderId="0" xfId="0" applyNumberFormat="1" applyFont="1"/>
    <xf numFmtId="0" fontId="8" fillId="0" borderId="1" xfId="0" applyFont="1" applyBorder="1"/>
    <xf numFmtId="3" fontId="8" fillId="0" borderId="1" xfId="0" applyNumberFormat="1" applyFont="1" applyBorder="1"/>
    <xf numFmtId="4" fontId="8" fillId="0" borderId="1" xfId="0" applyNumberFormat="1" applyFont="1" applyBorder="1"/>
    <xf numFmtId="2" fontId="8" fillId="0" borderId="1" xfId="0" applyNumberFormat="1" applyFont="1" applyBorder="1"/>
    <xf numFmtId="0" fontId="8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tabSelected="1" topLeftCell="A89" workbookViewId="0">
      <selection activeCell="D119" sqref="D119"/>
    </sheetView>
  </sheetViews>
  <sheetFormatPr defaultRowHeight="15" x14ac:dyDescent="0.25"/>
  <cols>
    <col min="1" max="1" width="6.42578125" customWidth="1"/>
    <col min="2" max="2" width="53.42578125" customWidth="1"/>
    <col min="3" max="5" width="13.42578125" style="1" customWidth="1"/>
    <col min="6" max="6" width="15.28515625" style="28" customWidth="1"/>
    <col min="7" max="7" width="9.28515625" style="28" customWidth="1"/>
    <col min="8" max="8" width="9.28515625" style="2" bestFit="1" customWidth="1"/>
  </cols>
  <sheetData>
    <row r="1" spans="1:8" ht="15.75" x14ac:dyDescent="0.25">
      <c r="A1" s="55" t="s">
        <v>83</v>
      </c>
      <c r="B1" s="55"/>
      <c r="C1" s="55"/>
      <c r="D1" s="55"/>
      <c r="E1" s="55"/>
      <c r="F1" s="55"/>
      <c r="G1" s="55"/>
      <c r="H1" s="55"/>
    </row>
    <row r="2" spans="1:8" ht="15.75" x14ac:dyDescent="0.25">
      <c r="A2" s="55" t="s">
        <v>0</v>
      </c>
      <c r="B2" s="55"/>
      <c r="C2" s="55"/>
      <c r="D2" s="55"/>
      <c r="E2" s="55"/>
      <c r="F2" s="55"/>
      <c r="G2" s="55"/>
      <c r="H2" s="55"/>
    </row>
    <row r="3" spans="1:8" ht="15.6" x14ac:dyDescent="0.3">
      <c r="A3" s="55" t="s">
        <v>94</v>
      </c>
      <c r="B3" s="55"/>
      <c r="C3" s="55"/>
      <c r="D3" s="55"/>
      <c r="E3" s="55"/>
      <c r="F3" s="55"/>
      <c r="G3" s="55"/>
      <c r="H3" s="55"/>
    </row>
    <row r="4" spans="1:8" ht="6.75" hidden="1" customHeight="1" x14ac:dyDescent="0.3"/>
    <row r="5" spans="1:8" ht="18" x14ac:dyDescent="0.35">
      <c r="A5" s="6" t="s">
        <v>1</v>
      </c>
    </row>
    <row r="6" spans="1:8" s="18" customFormat="1" ht="27" customHeight="1" x14ac:dyDescent="0.25">
      <c r="A6" s="17" t="s">
        <v>2</v>
      </c>
      <c r="B6" s="17" t="s">
        <v>3</v>
      </c>
      <c r="C6" s="26" t="s">
        <v>107</v>
      </c>
      <c r="D6" s="26" t="s">
        <v>110</v>
      </c>
      <c r="E6" s="26" t="s">
        <v>111</v>
      </c>
      <c r="F6" s="29" t="s">
        <v>112</v>
      </c>
      <c r="G6" s="29" t="s">
        <v>84</v>
      </c>
      <c r="H6" s="27" t="s">
        <v>85</v>
      </c>
    </row>
    <row r="7" spans="1:8" s="24" customFormat="1" ht="14.25" customHeight="1" x14ac:dyDescent="0.3">
      <c r="A7" s="22">
        <v>1</v>
      </c>
      <c r="B7" s="22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5">
        <v>8</v>
      </c>
    </row>
    <row r="8" spans="1:8" ht="15.75" customHeight="1" x14ac:dyDescent="0.25">
      <c r="A8" s="8">
        <v>6361</v>
      </c>
      <c r="B8" s="8" t="s">
        <v>4</v>
      </c>
      <c r="C8" s="9">
        <v>2682890</v>
      </c>
      <c r="D8" s="9">
        <v>5686000</v>
      </c>
      <c r="E8" s="9">
        <v>5842820</v>
      </c>
      <c r="F8" s="30">
        <v>2783829.01</v>
      </c>
      <c r="G8" s="30">
        <f>F8/C8*100</f>
        <v>103.76232383735449</v>
      </c>
      <c r="H8" s="10">
        <f>F8/E8*100</f>
        <v>47.6452981608196</v>
      </c>
    </row>
    <row r="9" spans="1:8" ht="14.45" x14ac:dyDescent="0.3">
      <c r="A9" s="8"/>
      <c r="B9" s="8" t="s">
        <v>5</v>
      </c>
      <c r="C9" s="9">
        <v>2673240</v>
      </c>
      <c r="D9" s="9">
        <v>5673000</v>
      </c>
      <c r="E9" s="9">
        <v>5809700</v>
      </c>
      <c r="F9" s="30">
        <v>2776654.01</v>
      </c>
      <c r="G9" s="30">
        <f t="shared" ref="G9:G48" si="0">F9/C9*100</f>
        <v>103.86848954826353</v>
      </c>
      <c r="H9" s="10">
        <f t="shared" ref="H9:H48" si="1">F9/E9*100</f>
        <v>47.793414634146338</v>
      </c>
    </row>
    <row r="10" spans="1:8" x14ac:dyDescent="0.25">
      <c r="A10" s="8"/>
      <c r="B10" s="8" t="s">
        <v>6</v>
      </c>
      <c r="C10" s="9">
        <v>9650</v>
      </c>
      <c r="D10" s="9">
        <v>13000</v>
      </c>
      <c r="E10" s="9">
        <v>33120</v>
      </c>
      <c r="F10" s="30">
        <v>7175</v>
      </c>
      <c r="G10" s="30">
        <f t="shared" si="0"/>
        <v>74.352331606217618</v>
      </c>
      <c r="H10" s="10">
        <f t="shared" si="1"/>
        <v>21.663647342995169</v>
      </c>
    </row>
    <row r="11" spans="1:8" x14ac:dyDescent="0.25">
      <c r="A11" s="8">
        <v>6362</v>
      </c>
      <c r="B11" s="8" t="s">
        <v>74</v>
      </c>
      <c r="C11" s="9">
        <v>0</v>
      </c>
      <c r="D11" s="9">
        <v>30000</v>
      </c>
      <c r="E11" s="9">
        <v>30000</v>
      </c>
      <c r="F11" s="30">
        <v>0</v>
      </c>
      <c r="G11" s="30"/>
      <c r="H11" s="10">
        <f t="shared" si="1"/>
        <v>0</v>
      </c>
    </row>
    <row r="12" spans="1:8" s="3" customFormat="1" x14ac:dyDescent="0.25">
      <c r="A12" s="11">
        <v>636</v>
      </c>
      <c r="B12" s="11" t="s">
        <v>7</v>
      </c>
      <c r="C12" s="12">
        <f>SUM(C8+C11)</f>
        <v>2682890</v>
      </c>
      <c r="D12" s="12">
        <f t="shared" ref="D12:F12" si="2">SUM(D8+D11)</f>
        <v>5716000</v>
      </c>
      <c r="E12" s="12">
        <f t="shared" si="2"/>
        <v>5872820</v>
      </c>
      <c r="F12" s="33">
        <f t="shared" si="2"/>
        <v>2783829.01</v>
      </c>
      <c r="G12" s="33">
        <f t="shared" si="0"/>
        <v>103.76232383735449</v>
      </c>
      <c r="H12" s="34">
        <f t="shared" si="1"/>
        <v>47.401912709737395</v>
      </c>
    </row>
    <row r="13" spans="1:8" s="21" customFormat="1" x14ac:dyDescent="0.25">
      <c r="A13" s="19">
        <v>6392</v>
      </c>
      <c r="B13" s="19" t="s">
        <v>95</v>
      </c>
      <c r="C13" s="20">
        <v>0</v>
      </c>
      <c r="D13" s="20">
        <v>0</v>
      </c>
      <c r="E13" s="20">
        <v>19600</v>
      </c>
      <c r="F13" s="44">
        <v>19543.2</v>
      </c>
      <c r="G13" s="44"/>
      <c r="H13" s="45">
        <f t="shared" si="1"/>
        <v>99.710204081632654</v>
      </c>
    </row>
    <row r="14" spans="1:8" s="3" customFormat="1" x14ac:dyDescent="0.25">
      <c r="A14" s="11">
        <v>639</v>
      </c>
      <c r="B14" s="11" t="s">
        <v>96</v>
      </c>
      <c r="C14" s="12">
        <v>0</v>
      </c>
      <c r="D14" s="12">
        <v>0</v>
      </c>
      <c r="E14" s="12">
        <v>19600</v>
      </c>
      <c r="F14" s="33">
        <v>19543.2</v>
      </c>
      <c r="G14" s="33"/>
      <c r="H14" s="34">
        <f t="shared" si="1"/>
        <v>99.710204081632654</v>
      </c>
    </row>
    <row r="15" spans="1:8" s="4" customFormat="1" ht="15.75" x14ac:dyDescent="0.25">
      <c r="A15" s="13">
        <v>63</v>
      </c>
      <c r="B15" s="13" t="s">
        <v>8</v>
      </c>
      <c r="C15" s="14">
        <v>2682890</v>
      </c>
      <c r="D15" s="14">
        <v>5716000</v>
      </c>
      <c r="E15" s="14">
        <v>5892420</v>
      </c>
      <c r="F15" s="39">
        <v>2803372.21</v>
      </c>
      <c r="G15" s="39">
        <f t="shared" si="0"/>
        <v>104.49076220046294</v>
      </c>
      <c r="H15" s="40">
        <f t="shared" si="1"/>
        <v>47.575906164190599</v>
      </c>
    </row>
    <row r="16" spans="1:8" s="43" customFormat="1" ht="15.75" x14ac:dyDescent="0.25">
      <c r="A16" s="38">
        <v>9221</v>
      </c>
      <c r="B16" s="38" t="s">
        <v>101</v>
      </c>
      <c r="C16" s="37">
        <v>0</v>
      </c>
      <c r="D16" s="37">
        <v>0</v>
      </c>
      <c r="E16" s="37">
        <v>13100</v>
      </c>
      <c r="F16" s="35">
        <v>2970.73</v>
      </c>
      <c r="G16" s="39"/>
      <c r="H16" s="40">
        <f t="shared" si="1"/>
        <v>22.677328244274808</v>
      </c>
    </row>
    <row r="17" spans="1:8" s="4" customFormat="1" ht="15.75" x14ac:dyDescent="0.25">
      <c r="A17" s="13"/>
      <c r="B17" s="13" t="s">
        <v>97</v>
      </c>
      <c r="C17" s="14">
        <v>0</v>
      </c>
      <c r="D17" s="14">
        <v>0</v>
      </c>
      <c r="E17" s="14">
        <f>SUM(E15+E16)</f>
        <v>5905520</v>
      </c>
      <c r="F17" s="39">
        <f>SUM(F15+F16)</f>
        <v>2806342.94</v>
      </c>
      <c r="G17" s="39"/>
      <c r="H17" s="40">
        <f t="shared" si="1"/>
        <v>47.520674555331283</v>
      </c>
    </row>
    <row r="18" spans="1:8" ht="14.45" x14ac:dyDescent="0.3">
      <c r="A18" s="8">
        <v>6413</v>
      </c>
      <c r="B18" s="8" t="s">
        <v>9</v>
      </c>
      <c r="C18" s="9">
        <v>20</v>
      </c>
      <c r="D18" s="9">
        <v>100</v>
      </c>
      <c r="E18" s="9">
        <v>100</v>
      </c>
      <c r="F18" s="30">
        <v>1.4</v>
      </c>
      <c r="G18" s="30">
        <f t="shared" si="0"/>
        <v>6.9999999999999991</v>
      </c>
      <c r="H18" s="10">
        <f t="shared" si="1"/>
        <v>1.4</v>
      </c>
    </row>
    <row r="19" spans="1:8" s="3" customFormat="1" ht="14.45" x14ac:dyDescent="0.3">
      <c r="A19" s="11">
        <v>641</v>
      </c>
      <c r="B19" s="11" t="s">
        <v>10</v>
      </c>
      <c r="C19" s="12">
        <v>20</v>
      </c>
      <c r="D19" s="12">
        <v>100</v>
      </c>
      <c r="E19" s="12">
        <v>100</v>
      </c>
      <c r="F19" s="33">
        <v>1.4</v>
      </c>
      <c r="G19" s="33">
        <f t="shared" si="0"/>
        <v>6.9999999999999991</v>
      </c>
      <c r="H19" s="34">
        <f t="shared" si="1"/>
        <v>1.4</v>
      </c>
    </row>
    <row r="20" spans="1:8" s="4" customFormat="1" ht="15.6" x14ac:dyDescent="0.3">
      <c r="A20" s="13">
        <v>64</v>
      </c>
      <c r="B20" s="13" t="s">
        <v>11</v>
      </c>
      <c r="C20" s="14">
        <v>20</v>
      </c>
      <c r="D20" s="14">
        <v>100</v>
      </c>
      <c r="E20" s="14">
        <v>100</v>
      </c>
      <c r="F20" s="39">
        <v>1.4</v>
      </c>
      <c r="G20" s="39">
        <f t="shared" si="0"/>
        <v>6.9999999999999991</v>
      </c>
      <c r="H20" s="40">
        <f t="shared" si="1"/>
        <v>1.4</v>
      </c>
    </row>
    <row r="21" spans="1:8" ht="14.45" x14ac:dyDescent="0.3">
      <c r="A21" s="8">
        <v>6526</v>
      </c>
      <c r="B21" s="8" t="s">
        <v>12</v>
      </c>
      <c r="C21" s="9">
        <v>74580</v>
      </c>
      <c r="D21" s="9">
        <v>166900</v>
      </c>
      <c r="E21" s="9">
        <v>221900</v>
      </c>
      <c r="F21" s="30">
        <v>134525</v>
      </c>
      <c r="G21" s="30">
        <f t="shared" si="0"/>
        <v>180.37677661571468</v>
      </c>
      <c r="H21" s="10">
        <f t="shared" si="1"/>
        <v>60.624155024785942</v>
      </c>
    </row>
    <row r="22" spans="1:8" s="3" customFormat="1" ht="14.45" x14ac:dyDescent="0.3">
      <c r="A22" s="11">
        <v>652</v>
      </c>
      <c r="B22" s="11" t="s">
        <v>13</v>
      </c>
      <c r="C22" s="12">
        <v>74580</v>
      </c>
      <c r="D22" s="12">
        <v>166900</v>
      </c>
      <c r="E22" s="12">
        <v>221900</v>
      </c>
      <c r="F22" s="33">
        <v>134525</v>
      </c>
      <c r="G22" s="33">
        <f t="shared" si="0"/>
        <v>180.37677661571468</v>
      </c>
      <c r="H22" s="34">
        <f t="shared" si="1"/>
        <v>60.624155024785942</v>
      </c>
    </row>
    <row r="23" spans="1:8" s="4" customFormat="1" ht="15.6" x14ac:dyDescent="0.3">
      <c r="A23" s="13">
        <v>65</v>
      </c>
      <c r="B23" s="13" t="s">
        <v>13</v>
      </c>
      <c r="C23" s="14">
        <v>74580</v>
      </c>
      <c r="D23" s="14">
        <v>166900</v>
      </c>
      <c r="E23" s="14">
        <v>221900</v>
      </c>
      <c r="F23" s="39">
        <v>134525</v>
      </c>
      <c r="G23" s="39">
        <f t="shared" si="0"/>
        <v>180.37677661571468</v>
      </c>
      <c r="H23" s="40">
        <f t="shared" si="1"/>
        <v>60.624155024785942</v>
      </c>
    </row>
    <row r="24" spans="1:8" s="43" customFormat="1" ht="15.75" x14ac:dyDescent="0.25">
      <c r="A24" s="38">
        <v>9221</v>
      </c>
      <c r="B24" s="38" t="s">
        <v>102</v>
      </c>
      <c r="C24" s="37">
        <v>0</v>
      </c>
      <c r="D24" s="37">
        <v>0</v>
      </c>
      <c r="E24" s="37">
        <v>5380</v>
      </c>
      <c r="F24" s="35">
        <v>0</v>
      </c>
      <c r="G24" s="39"/>
      <c r="H24" s="40">
        <f t="shared" si="1"/>
        <v>0</v>
      </c>
    </row>
    <row r="25" spans="1:8" s="4" customFormat="1" ht="15.75" x14ac:dyDescent="0.25">
      <c r="A25" s="13"/>
      <c r="B25" s="13" t="s">
        <v>98</v>
      </c>
      <c r="C25" s="14">
        <v>74580</v>
      </c>
      <c r="D25" s="14">
        <v>166990</v>
      </c>
      <c r="E25" s="14">
        <f>SUM(E23+E24)</f>
        <v>227280</v>
      </c>
      <c r="F25" s="39">
        <v>134525</v>
      </c>
      <c r="G25" s="39">
        <f t="shared" si="0"/>
        <v>180.37677661571468</v>
      </c>
      <c r="H25" s="40">
        <f t="shared" si="1"/>
        <v>59.189105948609644</v>
      </c>
    </row>
    <row r="26" spans="1:8" ht="14.45" x14ac:dyDescent="0.3">
      <c r="A26" s="8">
        <v>6614</v>
      </c>
      <c r="B26" s="8" t="s">
        <v>14</v>
      </c>
      <c r="C26" s="9">
        <v>0</v>
      </c>
      <c r="D26" s="9">
        <v>1000</v>
      </c>
      <c r="E26" s="9">
        <v>2500</v>
      </c>
      <c r="F26" s="30">
        <v>3275</v>
      </c>
      <c r="G26" s="30"/>
      <c r="H26" s="10">
        <f t="shared" si="1"/>
        <v>131</v>
      </c>
    </row>
    <row r="27" spans="1:8" x14ac:dyDescent="0.25">
      <c r="A27" s="8">
        <v>6615</v>
      </c>
      <c r="B27" s="8" t="s">
        <v>15</v>
      </c>
      <c r="C27" s="9">
        <v>240</v>
      </c>
      <c r="D27" s="9">
        <v>25000</v>
      </c>
      <c r="E27" s="9">
        <v>15000</v>
      </c>
      <c r="F27" s="30">
        <v>0</v>
      </c>
      <c r="G27" s="30">
        <f t="shared" si="0"/>
        <v>0</v>
      </c>
      <c r="H27" s="10">
        <f t="shared" si="1"/>
        <v>0</v>
      </c>
    </row>
    <row r="28" spans="1:8" s="3" customFormat="1" x14ac:dyDescent="0.25">
      <c r="A28" s="11">
        <v>661</v>
      </c>
      <c r="B28" s="11" t="s">
        <v>68</v>
      </c>
      <c r="C28" s="12">
        <v>240</v>
      </c>
      <c r="D28" s="12">
        <v>26000</v>
      </c>
      <c r="E28" s="12">
        <v>17500</v>
      </c>
      <c r="F28" s="33">
        <v>3275</v>
      </c>
      <c r="G28" s="33">
        <f t="shared" si="0"/>
        <v>1364.5833333333335</v>
      </c>
      <c r="H28" s="34">
        <f t="shared" si="1"/>
        <v>18.714285714285715</v>
      </c>
    </row>
    <row r="29" spans="1:8" s="21" customFormat="1" x14ac:dyDescent="0.25">
      <c r="A29" s="19">
        <v>6631</v>
      </c>
      <c r="B29" s="19" t="s">
        <v>86</v>
      </c>
      <c r="C29" s="20">
        <v>3154</v>
      </c>
      <c r="D29" s="20">
        <v>0</v>
      </c>
      <c r="E29" s="20">
        <v>0</v>
      </c>
      <c r="F29" s="44">
        <v>0</v>
      </c>
      <c r="G29" s="44">
        <f t="shared" si="0"/>
        <v>0</v>
      </c>
      <c r="H29" s="45"/>
    </row>
    <row r="30" spans="1:8" s="21" customFormat="1" ht="14.45" x14ac:dyDescent="0.3">
      <c r="A30" s="19">
        <v>6632</v>
      </c>
      <c r="B30" s="19" t="s">
        <v>87</v>
      </c>
      <c r="C30" s="20">
        <v>0</v>
      </c>
      <c r="D30" s="20">
        <v>0</v>
      </c>
      <c r="E30" s="20">
        <v>2200</v>
      </c>
      <c r="F30" s="44">
        <v>2200</v>
      </c>
      <c r="G30" s="44"/>
      <c r="H30" s="45">
        <f t="shared" si="1"/>
        <v>100</v>
      </c>
    </row>
    <row r="31" spans="1:8" s="3" customFormat="1" x14ac:dyDescent="0.25">
      <c r="A31" s="11">
        <v>663</v>
      </c>
      <c r="B31" s="11" t="s">
        <v>88</v>
      </c>
      <c r="C31" s="12">
        <v>3154</v>
      </c>
      <c r="D31" s="12">
        <v>0</v>
      </c>
      <c r="E31" s="12">
        <v>2200</v>
      </c>
      <c r="F31" s="33">
        <v>5475</v>
      </c>
      <c r="G31" s="33">
        <f t="shared" si="0"/>
        <v>173.58909321496512</v>
      </c>
      <c r="H31" s="34">
        <f t="shared" si="1"/>
        <v>248.86363636363637</v>
      </c>
    </row>
    <row r="32" spans="1:8" s="4" customFormat="1" ht="15.75" x14ac:dyDescent="0.25">
      <c r="A32" s="13">
        <v>66</v>
      </c>
      <c r="B32" s="13" t="s">
        <v>100</v>
      </c>
      <c r="C32" s="14">
        <f>SUM(C28+C31)</f>
        <v>3394</v>
      </c>
      <c r="D32" s="14">
        <f t="shared" ref="D32:E32" si="3">SUM(D28+D31)</f>
        <v>26000</v>
      </c>
      <c r="E32" s="14">
        <f t="shared" si="3"/>
        <v>19700</v>
      </c>
      <c r="F32" s="39">
        <v>5475</v>
      </c>
      <c r="G32" s="39">
        <f t="shared" si="0"/>
        <v>161.31408367707721</v>
      </c>
      <c r="H32" s="48">
        <f t="shared" si="1"/>
        <v>27.791878172588831</v>
      </c>
    </row>
    <row r="33" spans="1:8" s="43" customFormat="1" ht="15.75" x14ac:dyDescent="0.25">
      <c r="A33" s="38">
        <v>9221</v>
      </c>
      <c r="B33" s="38" t="s">
        <v>103</v>
      </c>
      <c r="C33" s="37">
        <v>0</v>
      </c>
      <c r="D33" s="37">
        <v>0</v>
      </c>
      <c r="E33" s="37">
        <v>58640</v>
      </c>
      <c r="F33" s="35">
        <v>0</v>
      </c>
      <c r="G33" s="39"/>
      <c r="H33" s="34">
        <f t="shared" si="1"/>
        <v>0</v>
      </c>
    </row>
    <row r="34" spans="1:8" s="4" customFormat="1" ht="15.75" x14ac:dyDescent="0.25">
      <c r="A34" s="13"/>
      <c r="B34" s="13" t="s">
        <v>118</v>
      </c>
      <c r="C34" s="14">
        <v>3394</v>
      </c>
      <c r="D34" s="14">
        <v>26000</v>
      </c>
      <c r="E34" s="14">
        <f>SUM(E32+E33)</f>
        <v>78340</v>
      </c>
      <c r="F34" s="39">
        <v>5475</v>
      </c>
      <c r="G34" s="39">
        <f t="shared" si="0"/>
        <v>161.31408367707721</v>
      </c>
      <c r="H34" s="34">
        <f t="shared" si="1"/>
        <v>6.9887669134541737</v>
      </c>
    </row>
    <row r="35" spans="1:8" ht="14.45" x14ac:dyDescent="0.3">
      <c r="A35" s="8">
        <v>6711</v>
      </c>
      <c r="B35" s="8" t="s">
        <v>16</v>
      </c>
      <c r="C35" s="9">
        <v>192188</v>
      </c>
      <c r="D35" s="9">
        <v>363463</v>
      </c>
      <c r="E35" s="9">
        <v>352614</v>
      </c>
      <c r="F35" s="30">
        <v>207346.29</v>
      </c>
      <c r="G35" s="30">
        <f t="shared" si="0"/>
        <v>107.887219805607</v>
      </c>
      <c r="H35" s="10">
        <f t="shared" si="1"/>
        <v>58.8026255338699</v>
      </c>
    </row>
    <row r="36" spans="1:8" ht="14.45" x14ac:dyDescent="0.3">
      <c r="A36" s="8">
        <v>6712</v>
      </c>
      <c r="B36" s="8" t="s">
        <v>24</v>
      </c>
      <c r="C36" s="9">
        <v>6226</v>
      </c>
      <c r="D36" s="9">
        <v>10000</v>
      </c>
      <c r="E36" s="9">
        <v>2000</v>
      </c>
      <c r="F36" s="30">
        <v>1536.79</v>
      </c>
      <c r="G36" s="30">
        <f t="shared" si="0"/>
        <v>24.683424349502086</v>
      </c>
      <c r="H36" s="10">
        <v>0</v>
      </c>
    </row>
    <row r="37" spans="1:8" s="3" customFormat="1" x14ac:dyDescent="0.25">
      <c r="A37" s="11">
        <v>671</v>
      </c>
      <c r="B37" s="11" t="s">
        <v>17</v>
      </c>
      <c r="C37" s="12">
        <f>SUM(C35+C36)</f>
        <v>198414</v>
      </c>
      <c r="D37" s="12">
        <f t="shared" ref="D37:F37" si="4">SUM(D35+D36)</f>
        <v>373463</v>
      </c>
      <c r="E37" s="12">
        <f t="shared" si="4"/>
        <v>354614</v>
      </c>
      <c r="F37" s="33">
        <f t="shared" si="4"/>
        <v>208883.08000000002</v>
      </c>
      <c r="G37" s="33">
        <f t="shared" si="0"/>
        <v>105.27638170693601</v>
      </c>
      <c r="H37" s="34">
        <f t="shared" si="1"/>
        <v>58.90435233803516</v>
      </c>
    </row>
    <row r="38" spans="1:8" s="4" customFormat="1" ht="15.75" x14ac:dyDescent="0.25">
      <c r="A38" s="13">
        <v>67</v>
      </c>
      <c r="B38" s="13" t="s">
        <v>18</v>
      </c>
      <c r="C38" s="14">
        <v>198414</v>
      </c>
      <c r="D38" s="14">
        <v>373463</v>
      </c>
      <c r="E38" s="14">
        <v>354614</v>
      </c>
      <c r="F38" s="39">
        <v>208883.08</v>
      </c>
      <c r="G38" s="39">
        <f t="shared" si="0"/>
        <v>105.27638170693601</v>
      </c>
      <c r="H38" s="40">
        <f t="shared" si="1"/>
        <v>58.90435233803516</v>
      </c>
    </row>
    <row r="39" spans="1:8" s="54" customFormat="1" ht="17.45" x14ac:dyDescent="0.35">
      <c r="A39" s="50">
        <v>6</v>
      </c>
      <c r="B39" s="50" t="s">
        <v>19</v>
      </c>
      <c r="C39" s="51">
        <f>SUM(C15+C20+C23+C32+C38)</f>
        <v>2959298</v>
      </c>
      <c r="D39" s="51">
        <f t="shared" ref="D39:E39" si="5">SUM(D15+D20+D23+D32+D38)</f>
        <v>6282463</v>
      </c>
      <c r="E39" s="51">
        <f t="shared" si="5"/>
        <v>6488734</v>
      </c>
      <c r="F39" s="52">
        <f>SUM(F15+F20+F23+F32+F38)</f>
        <v>3152256.69</v>
      </c>
      <c r="G39" s="52">
        <f t="shared" si="0"/>
        <v>106.52042105931881</v>
      </c>
      <c r="H39" s="53">
        <f t="shared" si="1"/>
        <v>48.58045791367006</v>
      </c>
    </row>
    <row r="40" spans="1:8" s="43" customFormat="1" x14ac:dyDescent="0.25">
      <c r="A40" s="38">
        <v>9221</v>
      </c>
      <c r="B40" s="38" t="s">
        <v>104</v>
      </c>
      <c r="C40" s="37">
        <v>0</v>
      </c>
      <c r="D40" s="37">
        <v>0</v>
      </c>
      <c r="E40" s="37">
        <v>77120</v>
      </c>
      <c r="F40" s="35">
        <v>2970.73</v>
      </c>
      <c r="G40" s="35"/>
      <c r="H40" s="36">
        <f t="shared" si="1"/>
        <v>3.8520876556016597</v>
      </c>
    </row>
    <row r="41" spans="1:8" s="54" customFormat="1" ht="17.25" x14ac:dyDescent="0.3">
      <c r="A41" s="50"/>
      <c r="B41" s="50" t="s">
        <v>105</v>
      </c>
      <c r="C41" s="51">
        <v>2959298</v>
      </c>
      <c r="D41" s="51">
        <v>6282463</v>
      </c>
      <c r="E41" s="51">
        <f>SUM(E39+E40)</f>
        <v>6565854</v>
      </c>
      <c r="F41" s="52">
        <v>3155227.42</v>
      </c>
      <c r="G41" s="52">
        <f t="shared" si="0"/>
        <v>106.62080736715261</v>
      </c>
      <c r="H41" s="53">
        <f t="shared" si="1"/>
        <v>48.055095650923704</v>
      </c>
    </row>
    <row r="42" spans="1:8" s="21" customFormat="1" ht="14.45" customHeight="1" x14ac:dyDescent="0.25">
      <c r="A42" s="19">
        <v>7211</v>
      </c>
      <c r="B42" s="19" t="s">
        <v>20</v>
      </c>
      <c r="C42" s="20">
        <v>609</v>
      </c>
      <c r="D42" s="20">
        <v>200</v>
      </c>
      <c r="E42" s="20">
        <v>260</v>
      </c>
      <c r="F42" s="44">
        <v>254.56</v>
      </c>
      <c r="G42" s="46">
        <f t="shared" si="0"/>
        <v>41.799671592775042</v>
      </c>
      <c r="H42" s="45">
        <f t="shared" si="1"/>
        <v>97.907692307692301</v>
      </c>
    </row>
    <row r="43" spans="1:8" s="3" customFormat="1" x14ac:dyDescent="0.25">
      <c r="A43" s="11">
        <v>721</v>
      </c>
      <c r="B43" s="11" t="s">
        <v>21</v>
      </c>
      <c r="C43" s="12">
        <v>609</v>
      </c>
      <c r="D43" s="12">
        <v>200</v>
      </c>
      <c r="E43" s="12">
        <v>260</v>
      </c>
      <c r="F43" s="33">
        <v>254.56</v>
      </c>
      <c r="G43" s="33">
        <f t="shared" si="0"/>
        <v>41.799671592775042</v>
      </c>
      <c r="H43" s="34">
        <f t="shared" si="1"/>
        <v>97.907692307692301</v>
      </c>
    </row>
    <row r="44" spans="1:8" s="4" customFormat="1" ht="15.75" x14ac:dyDescent="0.25">
      <c r="A44" s="13">
        <v>72</v>
      </c>
      <c r="B44" s="13" t="s">
        <v>22</v>
      </c>
      <c r="C44" s="14">
        <v>609</v>
      </c>
      <c r="D44" s="14">
        <v>200</v>
      </c>
      <c r="E44" s="14">
        <v>260</v>
      </c>
      <c r="F44" s="39">
        <v>254.56</v>
      </c>
      <c r="G44" s="39">
        <f t="shared" si="0"/>
        <v>41.799671592775042</v>
      </c>
      <c r="H44" s="40">
        <f t="shared" si="1"/>
        <v>97.907692307692301</v>
      </c>
    </row>
    <row r="45" spans="1:8" s="5" customFormat="1" ht="18.75" x14ac:dyDescent="0.3">
      <c r="A45" s="15">
        <v>7</v>
      </c>
      <c r="B45" s="15" t="s">
        <v>73</v>
      </c>
      <c r="C45" s="16">
        <v>609</v>
      </c>
      <c r="D45" s="16">
        <v>200</v>
      </c>
      <c r="E45" s="16">
        <v>260</v>
      </c>
      <c r="F45" s="41">
        <v>254.56</v>
      </c>
      <c r="G45" s="41">
        <f t="shared" si="0"/>
        <v>41.799671592775042</v>
      </c>
      <c r="H45" s="42">
        <f t="shared" si="1"/>
        <v>97.907692307692301</v>
      </c>
    </row>
    <row r="46" spans="1:8" s="54" customFormat="1" ht="17.25" x14ac:dyDescent="0.3">
      <c r="A46" s="50"/>
      <c r="B46" s="50" t="s">
        <v>99</v>
      </c>
      <c r="C46" s="51">
        <f>SUM(C39+C45)</f>
        <v>2959907</v>
      </c>
      <c r="D46" s="51">
        <f t="shared" ref="D46:F46" si="6">SUM(D39+D45)</f>
        <v>6282663</v>
      </c>
      <c r="E46" s="51">
        <f t="shared" si="6"/>
        <v>6488994</v>
      </c>
      <c r="F46" s="52">
        <f t="shared" si="6"/>
        <v>3152511.25</v>
      </c>
      <c r="G46" s="52">
        <f t="shared" si="0"/>
        <v>106.50710478403545</v>
      </c>
      <c r="H46" s="53">
        <f t="shared" si="1"/>
        <v>48.582434349607965</v>
      </c>
    </row>
    <row r="47" spans="1:8" s="4" customFormat="1" ht="15.75" x14ac:dyDescent="0.25">
      <c r="A47" s="13"/>
      <c r="B47" s="13" t="s">
        <v>106</v>
      </c>
      <c r="C47" s="14">
        <v>0</v>
      </c>
      <c r="D47" s="14">
        <v>0</v>
      </c>
      <c r="E47" s="14">
        <v>77120</v>
      </c>
      <c r="F47" s="39">
        <v>2970.73</v>
      </c>
      <c r="G47" s="39"/>
      <c r="H47" s="40">
        <f t="shared" si="1"/>
        <v>3.8520876556016597</v>
      </c>
    </row>
    <row r="48" spans="1:8" s="54" customFormat="1" ht="22.5" customHeight="1" x14ac:dyDescent="0.3">
      <c r="A48" s="50"/>
      <c r="B48" s="50" t="s">
        <v>79</v>
      </c>
      <c r="C48" s="51">
        <f>SUM(C46+C47)</f>
        <v>2959907</v>
      </c>
      <c r="D48" s="51">
        <f t="shared" ref="D48:F48" si="7">SUM(D46+D47)</f>
        <v>6282663</v>
      </c>
      <c r="E48" s="51">
        <f t="shared" si="7"/>
        <v>6566114</v>
      </c>
      <c r="F48" s="52">
        <f t="shared" si="7"/>
        <v>3155481.98</v>
      </c>
      <c r="G48" s="52">
        <f t="shared" si="0"/>
        <v>106.60747043741577</v>
      </c>
      <c r="H48" s="53">
        <f t="shared" si="1"/>
        <v>48.057069676219449</v>
      </c>
    </row>
    <row r="49" spans="1:8" ht="9.75" customHeight="1" x14ac:dyDescent="0.25">
      <c r="G49" s="31"/>
      <c r="H49" s="32"/>
    </row>
    <row r="50" spans="1:8" s="6" customFormat="1" ht="18.75" x14ac:dyDescent="0.3">
      <c r="A50" s="6" t="s">
        <v>25</v>
      </c>
      <c r="C50" s="7"/>
      <c r="D50" s="7"/>
      <c r="E50" s="7"/>
      <c r="F50" s="49"/>
      <c r="G50" s="31"/>
      <c r="H50" s="32"/>
    </row>
    <row r="51" spans="1:8" x14ac:dyDescent="0.25">
      <c r="A51" s="8">
        <v>3111</v>
      </c>
      <c r="B51" s="8" t="s">
        <v>26</v>
      </c>
      <c r="C51" s="9">
        <v>2065019</v>
      </c>
      <c r="D51" s="9">
        <v>4300000</v>
      </c>
      <c r="E51" s="9">
        <v>4350000</v>
      </c>
      <c r="F51" s="30">
        <v>2119045.1200000001</v>
      </c>
      <c r="G51" s="30">
        <f t="shared" ref="G51:G86" si="8">F51/C51*100</f>
        <v>102.61625292551788</v>
      </c>
      <c r="H51" s="10">
        <f t="shared" ref="H51:H86" si="9">F51/E51*100</f>
        <v>48.713680919540231</v>
      </c>
    </row>
    <row r="52" spans="1:8" x14ac:dyDescent="0.25">
      <c r="A52" s="8">
        <v>3113</v>
      </c>
      <c r="B52" s="8" t="s">
        <v>27</v>
      </c>
      <c r="C52" s="9">
        <v>37028</v>
      </c>
      <c r="D52" s="9">
        <v>50000</v>
      </c>
      <c r="E52" s="9">
        <v>100000</v>
      </c>
      <c r="F52" s="30">
        <v>63073.42</v>
      </c>
      <c r="G52" s="30">
        <f t="shared" si="8"/>
        <v>170.33979691044613</v>
      </c>
      <c r="H52" s="10">
        <f t="shared" si="9"/>
        <v>63.073419999999999</v>
      </c>
    </row>
    <row r="53" spans="1:8" x14ac:dyDescent="0.25">
      <c r="A53" s="8">
        <v>3114</v>
      </c>
      <c r="B53" s="8" t="s">
        <v>28</v>
      </c>
      <c r="C53" s="9">
        <v>27276</v>
      </c>
      <c r="D53" s="9">
        <v>50000</v>
      </c>
      <c r="E53" s="9">
        <v>50000</v>
      </c>
      <c r="F53" s="30">
        <v>26432.639999999999</v>
      </c>
      <c r="G53" s="30">
        <f t="shared" si="8"/>
        <v>96.908051033875935</v>
      </c>
      <c r="H53" s="10">
        <f t="shared" si="9"/>
        <v>52.865280000000006</v>
      </c>
    </row>
    <row r="54" spans="1:8" s="3" customFormat="1" x14ac:dyDescent="0.25">
      <c r="A54" s="11">
        <v>311</v>
      </c>
      <c r="B54" s="11" t="s">
        <v>29</v>
      </c>
      <c r="C54" s="12">
        <f>SUM(C51:C53)</f>
        <v>2129323</v>
      </c>
      <c r="D54" s="12">
        <f>SUM(D51:D53)</f>
        <v>4400000</v>
      </c>
      <c r="E54" s="12">
        <f t="shared" ref="E54:F54" si="10">SUM(E51:E53)</f>
        <v>4500000</v>
      </c>
      <c r="F54" s="33">
        <f t="shared" si="10"/>
        <v>2208551.1800000002</v>
      </c>
      <c r="G54" s="33">
        <f t="shared" si="8"/>
        <v>103.72081548924237</v>
      </c>
      <c r="H54" s="34">
        <f t="shared" si="9"/>
        <v>49.078915111111115</v>
      </c>
    </row>
    <row r="55" spans="1:8" x14ac:dyDescent="0.25">
      <c r="A55" s="8">
        <v>3121</v>
      </c>
      <c r="B55" s="8" t="s">
        <v>59</v>
      </c>
      <c r="C55" s="9">
        <v>89053</v>
      </c>
      <c r="D55" s="9">
        <v>237000</v>
      </c>
      <c r="E55" s="9">
        <v>237000</v>
      </c>
      <c r="F55" s="30">
        <v>90244.42</v>
      </c>
      <c r="G55" s="44">
        <f t="shared" si="8"/>
        <v>101.33787744376943</v>
      </c>
      <c r="H55" s="10">
        <f t="shared" si="9"/>
        <v>38.077814345991563</v>
      </c>
    </row>
    <row r="56" spans="1:8" s="3" customFormat="1" x14ac:dyDescent="0.25">
      <c r="A56" s="11">
        <v>312</v>
      </c>
      <c r="B56" s="11" t="s">
        <v>60</v>
      </c>
      <c r="C56" s="12">
        <v>89053</v>
      </c>
      <c r="D56" s="12">
        <v>237000</v>
      </c>
      <c r="E56" s="12">
        <v>237000</v>
      </c>
      <c r="F56" s="33">
        <v>90244.42</v>
      </c>
      <c r="G56" s="33">
        <f t="shared" si="8"/>
        <v>101.33787744376943</v>
      </c>
      <c r="H56" s="34">
        <f t="shared" si="9"/>
        <v>38.077814345991563</v>
      </c>
    </row>
    <row r="57" spans="1:8" x14ac:dyDescent="0.25">
      <c r="A57" s="8">
        <v>3132</v>
      </c>
      <c r="B57" s="8" t="s">
        <v>62</v>
      </c>
      <c r="C57" s="9">
        <v>341363</v>
      </c>
      <c r="D57" s="9">
        <v>726000</v>
      </c>
      <c r="E57" s="9">
        <v>753000</v>
      </c>
      <c r="F57" s="30">
        <v>360811.22</v>
      </c>
      <c r="G57" s="30">
        <f t="shared" si="8"/>
        <v>105.69722553410885</v>
      </c>
      <c r="H57" s="10">
        <f t="shared" si="9"/>
        <v>47.916496679946874</v>
      </c>
    </row>
    <row r="58" spans="1:8" x14ac:dyDescent="0.25">
      <c r="A58" s="8">
        <v>3133</v>
      </c>
      <c r="B58" s="8" t="s">
        <v>63</v>
      </c>
      <c r="C58" s="9">
        <v>101</v>
      </c>
      <c r="D58" s="9">
        <v>0</v>
      </c>
      <c r="E58" s="9">
        <v>0</v>
      </c>
      <c r="F58" s="30">
        <v>0</v>
      </c>
      <c r="G58" s="30">
        <f t="shared" si="8"/>
        <v>0</v>
      </c>
      <c r="H58" s="10">
        <v>0</v>
      </c>
    </row>
    <row r="59" spans="1:8" s="3" customFormat="1" x14ac:dyDescent="0.25">
      <c r="A59" s="11">
        <v>313</v>
      </c>
      <c r="B59" s="11" t="s">
        <v>61</v>
      </c>
      <c r="C59" s="12">
        <f>SUM(C57+C58)</f>
        <v>341464</v>
      </c>
      <c r="D59" s="12">
        <f t="shared" ref="D59:F59" si="11">SUM(D57+D58)</f>
        <v>726000</v>
      </c>
      <c r="E59" s="12">
        <f t="shared" si="11"/>
        <v>753000</v>
      </c>
      <c r="F59" s="33">
        <f t="shared" si="11"/>
        <v>360811.22</v>
      </c>
      <c r="G59" s="33">
        <f t="shared" si="8"/>
        <v>105.66596185835108</v>
      </c>
      <c r="H59" s="34">
        <f t="shared" si="9"/>
        <v>47.916496679946874</v>
      </c>
    </row>
    <row r="60" spans="1:8" s="4" customFormat="1" ht="15.75" x14ac:dyDescent="0.25">
      <c r="A60" s="13">
        <v>31</v>
      </c>
      <c r="B60" s="13" t="s">
        <v>34</v>
      </c>
      <c r="C60" s="14">
        <f>SUM(C54+C56+C59)</f>
        <v>2559840</v>
      </c>
      <c r="D60" s="14">
        <f t="shared" ref="D60:F60" si="12">SUM(D54+D56+D59)</f>
        <v>5363000</v>
      </c>
      <c r="E60" s="14">
        <f t="shared" si="12"/>
        <v>5490000</v>
      </c>
      <c r="F60" s="39">
        <f t="shared" si="12"/>
        <v>2659606.8200000003</v>
      </c>
      <c r="G60" s="39">
        <f t="shared" si="8"/>
        <v>103.89738499281206</v>
      </c>
      <c r="H60" s="40">
        <f t="shared" si="9"/>
        <v>48.444568670309657</v>
      </c>
    </row>
    <row r="61" spans="1:8" x14ac:dyDescent="0.25">
      <c r="A61" s="8">
        <v>3211</v>
      </c>
      <c r="B61" s="8" t="s">
        <v>30</v>
      </c>
      <c r="C61" s="9">
        <v>4571</v>
      </c>
      <c r="D61" s="9">
        <v>8200</v>
      </c>
      <c r="E61" s="9">
        <v>8600</v>
      </c>
      <c r="F61" s="30">
        <v>8314.7000000000007</v>
      </c>
      <c r="G61" s="30">
        <f t="shared" si="8"/>
        <v>181.90111572959967</v>
      </c>
      <c r="H61" s="10">
        <f t="shared" si="9"/>
        <v>96.682558139534891</v>
      </c>
    </row>
    <row r="62" spans="1:8" x14ac:dyDescent="0.25">
      <c r="A62" s="8">
        <v>3212</v>
      </c>
      <c r="B62" s="8" t="s">
        <v>31</v>
      </c>
      <c r="C62" s="9">
        <v>103615</v>
      </c>
      <c r="D62" s="9">
        <v>230000</v>
      </c>
      <c r="E62" s="9">
        <v>230000</v>
      </c>
      <c r="F62" s="30">
        <v>106334.69</v>
      </c>
      <c r="G62" s="30">
        <f t="shared" si="8"/>
        <v>102.62480335858709</v>
      </c>
      <c r="H62" s="10">
        <f t="shared" si="9"/>
        <v>46.232473913043478</v>
      </c>
    </row>
    <row r="63" spans="1:8" x14ac:dyDescent="0.25">
      <c r="A63" s="8">
        <v>3213</v>
      </c>
      <c r="B63" s="8" t="s">
        <v>32</v>
      </c>
      <c r="C63" s="9">
        <v>5175</v>
      </c>
      <c r="D63" s="9">
        <v>7000</v>
      </c>
      <c r="E63" s="9">
        <v>23520</v>
      </c>
      <c r="F63" s="30">
        <v>1466</v>
      </c>
      <c r="G63" s="30">
        <f t="shared" si="8"/>
        <v>28.328502415458939</v>
      </c>
      <c r="H63" s="10">
        <f t="shared" si="9"/>
        <v>6.2329931972789119</v>
      </c>
    </row>
    <row r="64" spans="1:8" s="3" customFormat="1" x14ac:dyDescent="0.25">
      <c r="A64" s="11">
        <v>321</v>
      </c>
      <c r="B64" s="11" t="s">
        <v>33</v>
      </c>
      <c r="C64" s="12">
        <f>SUM(C61:C63)</f>
        <v>113361</v>
      </c>
      <c r="D64" s="12">
        <f t="shared" ref="D64:E64" si="13">SUM(D61:D63)</f>
        <v>245200</v>
      </c>
      <c r="E64" s="12">
        <f t="shared" si="13"/>
        <v>262120</v>
      </c>
      <c r="F64" s="33">
        <f>SUM(F61:F63)</f>
        <v>116115.39</v>
      </c>
      <c r="G64" s="33">
        <f t="shared" si="8"/>
        <v>102.42975097255669</v>
      </c>
      <c r="H64" s="34">
        <f t="shared" si="9"/>
        <v>44.29856172745307</v>
      </c>
    </row>
    <row r="65" spans="1:8" x14ac:dyDescent="0.25">
      <c r="A65" s="8">
        <v>3221</v>
      </c>
      <c r="B65" s="8" t="s">
        <v>64</v>
      </c>
      <c r="C65" s="9">
        <v>20201</v>
      </c>
      <c r="D65" s="9">
        <v>38000</v>
      </c>
      <c r="E65" s="9">
        <v>43000</v>
      </c>
      <c r="F65" s="30">
        <v>21023.78</v>
      </c>
      <c r="G65" s="30">
        <f t="shared" si="8"/>
        <v>104.07296668481759</v>
      </c>
      <c r="H65" s="10">
        <f t="shared" si="9"/>
        <v>48.892511627906977</v>
      </c>
    </row>
    <row r="66" spans="1:8" x14ac:dyDescent="0.25">
      <c r="A66" s="8">
        <v>3222</v>
      </c>
      <c r="B66" s="8" t="s">
        <v>35</v>
      </c>
      <c r="C66" s="9">
        <v>89272</v>
      </c>
      <c r="D66" s="9">
        <v>145000</v>
      </c>
      <c r="E66" s="9">
        <v>156000</v>
      </c>
      <c r="F66" s="30">
        <v>86890.62</v>
      </c>
      <c r="G66" s="30">
        <f t="shared" si="8"/>
        <v>97.332444663500311</v>
      </c>
      <c r="H66" s="10">
        <f t="shared" si="9"/>
        <v>55.699115384615382</v>
      </c>
    </row>
    <row r="67" spans="1:8" x14ac:dyDescent="0.25">
      <c r="A67" s="8">
        <v>3223</v>
      </c>
      <c r="B67" s="8" t="s">
        <v>36</v>
      </c>
      <c r="C67" s="9">
        <v>88513</v>
      </c>
      <c r="D67" s="9">
        <v>146000</v>
      </c>
      <c r="E67" s="9">
        <v>146000</v>
      </c>
      <c r="F67" s="30">
        <v>77109.38</v>
      </c>
      <c r="G67" s="30">
        <f t="shared" si="8"/>
        <v>87.116446171748791</v>
      </c>
      <c r="H67" s="10">
        <f t="shared" si="9"/>
        <v>52.814643835616437</v>
      </c>
    </row>
    <row r="68" spans="1:8" x14ac:dyDescent="0.25">
      <c r="A68" s="8">
        <v>3224</v>
      </c>
      <c r="B68" s="8" t="s">
        <v>37</v>
      </c>
      <c r="C68" s="9">
        <v>8546</v>
      </c>
      <c r="D68" s="9">
        <v>16000</v>
      </c>
      <c r="E68" s="9">
        <v>14000</v>
      </c>
      <c r="F68" s="30">
        <v>4207.8100000000004</v>
      </c>
      <c r="G68" s="30">
        <f t="shared" si="8"/>
        <v>49.237186988064593</v>
      </c>
      <c r="H68" s="10">
        <f t="shared" si="9"/>
        <v>30.055785714285715</v>
      </c>
    </row>
    <row r="69" spans="1:8" x14ac:dyDescent="0.25">
      <c r="A69" s="8">
        <v>3225</v>
      </c>
      <c r="B69" s="8" t="s">
        <v>38</v>
      </c>
      <c r="C69" s="9">
        <v>1973</v>
      </c>
      <c r="D69" s="9">
        <v>5000</v>
      </c>
      <c r="E69" s="9">
        <v>3000</v>
      </c>
      <c r="F69" s="30">
        <v>576</v>
      </c>
      <c r="G69" s="30">
        <f t="shared" si="8"/>
        <v>29.194120628484544</v>
      </c>
      <c r="H69" s="10">
        <f t="shared" si="9"/>
        <v>19.2</v>
      </c>
    </row>
    <row r="70" spans="1:8" x14ac:dyDescent="0.25">
      <c r="A70" s="8">
        <v>3227</v>
      </c>
      <c r="B70" s="8" t="s">
        <v>72</v>
      </c>
      <c r="C70" s="9">
        <v>0</v>
      </c>
      <c r="D70" s="9">
        <v>2000</v>
      </c>
      <c r="E70" s="9">
        <v>0</v>
      </c>
      <c r="F70" s="30">
        <v>0</v>
      </c>
      <c r="G70" s="30"/>
      <c r="H70" s="10"/>
    </row>
    <row r="71" spans="1:8" s="3" customFormat="1" x14ac:dyDescent="0.25">
      <c r="A71" s="11">
        <v>322</v>
      </c>
      <c r="B71" s="11" t="s">
        <v>40</v>
      </c>
      <c r="C71" s="12">
        <f>SUM(C65:C70)</f>
        <v>208505</v>
      </c>
      <c r="D71" s="12">
        <f>SUM(D65:D70)</f>
        <v>352000</v>
      </c>
      <c r="E71" s="12">
        <f t="shared" ref="E71:F71" si="14">SUM(E65:E70)</f>
        <v>362000</v>
      </c>
      <c r="F71" s="33">
        <f t="shared" si="14"/>
        <v>189807.59</v>
      </c>
      <c r="G71" s="33">
        <f t="shared" si="8"/>
        <v>91.032632310975757</v>
      </c>
      <c r="H71" s="34">
        <f t="shared" si="9"/>
        <v>52.433035911602211</v>
      </c>
    </row>
    <row r="72" spans="1:8" x14ac:dyDescent="0.25">
      <c r="A72" s="8">
        <v>3231</v>
      </c>
      <c r="B72" s="8" t="s">
        <v>41</v>
      </c>
      <c r="C72" s="9">
        <v>11461</v>
      </c>
      <c r="D72" s="9">
        <v>24500</v>
      </c>
      <c r="E72" s="9">
        <v>41600</v>
      </c>
      <c r="F72" s="30">
        <v>19779.77</v>
      </c>
      <c r="G72" s="30">
        <f t="shared" si="8"/>
        <v>172.58328243608761</v>
      </c>
      <c r="H72" s="10">
        <f t="shared" si="9"/>
        <v>47.547524038461539</v>
      </c>
    </row>
    <row r="73" spans="1:8" x14ac:dyDescent="0.25">
      <c r="A73" s="8">
        <v>3232</v>
      </c>
      <c r="B73" s="8" t="s">
        <v>42</v>
      </c>
      <c r="C73" s="9">
        <v>16893</v>
      </c>
      <c r="D73" s="9">
        <v>35000</v>
      </c>
      <c r="E73" s="9">
        <v>90000</v>
      </c>
      <c r="F73" s="30">
        <v>44306.03</v>
      </c>
      <c r="G73" s="30">
        <f t="shared" si="8"/>
        <v>262.274492393299</v>
      </c>
      <c r="H73" s="10">
        <f t="shared" si="9"/>
        <v>49.228922222222224</v>
      </c>
    </row>
    <row r="74" spans="1:8" ht="14.45" customHeight="1" x14ac:dyDescent="0.25">
      <c r="A74" s="8">
        <v>3233</v>
      </c>
      <c r="B74" s="8" t="s">
        <v>108</v>
      </c>
      <c r="C74" s="9">
        <v>0</v>
      </c>
      <c r="D74" s="9">
        <v>0</v>
      </c>
      <c r="E74" s="9">
        <v>0</v>
      </c>
      <c r="F74" s="30">
        <v>0</v>
      </c>
      <c r="G74" s="30">
        <v>0</v>
      </c>
      <c r="H74" s="10">
        <v>0</v>
      </c>
    </row>
    <row r="75" spans="1:8" x14ac:dyDescent="0.25">
      <c r="A75" s="8">
        <v>3234</v>
      </c>
      <c r="B75" s="8" t="s">
        <v>43</v>
      </c>
      <c r="C75" s="9">
        <v>11860</v>
      </c>
      <c r="D75" s="9">
        <v>24000</v>
      </c>
      <c r="E75" s="9">
        <v>24000</v>
      </c>
      <c r="F75" s="30">
        <v>12890.14</v>
      </c>
      <c r="G75" s="30">
        <f t="shared" si="8"/>
        <v>108.68583473861719</v>
      </c>
      <c r="H75" s="10">
        <f t="shared" si="9"/>
        <v>53.70891666666666</v>
      </c>
    </row>
    <row r="76" spans="1:8" x14ac:dyDescent="0.25">
      <c r="A76" s="8">
        <v>3235</v>
      </c>
      <c r="B76" s="8" t="s">
        <v>109</v>
      </c>
      <c r="C76" s="9">
        <v>625</v>
      </c>
      <c r="D76" s="9">
        <v>1200</v>
      </c>
      <c r="E76" s="9">
        <v>1200</v>
      </c>
      <c r="F76" s="30">
        <v>625</v>
      </c>
      <c r="G76" s="30">
        <v>0</v>
      </c>
      <c r="H76" s="10">
        <f t="shared" si="9"/>
        <v>52.083333333333336</v>
      </c>
    </row>
    <row r="77" spans="1:8" x14ac:dyDescent="0.25">
      <c r="A77" s="8">
        <v>3236</v>
      </c>
      <c r="B77" s="8" t="s">
        <v>39</v>
      </c>
      <c r="C77" s="9">
        <v>4328</v>
      </c>
      <c r="D77" s="9">
        <v>13000</v>
      </c>
      <c r="E77" s="9">
        <v>17700</v>
      </c>
      <c r="F77" s="30">
        <v>9502.52</v>
      </c>
      <c r="G77" s="30">
        <f t="shared" si="8"/>
        <v>219.5591497227357</v>
      </c>
      <c r="H77" s="10">
        <f t="shared" si="9"/>
        <v>53.686553672316386</v>
      </c>
    </row>
    <row r="78" spans="1:8" x14ac:dyDescent="0.25">
      <c r="A78" s="8">
        <v>3237</v>
      </c>
      <c r="B78" s="8" t="s">
        <v>80</v>
      </c>
      <c r="C78" s="9">
        <v>5940</v>
      </c>
      <c r="D78" s="9">
        <v>10800</v>
      </c>
      <c r="E78" s="9">
        <v>12300</v>
      </c>
      <c r="F78" s="30">
        <v>5700</v>
      </c>
      <c r="G78" s="30">
        <f t="shared" si="8"/>
        <v>95.959595959595958</v>
      </c>
      <c r="H78" s="10">
        <f t="shared" si="9"/>
        <v>46.341463414634148</v>
      </c>
    </row>
    <row r="79" spans="1:8" x14ac:dyDescent="0.25">
      <c r="A79" s="8">
        <v>3238</v>
      </c>
      <c r="B79" s="8" t="s">
        <v>65</v>
      </c>
      <c r="C79" s="9">
        <v>6263</v>
      </c>
      <c r="D79" s="9">
        <v>13000</v>
      </c>
      <c r="E79" s="9">
        <v>13000</v>
      </c>
      <c r="F79" s="30">
        <v>6438.4</v>
      </c>
      <c r="G79" s="30">
        <f t="shared" si="8"/>
        <v>102.80057480440684</v>
      </c>
      <c r="H79" s="10">
        <f t="shared" si="9"/>
        <v>49.526153846153839</v>
      </c>
    </row>
    <row r="80" spans="1:8" x14ac:dyDescent="0.25">
      <c r="A80" s="8">
        <v>3239</v>
      </c>
      <c r="B80" s="8" t="s">
        <v>66</v>
      </c>
      <c r="C80" s="9">
        <v>1795</v>
      </c>
      <c r="D80" s="9">
        <v>2500</v>
      </c>
      <c r="E80" s="9">
        <v>1500</v>
      </c>
      <c r="F80" s="30">
        <v>570</v>
      </c>
      <c r="G80" s="30">
        <f t="shared" si="8"/>
        <v>31.754874651810582</v>
      </c>
      <c r="H80" s="10">
        <f t="shared" si="9"/>
        <v>38</v>
      </c>
    </row>
    <row r="81" spans="1:8" s="3" customFormat="1" x14ac:dyDescent="0.25">
      <c r="A81" s="11">
        <v>323</v>
      </c>
      <c r="B81" s="11" t="s">
        <v>44</v>
      </c>
      <c r="C81" s="12">
        <f>SUM(C72:C80)</f>
        <v>59165</v>
      </c>
      <c r="D81" s="12">
        <f t="shared" ref="D81:F81" si="15">SUM(D72:D80)</f>
        <v>124000</v>
      </c>
      <c r="E81" s="12">
        <f t="shared" si="15"/>
        <v>201300</v>
      </c>
      <c r="F81" s="33">
        <f t="shared" si="15"/>
        <v>99811.86</v>
      </c>
      <c r="G81" s="33">
        <f t="shared" si="8"/>
        <v>168.70085354517028</v>
      </c>
      <c r="H81" s="34">
        <f t="shared" si="9"/>
        <v>49.583636363636366</v>
      </c>
    </row>
    <row r="82" spans="1:8" x14ac:dyDescent="0.25">
      <c r="A82" s="8">
        <v>3292</v>
      </c>
      <c r="B82" s="8" t="s">
        <v>45</v>
      </c>
      <c r="C82" s="9">
        <v>8778</v>
      </c>
      <c r="D82" s="9">
        <v>17000</v>
      </c>
      <c r="E82" s="9">
        <v>16000</v>
      </c>
      <c r="F82" s="30">
        <v>5758.01</v>
      </c>
      <c r="G82" s="30">
        <f t="shared" si="8"/>
        <v>65.595921622237412</v>
      </c>
      <c r="H82" s="10">
        <f t="shared" si="9"/>
        <v>35.987562500000003</v>
      </c>
    </row>
    <row r="83" spans="1:8" x14ac:dyDescent="0.25">
      <c r="A83" s="8">
        <v>3293</v>
      </c>
      <c r="B83" s="8" t="s">
        <v>46</v>
      </c>
      <c r="C83" s="9">
        <v>0</v>
      </c>
      <c r="D83" s="9">
        <v>1000</v>
      </c>
      <c r="E83" s="9">
        <v>500</v>
      </c>
      <c r="F83" s="30">
        <v>138.88</v>
      </c>
      <c r="G83" s="30"/>
      <c r="H83" s="10">
        <f t="shared" si="9"/>
        <v>27.776</v>
      </c>
    </row>
    <row r="84" spans="1:8" x14ac:dyDescent="0.25">
      <c r="A84" s="8">
        <v>3294</v>
      </c>
      <c r="B84" s="8" t="s">
        <v>47</v>
      </c>
      <c r="C84" s="9">
        <v>750</v>
      </c>
      <c r="D84" s="9">
        <v>1600</v>
      </c>
      <c r="E84" s="9">
        <v>1600</v>
      </c>
      <c r="F84" s="30">
        <v>900</v>
      </c>
      <c r="G84" s="30">
        <f t="shared" si="8"/>
        <v>120</v>
      </c>
      <c r="H84" s="10">
        <f t="shared" si="9"/>
        <v>56.25</v>
      </c>
    </row>
    <row r="85" spans="1:8" x14ac:dyDescent="0.25">
      <c r="A85" s="8">
        <v>3295</v>
      </c>
      <c r="B85" s="8" t="s">
        <v>48</v>
      </c>
      <c r="C85" s="9">
        <v>5063</v>
      </c>
      <c r="D85" s="9">
        <v>15000</v>
      </c>
      <c r="E85" s="9">
        <v>15000</v>
      </c>
      <c r="F85" s="30">
        <v>5537.5</v>
      </c>
      <c r="G85" s="30">
        <f t="shared" si="8"/>
        <v>109.37191388504839</v>
      </c>
      <c r="H85" s="10">
        <f t="shared" si="9"/>
        <v>36.916666666666664</v>
      </c>
    </row>
    <row r="86" spans="1:8" x14ac:dyDescent="0.25">
      <c r="A86" s="8">
        <v>3296</v>
      </c>
      <c r="B86" s="8" t="s">
        <v>91</v>
      </c>
      <c r="C86" s="9">
        <v>2812</v>
      </c>
      <c r="D86" s="9">
        <v>500</v>
      </c>
      <c r="E86" s="9">
        <v>500</v>
      </c>
      <c r="F86" s="30">
        <v>0</v>
      </c>
      <c r="G86" s="30">
        <f t="shared" si="8"/>
        <v>0</v>
      </c>
      <c r="H86" s="10">
        <f t="shared" si="9"/>
        <v>0</v>
      </c>
    </row>
    <row r="87" spans="1:8" x14ac:dyDescent="0.25">
      <c r="A87" s="8">
        <v>3299</v>
      </c>
      <c r="B87" s="8" t="s">
        <v>67</v>
      </c>
      <c r="C87" s="9">
        <v>1501</v>
      </c>
      <c r="D87" s="9">
        <v>40063</v>
      </c>
      <c r="E87" s="9">
        <v>47434</v>
      </c>
      <c r="F87" s="30">
        <v>19392.650000000001</v>
      </c>
      <c r="G87" s="30">
        <f t="shared" ref="G87:G111" si="16">F87/C87*100</f>
        <v>1291.9820119920055</v>
      </c>
      <c r="H87" s="10">
        <f t="shared" ref="H87:H111" si="17">F87/E87*100</f>
        <v>40.883438040224313</v>
      </c>
    </row>
    <row r="88" spans="1:8" s="3" customFormat="1" x14ac:dyDescent="0.25">
      <c r="A88" s="11">
        <v>329</v>
      </c>
      <c r="B88" s="11" t="s">
        <v>49</v>
      </c>
      <c r="C88" s="12">
        <v>18904</v>
      </c>
      <c r="D88" s="12">
        <f t="shared" ref="D88:F88" si="18">SUM(D82:D87)</f>
        <v>75163</v>
      </c>
      <c r="E88" s="12">
        <f t="shared" si="18"/>
        <v>81034</v>
      </c>
      <c r="F88" s="33">
        <f t="shared" si="18"/>
        <v>31727.040000000001</v>
      </c>
      <c r="G88" s="33">
        <f t="shared" si="16"/>
        <v>167.83241641980533</v>
      </c>
      <c r="H88" s="34">
        <f t="shared" si="17"/>
        <v>39.152750697238197</v>
      </c>
    </row>
    <row r="89" spans="1:8" s="4" customFormat="1" ht="15.75" x14ac:dyDescent="0.25">
      <c r="A89" s="13">
        <v>32</v>
      </c>
      <c r="B89" s="13" t="s">
        <v>50</v>
      </c>
      <c r="C89" s="14">
        <f>SUM(C64+C71+C81+C88)</f>
        <v>399935</v>
      </c>
      <c r="D89" s="14">
        <f t="shared" ref="D89:F89" si="19">SUM(D64+D71+D81+D88)</f>
        <v>796363</v>
      </c>
      <c r="E89" s="14">
        <f t="shared" si="19"/>
        <v>906454</v>
      </c>
      <c r="F89" s="39">
        <f t="shared" si="19"/>
        <v>437461.87999999995</v>
      </c>
      <c r="G89" s="39">
        <f t="shared" si="16"/>
        <v>109.3832447772763</v>
      </c>
      <c r="H89" s="40">
        <f t="shared" si="17"/>
        <v>48.260792053430173</v>
      </c>
    </row>
    <row r="90" spans="1:8" x14ac:dyDescent="0.25">
      <c r="A90" s="8">
        <v>3431</v>
      </c>
      <c r="B90" s="8" t="s">
        <v>51</v>
      </c>
      <c r="C90" s="9">
        <v>2700</v>
      </c>
      <c r="D90" s="9">
        <v>5000</v>
      </c>
      <c r="E90" s="9">
        <v>5000</v>
      </c>
      <c r="F90" s="30">
        <v>2735.8</v>
      </c>
      <c r="G90" s="30">
        <f t="shared" si="16"/>
        <v>101.32592592592593</v>
      </c>
      <c r="H90" s="10">
        <f t="shared" si="17"/>
        <v>54.716000000000008</v>
      </c>
    </row>
    <row r="91" spans="1:8" x14ac:dyDescent="0.25">
      <c r="A91" s="8">
        <v>3433</v>
      </c>
      <c r="B91" s="8" t="s">
        <v>92</v>
      </c>
      <c r="C91" s="9">
        <v>1922</v>
      </c>
      <c r="D91" s="9">
        <v>100</v>
      </c>
      <c r="E91" s="9">
        <v>100</v>
      </c>
      <c r="F91" s="30">
        <v>71.48</v>
      </c>
      <c r="G91" s="30">
        <f t="shared" si="16"/>
        <v>3.7190426638917797</v>
      </c>
      <c r="H91" s="10">
        <f t="shared" si="17"/>
        <v>71.48</v>
      </c>
    </row>
    <row r="92" spans="1:8" s="3" customFormat="1" x14ac:dyDescent="0.25">
      <c r="A92" s="11">
        <v>343</v>
      </c>
      <c r="B92" s="11" t="s">
        <v>52</v>
      </c>
      <c r="C92" s="12">
        <v>4622</v>
      </c>
      <c r="D92" s="12">
        <f t="shared" ref="D92:F92" si="20">SUM(D90+D91)</f>
        <v>5100</v>
      </c>
      <c r="E92" s="12">
        <f t="shared" si="20"/>
        <v>5100</v>
      </c>
      <c r="F92" s="33">
        <f t="shared" si="20"/>
        <v>2807.28</v>
      </c>
      <c r="G92" s="33">
        <f t="shared" si="16"/>
        <v>60.737343141497192</v>
      </c>
      <c r="H92" s="34">
        <f t="shared" si="17"/>
        <v>55.044705882352943</v>
      </c>
    </row>
    <row r="93" spans="1:8" s="4" customFormat="1" ht="15.75" x14ac:dyDescent="0.25">
      <c r="A93" s="13">
        <v>34</v>
      </c>
      <c r="B93" s="13" t="s">
        <v>53</v>
      </c>
      <c r="C93" s="14">
        <v>4622</v>
      </c>
      <c r="D93" s="14">
        <v>5100</v>
      </c>
      <c r="E93" s="14">
        <v>5100</v>
      </c>
      <c r="F93" s="39">
        <v>2807.28</v>
      </c>
      <c r="G93" s="39">
        <f t="shared" si="16"/>
        <v>60.737343141497192</v>
      </c>
      <c r="H93" s="40">
        <f t="shared" si="17"/>
        <v>55.044705882352943</v>
      </c>
    </row>
    <row r="94" spans="1:8" s="21" customFormat="1" x14ac:dyDescent="0.25">
      <c r="A94" s="19">
        <v>3722</v>
      </c>
      <c r="B94" s="19" t="s">
        <v>75</v>
      </c>
      <c r="C94" s="20"/>
      <c r="D94" s="20">
        <v>65000</v>
      </c>
      <c r="E94" s="20">
        <v>65000</v>
      </c>
      <c r="F94" s="44">
        <v>0</v>
      </c>
      <c r="G94" s="30"/>
      <c r="H94" s="10">
        <f t="shared" si="17"/>
        <v>0</v>
      </c>
    </row>
    <row r="95" spans="1:8" s="3" customFormat="1" x14ac:dyDescent="0.25">
      <c r="A95" s="11">
        <v>372</v>
      </c>
      <c r="B95" s="11" t="s">
        <v>76</v>
      </c>
      <c r="C95" s="12"/>
      <c r="D95" s="12">
        <v>65000</v>
      </c>
      <c r="E95" s="12">
        <v>65000</v>
      </c>
      <c r="F95" s="33">
        <v>0</v>
      </c>
      <c r="G95" s="33"/>
      <c r="H95" s="34">
        <f t="shared" si="17"/>
        <v>0</v>
      </c>
    </row>
    <row r="96" spans="1:8" s="4" customFormat="1" ht="15" customHeight="1" x14ac:dyDescent="0.25">
      <c r="A96" s="13">
        <v>37</v>
      </c>
      <c r="B96" s="13" t="s">
        <v>77</v>
      </c>
      <c r="C96" s="14"/>
      <c r="D96" s="14">
        <v>65000</v>
      </c>
      <c r="E96" s="14">
        <v>65000</v>
      </c>
      <c r="F96" s="39">
        <v>0</v>
      </c>
      <c r="G96" s="39"/>
      <c r="H96" s="40">
        <f t="shared" si="17"/>
        <v>0</v>
      </c>
    </row>
    <row r="97" spans="1:8" s="21" customFormat="1" ht="14.45" customHeight="1" x14ac:dyDescent="0.25">
      <c r="A97" s="19">
        <v>3811</v>
      </c>
      <c r="B97" s="19" t="s">
        <v>93</v>
      </c>
      <c r="C97" s="20">
        <v>100</v>
      </c>
      <c r="D97" s="20">
        <v>0</v>
      </c>
      <c r="E97" s="20">
        <v>0</v>
      </c>
      <c r="F97" s="44">
        <v>0</v>
      </c>
      <c r="G97" s="44"/>
      <c r="H97" s="45"/>
    </row>
    <row r="98" spans="1:8" s="3" customFormat="1" ht="14.45" customHeight="1" x14ac:dyDescent="0.25">
      <c r="A98" s="11">
        <v>381</v>
      </c>
      <c r="B98" s="11" t="s">
        <v>89</v>
      </c>
      <c r="C98" s="12">
        <v>100</v>
      </c>
      <c r="D98" s="12">
        <v>0</v>
      </c>
      <c r="E98" s="12">
        <v>0</v>
      </c>
      <c r="F98" s="33">
        <v>0</v>
      </c>
      <c r="G98" s="47"/>
      <c r="H98" s="48"/>
    </row>
    <row r="99" spans="1:8" s="4" customFormat="1" ht="15" customHeight="1" x14ac:dyDescent="0.25">
      <c r="A99" s="13">
        <v>38</v>
      </c>
      <c r="B99" s="13" t="s">
        <v>90</v>
      </c>
      <c r="C99" s="14">
        <v>100</v>
      </c>
      <c r="D99" s="14">
        <v>0</v>
      </c>
      <c r="E99" s="14">
        <v>0</v>
      </c>
      <c r="F99" s="39">
        <v>0</v>
      </c>
      <c r="G99" s="39"/>
      <c r="H99" s="40"/>
    </row>
    <row r="100" spans="1:8" s="54" customFormat="1" ht="17.25" x14ac:dyDescent="0.3">
      <c r="A100" s="50">
        <v>3</v>
      </c>
      <c r="B100" s="50" t="s">
        <v>54</v>
      </c>
      <c r="C100" s="51">
        <f>SUM(C60+C89+C93+C96+C99)</f>
        <v>2964497</v>
      </c>
      <c r="D100" s="51">
        <f t="shared" ref="D100:F100" si="21">SUM(D60+D89+D93+D96+D99)</f>
        <v>6229463</v>
      </c>
      <c r="E100" s="51">
        <f t="shared" si="21"/>
        <v>6466554</v>
      </c>
      <c r="F100" s="52">
        <f t="shared" si="21"/>
        <v>3099875.98</v>
      </c>
      <c r="G100" s="52">
        <f t="shared" si="16"/>
        <v>104.56667623546254</v>
      </c>
      <c r="H100" s="53">
        <f t="shared" si="17"/>
        <v>47.93706168695104</v>
      </c>
    </row>
    <row r="101" spans="1:8" x14ac:dyDescent="0.25">
      <c r="A101" s="8">
        <v>4221</v>
      </c>
      <c r="B101" s="8" t="s">
        <v>55</v>
      </c>
      <c r="C101" s="9"/>
      <c r="D101" s="9">
        <v>10000</v>
      </c>
      <c r="E101" s="9">
        <v>40100</v>
      </c>
      <c r="F101" s="30">
        <v>19999.990000000002</v>
      </c>
      <c r="G101" s="30"/>
      <c r="H101" s="10">
        <f t="shared" si="17"/>
        <v>49.875286783042398</v>
      </c>
    </row>
    <row r="102" spans="1:8" x14ac:dyDescent="0.25">
      <c r="A102" s="8">
        <v>4226</v>
      </c>
      <c r="B102" s="8" t="s">
        <v>78</v>
      </c>
      <c r="C102" s="9"/>
      <c r="D102" s="9">
        <v>0</v>
      </c>
      <c r="E102" s="9">
        <v>0</v>
      </c>
      <c r="F102" s="30">
        <v>0</v>
      </c>
      <c r="G102" s="30"/>
      <c r="H102" s="10">
        <v>0</v>
      </c>
    </row>
    <row r="103" spans="1:8" x14ac:dyDescent="0.25">
      <c r="A103" s="8">
        <v>4227</v>
      </c>
      <c r="B103" s="8" t="s">
        <v>81</v>
      </c>
      <c r="C103" s="9">
        <v>1675</v>
      </c>
      <c r="D103" s="9">
        <v>12000</v>
      </c>
      <c r="E103" s="9">
        <v>26700</v>
      </c>
      <c r="F103" s="30">
        <v>3280</v>
      </c>
      <c r="G103" s="30">
        <f t="shared" si="16"/>
        <v>195.82089552238807</v>
      </c>
      <c r="H103" s="10">
        <f t="shared" si="17"/>
        <v>12.284644194756554</v>
      </c>
    </row>
    <row r="104" spans="1:8" s="3" customFormat="1" x14ac:dyDescent="0.25">
      <c r="A104" s="11">
        <v>422</v>
      </c>
      <c r="B104" s="11" t="s">
        <v>56</v>
      </c>
      <c r="C104" s="12">
        <f>SUM(C101:C103)</f>
        <v>1675</v>
      </c>
      <c r="D104" s="12">
        <v>22000</v>
      </c>
      <c r="E104" s="12">
        <f t="shared" ref="E104:F104" si="22">SUM(E101:E103)</f>
        <v>66800</v>
      </c>
      <c r="F104" s="33">
        <f t="shared" si="22"/>
        <v>23279.99</v>
      </c>
      <c r="G104" s="33">
        <f t="shared" si="16"/>
        <v>1389.8501492537314</v>
      </c>
      <c r="H104" s="34">
        <f t="shared" si="17"/>
        <v>34.85028443113773</v>
      </c>
    </row>
    <row r="105" spans="1:8" s="3" customFormat="1" x14ac:dyDescent="0.25">
      <c r="A105" s="11">
        <v>424</v>
      </c>
      <c r="B105" s="11" t="s">
        <v>57</v>
      </c>
      <c r="C105" s="12"/>
      <c r="D105" s="12">
        <v>31200</v>
      </c>
      <c r="E105" s="12">
        <v>32760</v>
      </c>
      <c r="F105" s="33">
        <v>231</v>
      </c>
      <c r="G105" s="33"/>
      <c r="H105" s="34">
        <f t="shared" si="17"/>
        <v>0.70512820512820518</v>
      </c>
    </row>
    <row r="106" spans="1:8" s="4" customFormat="1" ht="15.75" x14ac:dyDescent="0.25">
      <c r="A106" s="13">
        <v>42</v>
      </c>
      <c r="B106" s="13" t="s">
        <v>82</v>
      </c>
      <c r="C106" s="14">
        <f>SUM(C104+C105)</f>
        <v>1675</v>
      </c>
      <c r="D106" s="14">
        <f t="shared" ref="D106:F106" si="23">SUM(D104+D105)</f>
        <v>53200</v>
      </c>
      <c r="E106" s="14">
        <f t="shared" si="23"/>
        <v>99560</v>
      </c>
      <c r="F106" s="39">
        <f t="shared" si="23"/>
        <v>23510.99</v>
      </c>
      <c r="G106" s="39">
        <f t="shared" si="16"/>
        <v>1403.6411940298508</v>
      </c>
      <c r="H106" s="40">
        <f t="shared" si="17"/>
        <v>23.614895540377663</v>
      </c>
    </row>
    <row r="107" spans="1:8" s="21" customFormat="1" x14ac:dyDescent="0.25">
      <c r="A107" s="19">
        <v>4511</v>
      </c>
      <c r="B107" s="19" t="s">
        <v>69</v>
      </c>
      <c r="C107" s="20">
        <v>253726</v>
      </c>
      <c r="D107" s="20">
        <v>0</v>
      </c>
      <c r="E107" s="20">
        <v>0</v>
      </c>
      <c r="F107" s="44">
        <v>0</v>
      </c>
      <c r="G107" s="30"/>
      <c r="H107" s="45"/>
    </row>
    <row r="108" spans="1:8" s="43" customFormat="1" x14ac:dyDescent="0.25">
      <c r="A108" s="38">
        <v>451</v>
      </c>
      <c r="B108" s="38" t="s">
        <v>70</v>
      </c>
      <c r="C108" s="37">
        <v>253726</v>
      </c>
      <c r="D108" s="37">
        <v>0</v>
      </c>
      <c r="E108" s="37">
        <v>0</v>
      </c>
      <c r="F108" s="35">
        <v>0</v>
      </c>
      <c r="G108" s="35"/>
      <c r="H108" s="36"/>
    </row>
    <row r="109" spans="1:8" s="4" customFormat="1" ht="15.75" x14ac:dyDescent="0.25">
      <c r="A109" s="13">
        <v>45</v>
      </c>
      <c r="B109" s="13" t="s">
        <v>71</v>
      </c>
      <c r="C109" s="14">
        <v>253726</v>
      </c>
      <c r="D109" s="14">
        <v>0</v>
      </c>
      <c r="E109" s="14">
        <v>0</v>
      </c>
      <c r="F109" s="39">
        <v>0</v>
      </c>
      <c r="G109" s="39"/>
      <c r="H109" s="40"/>
    </row>
    <row r="110" spans="1:8" s="5" customFormat="1" ht="18.75" x14ac:dyDescent="0.3">
      <c r="A110" s="15">
        <v>4</v>
      </c>
      <c r="B110" s="15" t="s">
        <v>58</v>
      </c>
      <c r="C110" s="16">
        <f>SUM(C106+C109)</f>
        <v>255401</v>
      </c>
      <c r="D110" s="16">
        <f t="shared" ref="D110:F110" si="24">SUM(D106+D109)</f>
        <v>53200</v>
      </c>
      <c r="E110" s="16">
        <f t="shared" si="24"/>
        <v>99560</v>
      </c>
      <c r="F110" s="41">
        <f t="shared" si="24"/>
        <v>23510.99</v>
      </c>
      <c r="G110" s="41">
        <f t="shared" si="16"/>
        <v>9.2055199470636389</v>
      </c>
      <c r="H110" s="42">
        <f t="shared" si="17"/>
        <v>23.614895540377663</v>
      </c>
    </row>
    <row r="111" spans="1:8" s="54" customFormat="1" ht="17.25" x14ac:dyDescent="0.3">
      <c r="A111" s="50"/>
      <c r="B111" s="50" t="s">
        <v>23</v>
      </c>
      <c r="C111" s="51">
        <f>SUM(C100+C110)</f>
        <v>3219898</v>
      </c>
      <c r="D111" s="51">
        <f t="shared" ref="D111:F111" si="25">SUM(D100+D110)</f>
        <v>6282663</v>
      </c>
      <c r="E111" s="51">
        <f t="shared" si="25"/>
        <v>6566114</v>
      </c>
      <c r="F111" s="52">
        <f t="shared" si="25"/>
        <v>3123386.97</v>
      </c>
      <c r="G111" s="52">
        <f t="shared" si="16"/>
        <v>97.002668096939729</v>
      </c>
      <c r="H111" s="53">
        <f t="shared" si="17"/>
        <v>47.568272040357513</v>
      </c>
    </row>
    <row r="112" spans="1:8" ht="5.25" customHeight="1" x14ac:dyDescent="0.25"/>
    <row r="113" spans="1:7" x14ac:dyDescent="0.25">
      <c r="A113" t="s">
        <v>113</v>
      </c>
      <c r="G113" s="28" t="s">
        <v>116</v>
      </c>
    </row>
    <row r="114" spans="1:7" x14ac:dyDescent="0.25">
      <c r="A114" t="s">
        <v>114</v>
      </c>
      <c r="G114" s="28" t="s">
        <v>117</v>
      </c>
    </row>
    <row r="115" spans="1:7" x14ac:dyDescent="0.25">
      <c r="A115" t="s">
        <v>115</v>
      </c>
    </row>
  </sheetData>
  <mergeCells count="3">
    <mergeCell ref="A1:H1"/>
    <mergeCell ref="A2:H2"/>
    <mergeCell ref="A3:H3"/>
  </mergeCells>
  <pageMargins left="0.11811023622047245" right="0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OSRadoboj</cp:lastModifiedBy>
  <cp:lastPrinted>2022-07-22T09:26:49Z</cp:lastPrinted>
  <dcterms:created xsi:type="dcterms:W3CDTF">2018-01-30T19:50:07Z</dcterms:created>
  <dcterms:modified xsi:type="dcterms:W3CDTF">2022-07-22T09:28:42Z</dcterms:modified>
</cp:coreProperties>
</file>