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LIĆ\Financijsko izvješće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skraćeno" sheetId="4" r:id="rId3"/>
    <sheet name="List3" sheetId="3" r:id="rId4"/>
  </sheets>
  <definedNames>
    <definedName name="_xlnm.Print_Titles" localSheetId="0">List1!$1:$1</definedName>
    <definedName name="_xlnm.Print_Titles" localSheetId="2">skraćeno!$1:$1</definedName>
    <definedName name="_xlnm.Print_Area" localSheetId="0">List1!$A$1:$M$102</definedName>
    <definedName name="_xlnm.Print_Area" localSheetId="1">List2!$A$1:$M$96</definedName>
    <definedName name="_xlnm.Print_Area" localSheetId="2">skraćeno!$A$1:$H$15</definedName>
  </definedNames>
  <calcPr calcId="162913"/>
</workbook>
</file>

<file path=xl/calcChain.xml><?xml version="1.0" encoding="utf-8"?>
<calcChain xmlns="http://schemas.openxmlformats.org/spreadsheetml/2006/main">
  <c r="F82" i="1" l="1"/>
  <c r="N81" i="1"/>
  <c r="N88" i="1"/>
  <c r="N89" i="1"/>
  <c r="O11" i="1"/>
  <c r="O31" i="1"/>
  <c r="O41" i="1"/>
  <c r="O51" i="1"/>
  <c r="O52" i="1"/>
  <c r="O59" i="1"/>
  <c r="O65" i="1"/>
  <c r="O88" i="1"/>
  <c r="O89" i="1"/>
  <c r="O90" i="1"/>
  <c r="N26" i="1"/>
  <c r="O26" i="1" s="1"/>
  <c r="N83" i="1"/>
  <c r="O83" i="1" s="1"/>
  <c r="F90" i="1"/>
  <c r="N87" i="1"/>
  <c r="O87" i="1" s="1"/>
  <c r="F70" i="1"/>
  <c r="N69" i="1"/>
  <c r="O69" i="1" s="1"/>
  <c r="F31" i="1"/>
  <c r="N28" i="1"/>
  <c r="O28" i="1" s="1"/>
  <c r="N30" i="1"/>
  <c r="O30" i="1" s="1"/>
  <c r="F21" i="1"/>
  <c r="N20" i="1"/>
  <c r="O20" i="1" s="1"/>
  <c r="F27" i="1"/>
  <c r="N23" i="1"/>
  <c r="O23" i="1" s="1"/>
  <c r="N24" i="1"/>
  <c r="O24" i="1" s="1"/>
  <c r="N19" i="1"/>
  <c r="O19" i="1" s="1"/>
  <c r="D9" i="4"/>
  <c r="E9" i="4"/>
  <c r="F9" i="4"/>
  <c r="G9" i="4"/>
  <c r="I8" i="4"/>
  <c r="J8" i="4" s="1"/>
  <c r="I7" i="4"/>
  <c r="J7" i="4" s="1"/>
  <c r="J6" i="4"/>
  <c r="J5" i="4"/>
  <c r="I3" i="4"/>
  <c r="J3" i="4" s="1"/>
  <c r="C9" i="4"/>
  <c r="I2" i="4"/>
  <c r="F93" i="2"/>
  <c r="G94" i="2" s="1"/>
  <c r="F90" i="2"/>
  <c r="G91" i="2" s="1"/>
  <c r="L87" i="2"/>
  <c r="J87" i="2"/>
  <c r="F87" i="2"/>
  <c r="F83" i="2"/>
  <c r="K81" i="2"/>
  <c r="K87" i="2" s="1"/>
  <c r="I81" i="2"/>
  <c r="I87" i="2" s="1"/>
  <c r="H81" i="2"/>
  <c r="G81" i="2"/>
  <c r="F81" i="2"/>
  <c r="K71" i="2"/>
  <c r="L70" i="2"/>
  <c r="L71" i="2" s="1"/>
  <c r="K70" i="2"/>
  <c r="J70" i="2"/>
  <c r="J71" i="2" s="1"/>
  <c r="I70" i="2"/>
  <c r="I71" i="2" s="1"/>
  <c r="F70" i="2"/>
  <c r="F68" i="2"/>
  <c r="F65" i="2"/>
  <c r="G65" i="2" s="1"/>
  <c r="J63" i="2"/>
  <c r="F62" i="2"/>
  <c r="M60" i="2"/>
  <c r="L60" i="2"/>
  <c r="F60" i="2"/>
  <c r="F57" i="2"/>
  <c r="F54" i="2"/>
  <c r="F52" i="2"/>
  <c r="F49" i="2"/>
  <c r="F46" i="2"/>
  <c r="F44" i="2"/>
  <c r="G38" i="2"/>
  <c r="F38" i="2"/>
  <c r="F35" i="2"/>
  <c r="F29" i="2"/>
  <c r="F27" i="2"/>
  <c r="F25" i="2"/>
  <c r="L22" i="2"/>
  <c r="K22" i="2"/>
  <c r="J22" i="2"/>
  <c r="G22" i="2"/>
  <c r="F22" i="2"/>
  <c r="L11" i="2"/>
  <c r="M11" i="2" s="1"/>
  <c r="M96" i="2" s="1"/>
  <c r="F11" i="2"/>
  <c r="F4" i="2"/>
  <c r="F3" i="2"/>
  <c r="G3" i="2" s="1"/>
  <c r="N63" i="1"/>
  <c r="O63" i="1" s="1"/>
  <c r="N64" i="1"/>
  <c r="O64" i="1" s="1"/>
  <c r="N66" i="1"/>
  <c r="O66" i="1" s="1"/>
  <c r="N67" i="1"/>
  <c r="O67" i="1" s="1"/>
  <c r="N68" i="1"/>
  <c r="O68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4" i="1"/>
  <c r="O84" i="1" s="1"/>
  <c r="N85" i="1"/>
  <c r="O85" i="1" s="1"/>
  <c r="N86" i="1"/>
  <c r="O86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55" i="1"/>
  <c r="O55" i="1" s="1"/>
  <c r="N56" i="1"/>
  <c r="O56" i="1" s="1"/>
  <c r="N57" i="1"/>
  <c r="O57" i="1" s="1"/>
  <c r="N58" i="1"/>
  <c r="O58" i="1" s="1"/>
  <c r="N50" i="1"/>
  <c r="O50" i="1" s="1"/>
  <c r="N45" i="1"/>
  <c r="O45" i="1" s="1"/>
  <c r="N46" i="1"/>
  <c r="O46" i="1" s="1"/>
  <c r="N18" i="1"/>
  <c r="O18" i="1" s="1"/>
  <c r="G82" i="1"/>
  <c r="I82" i="1"/>
  <c r="K82" i="1"/>
  <c r="F67" i="1"/>
  <c r="F51" i="1"/>
  <c r="F47" i="1"/>
  <c r="F41" i="1"/>
  <c r="F39" i="1"/>
  <c r="F11" i="1"/>
  <c r="N38" i="1"/>
  <c r="O38" i="1" s="1"/>
  <c r="N8" i="1"/>
  <c r="O8" i="1" s="1"/>
  <c r="F56" i="1"/>
  <c r="F93" i="1"/>
  <c r="G94" i="1" s="1"/>
  <c r="N12" i="1"/>
  <c r="O12" i="1" s="1"/>
  <c r="I96" i="2" l="1"/>
  <c r="J96" i="2"/>
  <c r="F96" i="2"/>
  <c r="L63" i="2"/>
  <c r="G63" i="2"/>
  <c r="G96" i="2" s="1"/>
  <c r="G71" i="2"/>
  <c r="G88" i="2"/>
  <c r="N82" i="1"/>
  <c r="O82" i="1" s="1"/>
  <c r="I4" i="4"/>
  <c r="J4" i="4" s="1"/>
  <c r="J2" i="4"/>
  <c r="H9" i="4"/>
  <c r="L96" i="2"/>
  <c r="K60" i="2"/>
  <c r="K63" i="2" s="1"/>
  <c r="K96" i="2" s="1"/>
  <c r="F96" i="1"/>
  <c r="G97" i="1" s="1"/>
  <c r="N10" i="1"/>
  <c r="O10" i="1" s="1"/>
  <c r="F4" i="1"/>
  <c r="F84" i="1"/>
  <c r="G91" i="1" s="1"/>
  <c r="J90" i="1"/>
  <c r="K90" i="1"/>
  <c r="I90" i="1"/>
  <c r="N4" i="1"/>
  <c r="F62" i="1"/>
  <c r="F59" i="1"/>
  <c r="N43" i="1"/>
  <c r="O43" i="1" s="1"/>
  <c r="N13" i="1"/>
  <c r="O13" i="1" s="1"/>
  <c r="N17" i="1"/>
  <c r="O17" i="1" s="1"/>
  <c r="N61" i="1"/>
  <c r="O61" i="1" s="1"/>
  <c r="N9" i="1"/>
  <c r="O9" i="1" s="1"/>
  <c r="N53" i="1"/>
  <c r="O53" i="1" s="1"/>
  <c r="N54" i="1"/>
  <c r="O54" i="1" s="1"/>
  <c r="F54" i="1"/>
  <c r="F33" i="1"/>
  <c r="N27" i="1"/>
  <c r="O27" i="1" s="1"/>
  <c r="N29" i="1"/>
  <c r="O29" i="1" s="1"/>
  <c r="J70" i="1"/>
  <c r="J71" i="1" s="1"/>
  <c r="K70" i="1"/>
  <c r="K71" i="1" s="1"/>
  <c r="L70" i="1"/>
  <c r="L71" i="1" s="1"/>
  <c r="N3" i="1"/>
  <c r="O3" i="1" s="1"/>
  <c r="N5" i="1"/>
  <c r="O5" i="1" s="1"/>
  <c r="N6" i="1"/>
  <c r="O6" i="1" s="1"/>
  <c r="N7" i="1"/>
  <c r="O7" i="1" s="1"/>
  <c r="N14" i="1"/>
  <c r="O14" i="1" s="1"/>
  <c r="N15" i="1"/>
  <c r="O15" i="1" s="1"/>
  <c r="N16" i="1"/>
  <c r="O16" i="1" s="1"/>
  <c r="N22" i="1"/>
  <c r="O22" i="1" s="1"/>
  <c r="N25" i="1"/>
  <c r="O25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40" i="1"/>
  <c r="O40" i="1" s="1"/>
  <c r="N42" i="1"/>
  <c r="O42" i="1" s="1"/>
  <c r="N44" i="1"/>
  <c r="O44" i="1" s="1"/>
  <c r="N47" i="1"/>
  <c r="O47" i="1" s="1"/>
  <c r="N48" i="1"/>
  <c r="O48" i="1" s="1"/>
  <c r="N49" i="1"/>
  <c r="O49" i="1" s="1"/>
  <c r="N60" i="1"/>
  <c r="O60" i="1" s="1"/>
  <c r="N2" i="1"/>
  <c r="F64" i="1"/>
  <c r="G71" i="1"/>
  <c r="F49" i="1"/>
  <c r="G41" i="1"/>
  <c r="L62" i="1"/>
  <c r="J21" i="1"/>
  <c r="K21" i="1"/>
  <c r="L21" i="1"/>
  <c r="G21" i="1"/>
  <c r="N39" i="1"/>
  <c r="O39" i="1" s="1"/>
  <c r="I70" i="1"/>
  <c r="F3" i="1"/>
  <c r="G3" i="1" s="1"/>
  <c r="O4" i="1" l="1"/>
  <c r="F99" i="1"/>
  <c r="I71" i="1"/>
  <c r="N71" i="1" s="1"/>
  <c r="O71" i="1" s="1"/>
  <c r="N70" i="1"/>
  <c r="O70" i="1" s="1"/>
  <c r="I9" i="4"/>
  <c r="J9" i="4"/>
  <c r="G65" i="1"/>
  <c r="N21" i="1"/>
  <c r="O21" i="1" s="1"/>
  <c r="J65" i="1"/>
  <c r="J99" i="1" s="1"/>
  <c r="L11" i="1"/>
  <c r="L99" i="1" s="1"/>
  <c r="K62" i="1"/>
  <c r="N62" i="1" s="1"/>
  <c r="O62" i="1" s="1"/>
  <c r="P65" i="1" l="1"/>
  <c r="O99" i="1"/>
  <c r="I10" i="4"/>
  <c r="G99" i="1"/>
  <c r="M99" i="1"/>
  <c r="K65" i="1"/>
  <c r="K99" i="1" s="1"/>
  <c r="N99" i="1" l="1"/>
  <c r="N100" i="1"/>
</calcChain>
</file>

<file path=xl/sharedStrings.xml><?xml version="1.0" encoding="utf-8"?>
<sst xmlns="http://schemas.openxmlformats.org/spreadsheetml/2006/main" count="289" uniqueCount="109">
  <si>
    <t>kto</t>
  </si>
  <si>
    <t>dobavljač</t>
  </si>
  <si>
    <t>KUF</t>
  </si>
  <si>
    <t>Naziv kta</t>
  </si>
  <si>
    <t>TIP</t>
  </si>
  <si>
    <t>plaće</t>
  </si>
  <si>
    <t>Uredski materijal i ostali materijalni rashodi</t>
  </si>
  <si>
    <t>Materijal i sirovine</t>
  </si>
  <si>
    <t>Energija</t>
  </si>
  <si>
    <t>Nedospjela</t>
  </si>
  <si>
    <t>Usluge telefona, pošte i prijevoza</t>
  </si>
  <si>
    <t>Komunalne usluge</t>
  </si>
  <si>
    <t>Čazmatrans</t>
  </si>
  <si>
    <t>Obveze za bankarske usluge i usluge platnog prometa</t>
  </si>
  <si>
    <t>HZZO</t>
  </si>
  <si>
    <t>Obveze za zaposlene</t>
  </si>
  <si>
    <t xml:space="preserve">Naknade za prijevoz na posao </t>
  </si>
  <si>
    <t>UKUPNO OBVEZE</t>
  </si>
  <si>
    <t>MIP</t>
  </si>
  <si>
    <t>MOSLAVINA PLIN KT</t>
  </si>
  <si>
    <t>T-COM</t>
  </si>
  <si>
    <t>Usluge tekućeg i investicijskog održavanja</t>
  </si>
  <si>
    <t>Moslavina d.o.o Kt</t>
  </si>
  <si>
    <t>PS</t>
  </si>
  <si>
    <t>Obveze za zatezne kamate</t>
  </si>
  <si>
    <t>IZNOS</t>
  </si>
  <si>
    <t>Prekoračenje 1-60</t>
  </si>
  <si>
    <t xml:space="preserve"> Prekoračenje 61-180</t>
  </si>
  <si>
    <t xml:space="preserve"> Prekoračenje 181-360</t>
  </si>
  <si>
    <t xml:space="preserve"> Prekoračenjepreko 360</t>
  </si>
  <si>
    <t>Premije osiguranja</t>
  </si>
  <si>
    <t>va</t>
  </si>
  <si>
    <t>1-T</t>
  </si>
  <si>
    <t>Ostale nespomenute obveze-službeni mobitel iznad limita</t>
  </si>
  <si>
    <t>Tele2</t>
  </si>
  <si>
    <t>Zdravstvene i veterinarske usluge</t>
  </si>
  <si>
    <t>Pristojbe i naknade</t>
  </si>
  <si>
    <t>Naknada za zapošljavanje invalida</t>
  </si>
  <si>
    <t xml:space="preserve">Obveze proračunskih korisnika za poovrat u proračun </t>
  </si>
  <si>
    <t>Materijal i dijelovi za održavanje</t>
  </si>
  <si>
    <t>Sitni inventar</t>
  </si>
  <si>
    <t>Računalne usluge</t>
  </si>
  <si>
    <t>PBZ</t>
  </si>
  <si>
    <t>Dimnjačar Šneler</t>
  </si>
  <si>
    <t>FINA</t>
  </si>
  <si>
    <t>Bingula</t>
  </si>
  <si>
    <t>Eko Moslavina</t>
  </si>
  <si>
    <t>Pekara Vikend</t>
  </si>
  <si>
    <t>Obveze za naknadu troškova osobama izvan radnog odnosa</t>
  </si>
  <si>
    <t>Obveze za više uplaćene ostale nespomenute prihode</t>
  </si>
  <si>
    <t>uč. Fakt</t>
  </si>
  <si>
    <t>Pečuh Mateo</t>
  </si>
  <si>
    <t>Bijelić Manuela</t>
  </si>
  <si>
    <t>Tišljar Josip</t>
  </si>
  <si>
    <t>10.1.2019.</t>
  </si>
  <si>
    <t>Doprinosi stručno Batković</t>
  </si>
  <si>
    <t>Eko Vulkan</t>
  </si>
  <si>
    <t>Obveze za kredite od tuzemnih kreditnih institucija-dugoročni</t>
  </si>
  <si>
    <t>Obveze za odobrene a nerealizirane zajmove</t>
  </si>
  <si>
    <t>Moslavina Plin</t>
  </si>
  <si>
    <t>HEP Opskrba</t>
  </si>
  <si>
    <t>1T</t>
  </si>
  <si>
    <t>Poslovni objekti</t>
  </si>
  <si>
    <t>SLU-KOM</t>
  </si>
  <si>
    <t>Ostale usluge</t>
  </si>
  <si>
    <t>LINDSTROM</t>
  </si>
  <si>
    <t>Intelektualne i osobne usluge</t>
  </si>
  <si>
    <t>IPC Inženjering</t>
  </si>
  <si>
    <t>A1</t>
  </si>
  <si>
    <t>MIVA</t>
  </si>
  <si>
    <t>Apostolski D.</t>
  </si>
  <si>
    <t>Jurčak R</t>
  </si>
  <si>
    <t>Juretić D</t>
  </si>
  <si>
    <t>Juretić M</t>
  </si>
  <si>
    <t>Milihin</t>
  </si>
  <si>
    <t>Strott</t>
  </si>
  <si>
    <t>Vojna vježba</t>
  </si>
  <si>
    <t>Obveze proračunskih korisnika za poovrat u proračun -grad</t>
  </si>
  <si>
    <t>Energetska obnova - plaćeno iz dva izvora</t>
  </si>
  <si>
    <t>Obveze za materijalne rashode</t>
  </si>
  <si>
    <t xml:space="preserve"> Prekoračenje preko 360</t>
  </si>
  <si>
    <t>Obveze za financijske rashode</t>
  </si>
  <si>
    <t>Ostale tekuće obveze</t>
  </si>
  <si>
    <t>obveze za nabavu proizvedene dugotrajne imovine</t>
  </si>
  <si>
    <t>Obveze za kredite i zajmove</t>
  </si>
  <si>
    <t>Komisija:</t>
  </si>
  <si>
    <t xml:space="preserve">  </t>
  </si>
  <si>
    <t>????</t>
  </si>
  <si>
    <t>ina</t>
  </si>
  <si>
    <t>520,523,524,</t>
  </si>
  <si>
    <t>pevec</t>
  </si>
  <si>
    <t>ljiljans</t>
  </si>
  <si>
    <t>printerservisi</t>
  </si>
  <si>
    <t>239544 23958</t>
  </si>
  <si>
    <t>Poštarina</t>
  </si>
  <si>
    <t>528 i 531</t>
  </si>
  <si>
    <t>hp</t>
  </si>
  <si>
    <t>tvim</t>
  </si>
  <si>
    <t>hrvatske vode</t>
  </si>
  <si>
    <t>libusoft</t>
  </si>
  <si>
    <t>fina</t>
  </si>
  <si>
    <t>Doprinosi stručno Bolkovac</t>
  </si>
  <si>
    <t>Hotel Kutina</t>
  </si>
  <si>
    <t>Obveze za kta za kredita</t>
  </si>
  <si>
    <t>kreativa</t>
  </si>
  <si>
    <t>gastroprojekz</t>
  </si>
  <si>
    <t>Obveze proračunskih korisnika za poovrat u proračun -mob. Rav. 12</t>
  </si>
  <si>
    <t xml:space="preserve"> U Kutini, 26.1.2020</t>
  </si>
  <si>
    <t>Latinović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</si>
</sst>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justify" wrapText="1"/>
    </xf>
    <xf numFmtId="4" fontId="2" fillId="2" borderId="1" xfId="0" applyNumberFormat="1" applyFont="1" applyFill="1" applyBorder="1"/>
    <xf numFmtId="49" fontId="3" fillId="2" borderId="1" xfId="0" applyNumberFormat="1" applyFont="1" applyFill="1" applyBorder="1"/>
    <xf numFmtId="4" fontId="2" fillId="2" borderId="1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4" fontId="2" fillId="2" borderId="0" xfId="0" applyNumberFormat="1" applyFont="1" applyFill="1" applyBorder="1"/>
    <xf numFmtId="14" fontId="3" fillId="2" borderId="0" xfId="0" applyNumberFormat="1" applyFont="1" applyFill="1" applyBorder="1"/>
    <xf numFmtId="4" fontId="3" fillId="2" borderId="0" xfId="0" applyNumberFormat="1" applyFont="1" applyFill="1" applyBorder="1"/>
    <xf numFmtId="3" fontId="3" fillId="2" borderId="1" xfId="0" applyNumberFormat="1" applyFont="1" applyFill="1" applyBorder="1"/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wrapText="1"/>
    </xf>
    <xf numFmtId="3" fontId="2" fillId="2" borderId="0" xfId="0" applyNumberFormat="1" applyFont="1" applyFill="1" applyBorder="1"/>
    <xf numFmtId="3" fontId="3" fillId="2" borderId="0" xfId="0" applyNumberFormat="1" applyFont="1" applyFill="1" applyBorder="1"/>
    <xf numFmtId="3" fontId="1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Normal="100" workbookViewId="0">
      <pane xSplit="2" ySplit="1" topLeftCell="E33" activePane="bottomRight" state="frozen"/>
      <selection pane="topRight" activeCell="C1" sqref="C1"/>
      <selection pane="bottomLeft" activeCell="A2" sqref="A2"/>
      <selection pane="bottomRight" activeCell="P65" sqref="P65"/>
    </sheetView>
  </sheetViews>
  <sheetFormatPr defaultColWidth="8.85546875" defaultRowHeight="12.75" x14ac:dyDescent="0.2"/>
  <cols>
    <col min="1" max="1" width="9" style="3" bestFit="1" customWidth="1"/>
    <col min="2" max="2" width="25" style="1" customWidth="1"/>
    <col min="3" max="3" width="8.7109375" style="3" customWidth="1"/>
    <col min="4" max="4" width="21.140625" style="3" bestFit="1" customWidth="1"/>
    <col min="5" max="6" width="11.7109375" style="2" bestFit="1" customWidth="1"/>
    <col min="7" max="7" width="11.7109375" style="2" customWidth="1"/>
    <col min="8" max="8" width="11.28515625" style="4" bestFit="1" customWidth="1"/>
    <col min="9" max="9" width="11.85546875" style="10" customWidth="1"/>
    <col min="10" max="10" width="12.28515625" style="3" customWidth="1"/>
    <col min="11" max="12" width="11.85546875" style="3" customWidth="1"/>
    <col min="13" max="13" width="11.7109375" style="2" bestFit="1" customWidth="1"/>
    <col min="14" max="14" width="11.7109375" style="3" customWidth="1"/>
    <col min="15" max="15" width="12.7109375" style="2" bestFit="1" customWidth="1"/>
    <col min="16" max="16" width="10.140625" style="3" bestFit="1" customWidth="1"/>
    <col min="17" max="16384" width="8.85546875" style="3"/>
  </cols>
  <sheetData>
    <row r="1" spans="1:15" ht="30" customHeight="1" x14ac:dyDescent="0.2">
      <c r="A1" s="3" t="s">
        <v>0</v>
      </c>
      <c r="B1" s="1" t="s">
        <v>3</v>
      </c>
      <c r="C1" s="3" t="s">
        <v>2</v>
      </c>
      <c r="D1" s="3" t="s">
        <v>1</v>
      </c>
      <c r="E1" s="2" t="s">
        <v>25</v>
      </c>
      <c r="H1" s="4" t="s">
        <v>31</v>
      </c>
      <c r="I1" s="7" t="s">
        <v>26</v>
      </c>
      <c r="J1" s="8" t="s">
        <v>27</v>
      </c>
      <c r="K1" s="1" t="s">
        <v>28</v>
      </c>
      <c r="L1" s="1" t="s">
        <v>29</v>
      </c>
      <c r="M1" s="2" t="s">
        <v>9</v>
      </c>
    </row>
    <row r="2" spans="1:15" x14ac:dyDescent="0.2">
      <c r="A2" s="3">
        <v>231</v>
      </c>
      <c r="B2" s="1" t="s">
        <v>15</v>
      </c>
      <c r="D2" s="3" t="s">
        <v>5</v>
      </c>
      <c r="E2" s="2">
        <v>630778.27</v>
      </c>
      <c r="I2" s="2"/>
      <c r="M2" s="2">
        <v>630778.27</v>
      </c>
      <c r="N2" s="2">
        <f>SUM(I2:M2)</f>
        <v>630778.27</v>
      </c>
    </row>
    <row r="3" spans="1:15" x14ac:dyDescent="0.2">
      <c r="F3" s="9">
        <f>SUM(E2)</f>
        <v>630778.27</v>
      </c>
      <c r="G3" s="9">
        <f>SUM(F3)</f>
        <v>630778.27</v>
      </c>
      <c r="I3" s="2"/>
      <c r="N3" s="2">
        <f t="shared" ref="N3:N60" si="0">SUM(I3:M3)</f>
        <v>0</v>
      </c>
      <c r="O3" s="2">
        <f t="shared" ref="O3:O63" si="1">N3-E3</f>
        <v>0</v>
      </c>
    </row>
    <row r="4" spans="1:15" ht="25.5" x14ac:dyDescent="0.2">
      <c r="A4" s="3">
        <v>232</v>
      </c>
      <c r="B4" s="1" t="s">
        <v>16</v>
      </c>
      <c r="E4" s="2">
        <v>15922.11</v>
      </c>
      <c r="F4" s="9">
        <f>SUM(E4)</f>
        <v>15922.11</v>
      </c>
      <c r="G4" s="9"/>
      <c r="I4" s="2"/>
      <c r="M4" s="2">
        <v>15922.11</v>
      </c>
      <c r="N4" s="2">
        <f t="shared" si="0"/>
        <v>15922.11</v>
      </c>
      <c r="O4" s="2">
        <f t="shared" si="1"/>
        <v>0</v>
      </c>
    </row>
    <row r="5" spans="1:15" x14ac:dyDescent="0.2">
      <c r="I5" s="2"/>
      <c r="N5" s="2">
        <f t="shared" si="0"/>
        <v>0</v>
      </c>
      <c r="O5" s="2">
        <f t="shared" si="1"/>
        <v>0</v>
      </c>
    </row>
    <row r="6" spans="1:15" x14ac:dyDescent="0.2">
      <c r="D6" s="3" t="s">
        <v>23</v>
      </c>
      <c r="F6" s="9"/>
      <c r="G6" s="9"/>
      <c r="I6" s="2"/>
      <c r="N6" s="2">
        <f t="shared" si="0"/>
        <v>0</v>
      </c>
      <c r="O6" s="2">
        <f t="shared" si="1"/>
        <v>0</v>
      </c>
    </row>
    <row r="7" spans="1:15" s="1" customFormat="1" ht="25.5" x14ac:dyDescent="0.2">
      <c r="A7" s="1">
        <v>23221</v>
      </c>
      <c r="B7" s="1" t="s">
        <v>6</v>
      </c>
      <c r="D7" s="1" t="s">
        <v>4</v>
      </c>
      <c r="E7" s="5">
        <v>5</v>
      </c>
      <c r="F7" s="5"/>
      <c r="G7" s="5"/>
      <c r="H7" s="6"/>
      <c r="I7" s="5"/>
      <c r="J7" s="5"/>
      <c r="K7" s="5"/>
      <c r="L7" s="5">
        <v>5</v>
      </c>
      <c r="M7" s="5"/>
      <c r="N7" s="2">
        <f t="shared" si="0"/>
        <v>5</v>
      </c>
      <c r="O7" s="2">
        <f t="shared" si="1"/>
        <v>0</v>
      </c>
    </row>
    <row r="8" spans="1:15" s="1" customFormat="1" ht="25.5" x14ac:dyDescent="0.2">
      <c r="A8" s="1">
        <v>23221</v>
      </c>
      <c r="B8" s="1" t="s">
        <v>6</v>
      </c>
      <c r="D8" s="1" t="s">
        <v>18</v>
      </c>
      <c r="E8" s="5">
        <v>-0.09</v>
      </c>
      <c r="F8" s="5"/>
      <c r="G8" s="5"/>
      <c r="H8" s="6"/>
      <c r="I8" s="5"/>
      <c r="J8" s="5"/>
      <c r="K8" s="5"/>
      <c r="L8" s="5">
        <v>-0.09</v>
      </c>
      <c r="M8" s="5"/>
      <c r="N8" s="2">
        <f t="shared" si="0"/>
        <v>-0.09</v>
      </c>
      <c r="O8" s="2">
        <f t="shared" si="1"/>
        <v>0</v>
      </c>
    </row>
    <row r="9" spans="1:15" s="1" customFormat="1" ht="25.5" x14ac:dyDescent="0.2">
      <c r="A9" s="1">
        <v>23221</v>
      </c>
      <c r="B9" s="1" t="s">
        <v>6</v>
      </c>
      <c r="C9" s="1">
        <v>507</v>
      </c>
      <c r="D9" s="1" t="s">
        <v>4</v>
      </c>
      <c r="E9" s="5">
        <v>652.63</v>
      </c>
      <c r="F9" s="5"/>
      <c r="G9" s="5"/>
      <c r="H9" s="6"/>
      <c r="I9" s="5"/>
      <c r="J9" s="5"/>
      <c r="K9" s="5"/>
      <c r="L9" s="5"/>
      <c r="M9" s="5">
        <v>652.63</v>
      </c>
      <c r="N9" s="2">
        <f t="shared" ref="N9" si="2">SUM(I9:M9)</f>
        <v>652.63</v>
      </c>
      <c r="O9" s="2">
        <f t="shared" si="1"/>
        <v>0</v>
      </c>
    </row>
    <row r="10" spans="1:15" s="1" customFormat="1" ht="25.5" x14ac:dyDescent="0.2">
      <c r="A10" s="1">
        <v>23221</v>
      </c>
      <c r="B10" s="1" t="s">
        <v>6</v>
      </c>
      <c r="C10" s="1">
        <v>505</v>
      </c>
      <c r="D10" s="1" t="s">
        <v>4</v>
      </c>
      <c r="E10" s="5">
        <v>2820.58</v>
      </c>
      <c r="F10" s="5"/>
      <c r="G10" s="5"/>
      <c r="H10" s="6"/>
      <c r="I10" s="5"/>
      <c r="J10" s="5"/>
      <c r="K10" s="5"/>
      <c r="L10" s="5"/>
      <c r="M10" s="5">
        <v>2820.58</v>
      </c>
      <c r="N10" s="2">
        <f t="shared" ref="N10" si="3">SUM(I10:M10)</f>
        <v>2820.58</v>
      </c>
      <c r="O10" s="2">
        <f t="shared" si="1"/>
        <v>0</v>
      </c>
    </row>
    <row r="11" spans="1:15" x14ac:dyDescent="0.2">
      <c r="F11" s="9">
        <f>SUM(E7:E10)</f>
        <v>3478.12</v>
      </c>
      <c r="G11" s="9"/>
      <c r="I11" s="2"/>
      <c r="J11" s="2"/>
      <c r="K11" s="2"/>
      <c r="L11" s="2">
        <f t="shared" ref="L11" si="4">SUM(G11:K11)</f>
        <v>0</v>
      </c>
      <c r="N11" s="2"/>
      <c r="O11" s="2">
        <f t="shared" si="1"/>
        <v>0</v>
      </c>
    </row>
    <row r="12" spans="1:15" x14ac:dyDescent="0.2">
      <c r="A12" s="3">
        <v>23222</v>
      </c>
      <c r="B12" s="1" t="s">
        <v>7</v>
      </c>
      <c r="C12" s="3">
        <v>516</v>
      </c>
      <c r="D12" s="3" t="s">
        <v>45</v>
      </c>
      <c r="E12" s="2">
        <v>21573.71</v>
      </c>
      <c r="F12" s="9"/>
      <c r="G12" s="9"/>
      <c r="I12" s="2"/>
      <c r="J12" s="2"/>
      <c r="K12" s="2"/>
      <c r="L12" s="2"/>
      <c r="M12" s="2">
        <v>21573.71</v>
      </c>
      <c r="N12" s="2">
        <f>SUM(I12:M12)</f>
        <v>21573.71</v>
      </c>
      <c r="O12" s="2">
        <f t="shared" si="1"/>
        <v>0</v>
      </c>
    </row>
    <row r="13" spans="1:15" x14ac:dyDescent="0.2">
      <c r="A13" s="3">
        <v>23222</v>
      </c>
      <c r="B13" s="1" t="s">
        <v>7</v>
      </c>
      <c r="D13" s="3" t="s">
        <v>45</v>
      </c>
      <c r="F13" s="9"/>
      <c r="G13" s="9"/>
      <c r="I13" s="2"/>
      <c r="J13" s="2"/>
      <c r="K13" s="2"/>
      <c r="L13" s="2"/>
      <c r="N13" s="2">
        <f>SUM(I13:M13)</f>
        <v>0</v>
      </c>
      <c r="O13" s="2">
        <f t="shared" si="1"/>
        <v>0</v>
      </c>
    </row>
    <row r="14" spans="1:15" x14ac:dyDescent="0.2">
      <c r="A14" s="3">
        <v>23222</v>
      </c>
      <c r="B14" s="1" t="s">
        <v>7</v>
      </c>
      <c r="C14" s="3">
        <v>517</v>
      </c>
      <c r="D14" s="3" t="s">
        <v>18</v>
      </c>
      <c r="E14" s="2">
        <v>2714.33</v>
      </c>
      <c r="I14" s="2"/>
      <c r="M14" s="2">
        <v>2714.33</v>
      </c>
      <c r="N14" s="2">
        <f t="shared" si="0"/>
        <v>2714.33</v>
      </c>
      <c r="O14" s="2">
        <f t="shared" si="1"/>
        <v>0</v>
      </c>
    </row>
    <row r="15" spans="1:15" x14ac:dyDescent="0.2">
      <c r="A15" s="3">
        <v>23222</v>
      </c>
      <c r="B15" s="1" t="s">
        <v>7</v>
      </c>
      <c r="C15" s="3">
        <v>518</v>
      </c>
      <c r="D15" s="3" t="s">
        <v>18</v>
      </c>
      <c r="E15" s="2">
        <v>1873.73</v>
      </c>
      <c r="I15" s="2"/>
      <c r="M15" s="2">
        <v>1873.73</v>
      </c>
      <c r="N15" s="2">
        <f t="shared" si="0"/>
        <v>1873.73</v>
      </c>
      <c r="O15" s="2">
        <f t="shared" si="1"/>
        <v>0</v>
      </c>
    </row>
    <row r="16" spans="1:15" x14ac:dyDescent="0.2">
      <c r="A16" s="3">
        <v>23222</v>
      </c>
      <c r="B16" s="1" t="s">
        <v>7</v>
      </c>
      <c r="C16" s="3">
        <v>519</v>
      </c>
      <c r="D16" s="3" t="s">
        <v>18</v>
      </c>
      <c r="E16" s="2">
        <v>2300.81</v>
      </c>
      <c r="I16" s="2"/>
      <c r="M16" s="2">
        <v>2300.81</v>
      </c>
      <c r="N16" s="2">
        <f t="shared" si="0"/>
        <v>2300.81</v>
      </c>
      <c r="O16" s="2">
        <f t="shared" si="1"/>
        <v>0</v>
      </c>
    </row>
    <row r="17" spans="1:15" x14ac:dyDescent="0.2">
      <c r="A17" s="3">
        <v>23222</v>
      </c>
      <c r="B17" s="1" t="s">
        <v>7</v>
      </c>
      <c r="C17" s="3">
        <v>521</v>
      </c>
      <c r="D17" s="3" t="s">
        <v>18</v>
      </c>
      <c r="E17" s="2">
        <v>16057.04</v>
      </c>
      <c r="I17" s="2"/>
      <c r="M17" s="2">
        <v>16057.04</v>
      </c>
      <c r="N17" s="2">
        <f t="shared" si="0"/>
        <v>16057.04</v>
      </c>
      <c r="O17" s="2">
        <f t="shared" si="1"/>
        <v>0</v>
      </c>
    </row>
    <row r="18" spans="1:15" x14ac:dyDescent="0.2">
      <c r="A18" s="3">
        <v>23222</v>
      </c>
      <c r="B18" s="1" t="s">
        <v>7</v>
      </c>
      <c r="C18" s="3">
        <v>522</v>
      </c>
      <c r="D18" s="3" t="s">
        <v>18</v>
      </c>
      <c r="E18" s="2">
        <v>679.15</v>
      </c>
      <c r="I18" s="2"/>
      <c r="M18" s="2">
        <v>679.15</v>
      </c>
      <c r="N18" s="2">
        <f t="shared" si="0"/>
        <v>679.15</v>
      </c>
      <c r="O18" s="2">
        <f t="shared" si="1"/>
        <v>0</v>
      </c>
    </row>
    <row r="19" spans="1:15" x14ac:dyDescent="0.2">
      <c r="A19" s="3">
        <v>23222</v>
      </c>
      <c r="B19" s="3" t="s">
        <v>7</v>
      </c>
      <c r="C19" s="3">
        <v>492</v>
      </c>
      <c r="D19" s="1" t="s">
        <v>47</v>
      </c>
      <c r="E19" s="2">
        <v>80.5</v>
      </c>
      <c r="I19" s="2"/>
      <c r="M19" s="2">
        <v>80.5</v>
      </c>
      <c r="N19" s="2">
        <f t="shared" si="0"/>
        <v>80.5</v>
      </c>
      <c r="O19" s="2">
        <f t="shared" si="1"/>
        <v>0</v>
      </c>
    </row>
    <row r="20" spans="1:15" x14ac:dyDescent="0.2">
      <c r="A20" s="3">
        <v>23222</v>
      </c>
      <c r="B20" s="3" t="s">
        <v>7</v>
      </c>
      <c r="D20" s="1" t="s">
        <v>47</v>
      </c>
      <c r="E20" s="2">
        <v>-0.8</v>
      </c>
      <c r="I20" s="2"/>
      <c r="L20" s="3">
        <v>-0.8</v>
      </c>
      <c r="N20" s="2">
        <f t="shared" ref="N20" si="5">SUM(I20:M20)</f>
        <v>-0.8</v>
      </c>
      <c r="O20" s="2">
        <f t="shared" si="1"/>
        <v>0</v>
      </c>
    </row>
    <row r="21" spans="1:15" x14ac:dyDescent="0.2">
      <c r="F21" s="9">
        <f>SUM(E12:E20)</f>
        <v>45278.47</v>
      </c>
      <c r="G21" s="9">
        <f>SUM(F14:F16)</f>
        <v>0</v>
      </c>
      <c r="H21" s="9"/>
      <c r="I21" s="9"/>
      <c r="J21" s="9">
        <f>SUM(J14:J16)</f>
        <v>0</v>
      </c>
      <c r="K21" s="9">
        <f>SUM(K14:K16)</f>
        <v>0</v>
      </c>
      <c r="L21" s="9">
        <f>SUM(L14:L16)</f>
        <v>0</v>
      </c>
      <c r="N21" s="2">
        <f t="shared" si="0"/>
        <v>0</v>
      </c>
      <c r="O21" s="2">
        <f t="shared" si="1"/>
        <v>0</v>
      </c>
    </row>
    <row r="22" spans="1:15" x14ac:dyDescent="0.2">
      <c r="A22" s="3">
        <v>23223</v>
      </c>
      <c r="B22" s="1" t="s">
        <v>8</v>
      </c>
      <c r="C22" s="3">
        <v>499</v>
      </c>
      <c r="D22" s="3" t="s">
        <v>60</v>
      </c>
      <c r="E22" s="2">
        <v>3844.72</v>
      </c>
      <c r="I22" s="2"/>
      <c r="M22" s="2">
        <v>3844.72</v>
      </c>
      <c r="N22" s="2">
        <f t="shared" si="0"/>
        <v>3844.72</v>
      </c>
      <c r="O22" s="2">
        <f t="shared" si="1"/>
        <v>0</v>
      </c>
    </row>
    <row r="23" spans="1:15" x14ac:dyDescent="0.2">
      <c r="A23" s="3">
        <v>23223</v>
      </c>
      <c r="B23" s="1" t="s">
        <v>8</v>
      </c>
      <c r="C23" s="3">
        <v>526</v>
      </c>
      <c r="D23" s="3" t="s">
        <v>60</v>
      </c>
      <c r="E23" s="2">
        <v>4287.08</v>
      </c>
      <c r="I23" s="2"/>
      <c r="M23" s="2">
        <v>4287.08</v>
      </c>
      <c r="N23" s="2">
        <f t="shared" ref="N23" si="6">SUM(I23:M23)</f>
        <v>4287.08</v>
      </c>
      <c r="O23" s="2">
        <f t="shared" si="1"/>
        <v>0</v>
      </c>
    </row>
    <row r="24" spans="1:15" x14ac:dyDescent="0.2">
      <c r="A24" s="3">
        <v>23223</v>
      </c>
      <c r="B24" s="1" t="s">
        <v>8</v>
      </c>
      <c r="C24" s="3" t="s">
        <v>87</v>
      </c>
      <c r="D24" s="3" t="s">
        <v>60</v>
      </c>
      <c r="E24" s="2">
        <v>-37.86</v>
      </c>
      <c r="I24" s="2"/>
      <c r="M24" s="2">
        <v>-37.86</v>
      </c>
      <c r="N24" s="2">
        <f t="shared" ref="N24" si="7">SUM(I24:M24)</f>
        <v>-37.86</v>
      </c>
      <c r="O24" s="2">
        <f t="shared" si="1"/>
        <v>0</v>
      </c>
    </row>
    <row r="25" spans="1:15" ht="25.5" x14ac:dyDescent="0.2">
      <c r="A25" s="3">
        <v>23223</v>
      </c>
      <c r="B25" s="1" t="s">
        <v>8</v>
      </c>
      <c r="C25" s="1" t="s">
        <v>89</v>
      </c>
      <c r="D25" s="3" t="s">
        <v>19</v>
      </c>
      <c r="E25" s="2">
        <v>25457.94</v>
      </c>
      <c r="I25" s="2"/>
      <c r="M25" s="2">
        <v>25457.94</v>
      </c>
      <c r="N25" s="2">
        <f t="shared" si="0"/>
        <v>25457.94</v>
      </c>
      <c r="O25" s="2">
        <f t="shared" si="1"/>
        <v>0</v>
      </c>
    </row>
    <row r="26" spans="1:15" x14ac:dyDescent="0.2">
      <c r="A26" s="3">
        <v>23223</v>
      </c>
      <c r="B26" s="1" t="s">
        <v>8</v>
      </c>
      <c r="C26" s="3">
        <v>511</v>
      </c>
      <c r="D26" s="3" t="s">
        <v>88</v>
      </c>
      <c r="E26" s="2">
        <v>436.1</v>
      </c>
      <c r="I26" s="2"/>
      <c r="M26" s="2">
        <v>436.1</v>
      </c>
      <c r="N26" s="2">
        <f t="shared" si="0"/>
        <v>436.1</v>
      </c>
      <c r="O26" s="2">
        <f t="shared" si="1"/>
        <v>0</v>
      </c>
    </row>
    <row r="27" spans="1:15" x14ac:dyDescent="0.2">
      <c r="F27" s="9">
        <f>SUM(E22:E26)</f>
        <v>33987.979999999996</v>
      </c>
      <c r="G27" s="9"/>
      <c r="I27" s="2"/>
      <c r="M27" s="9"/>
      <c r="N27" s="2">
        <f t="shared" si="0"/>
        <v>0</v>
      </c>
      <c r="O27" s="2">
        <f t="shared" si="1"/>
        <v>0</v>
      </c>
    </row>
    <row r="28" spans="1:15" ht="25.5" x14ac:dyDescent="0.2">
      <c r="A28" s="3">
        <v>23224</v>
      </c>
      <c r="B28" s="1" t="s">
        <v>39</v>
      </c>
      <c r="C28" s="3">
        <v>505</v>
      </c>
      <c r="D28" s="3" t="s">
        <v>90</v>
      </c>
      <c r="E28" s="2">
        <v>78.06</v>
      </c>
      <c r="F28" s="9"/>
      <c r="G28" s="9"/>
      <c r="I28" s="2"/>
      <c r="M28" s="2">
        <v>78.06</v>
      </c>
      <c r="N28" s="2">
        <f t="shared" ref="N28" si="8">SUM(I28:M28)</f>
        <v>78.06</v>
      </c>
      <c r="O28" s="2">
        <f t="shared" si="1"/>
        <v>0</v>
      </c>
    </row>
    <row r="29" spans="1:15" ht="25.5" x14ac:dyDescent="0.2">
      <c r="A29" s="3">
        <v>23224</v>
      </c>
      <c r="B29" s="1" t="s">
        <v>39</v>
      </c>
      <c r="C29" s="3">
        <v>514</v>
      </c>
      <c r="D29" s="3" t="s">
        <v>91</v>
      </c>
      <c r="E29" s="2">
        <v>69.349999999999994</v>
      </c>
      <c r="F29" s="9"/>
      <c r="G29" s="9"/>
      <c r="I29" s="2"/>
      <c r="M29" s="2">
        <v>69.349999999999994</v>
      </c>
      <c r="N29" s="2">
        <f t="shared" si="0"/>
        <v>69.349999999999994</v>
      </c>
      <c r="O29" s="2">
        <f t="shared" si="1"/>
        <v>0</v>
      </c>
    </row>
    <row r="30" spans="1:15" ht="25.5" x14ac:dyDescent="0.2">
      <c r="A30" s="3">
        <v>23224</v>
      </c>
      <c r="B30" s="1" t="s">
        <v>39</v>
      </c>
      <c r="C30" s="3">
        <v>527</v>
      </c>
      <c r="D30" s="3" t="s">
        <v>92</v>
      </c>
      <c r="E30" s="2">
        <v>45</v>
      </c>
      <c r="F30" s="9"/>
      <c r="G30" s="9"/>
      <c r="I30" s="2"/>
      <c r="M30" s="2">
        <v>45</v>
      </c>
      <c r="N30" s="2">
        <f t="shared" ref="N30" si="9">SUM(I30:M30)</f>
        <v>45</v>
      </c>
      <c r="O30" s="2">
        <f t="shared" si="1"/>
        <v>0</v>
      </c>
    </row>
    <row r="31" spans="1:15" x14ac:dyDescent="0.2">
      <c r="F31" s="9">
        <f>SUM(E28:E30)</f>
        <v>192.41</v>
      </c>
      <c r="G31" s="9"/>
      <c r="I31" s="2"/>
      <c r="M31" s="9"/>
      <c r="N31" s="2"/>
      <c r="O31" s="2">
        <f t="shared" si="1"/>
        <v>0</v>
      </c>
    </row>
    <row r="32" spans="1:15" x14ac:dyDescent="0.2">
      <c r="A32" s="3">
        <v>23225</v>
      </c>
      <c r="B32" s="1" t="s">
        <v>40</v>
      </c>
      <c r="F32" s="9"/>
      <c r="G32" s="9"/>
      <c r="I32" s="2"/>
      <c r="M32" s="9"/>
      <c r="N32" s="2">
        <f t="shared" si="0"/>
        <v>0</v>
      </c>
      <c r="O32" s="2">
        <f t="shared" si="1"/>
        <v>0</v>
      </c>
    </row>
    <row r="33" spans="1:15" x14ac:dyDescent="0.2">
      <c r="F33" s="9">
        <f>SUM(E32)</f>
        <v>0</v>
      </c>
      <c r="G33" s="9"/>
      <c r="I33" s="2"/>
      <c r="M33" s="9"/>
      <c r="N33" s="2">
        <f t="shared" si="0"/>
        <v>0</v>
      </c>
      <c r="O33" s="2">
        <f t="shared" si="1"/>
        <v>0</v>
      </c>
    </row>
    <row r="34" spans="1:15" ht="25.5" x14ac:dyDescent="0.2">
      <c r="A34" s="3">
        <v>23231</v>
      </c>
      <c r="B34" s="1" t="s">
        <v>10</v>
      </c>
      <c r="C34" s="3">
        <v>525</v>
      </c>
      <c r="D34" s="3" t="s">
        <v>68</v>
      </c>
      <c r="E34" s="2">
        <v>622.42999999999995</v>
      </c>
      <c r="F34" s="9"/>
      <c r="G34" s="9"/>
      <c r="I34" s="2"/>
      <c r="M34" s="2">
        <v>622.42999999999995</v>
      </c>
      <c r="N34" s="2">
        <f t="shared" si="0"/>
        <v>622.42999999999995</v>
      </c>
      <c r="O34" s="2">
        <f t="shared" si="1"/>
        <v>0</v>
      </c>
    </row>
    <row r="35" spans="1:15" ht="25.5" x14ac:dyDescent="0.2">
      <c r="A35" s="3">
        <v>23231</v>
      </c>
      <c r="B35" s="1" t="s">
        <v>10</v>
      </c>
      <c r="C35" s="3">
        <v>513</v>
      </c>
      <c r="D35" s="3" t="s">
        <v>34</v>
      </c>
      <c r="E35" s="2">
        <v>250</v>
      </c>
      <c r="F35" s="9"/>
      <c r="G35" s="9"/>
      <c r="I35" s="2"/>
      <c r="M35" s="2">
        <v>250</v>
      </c>
      <c r="N35" s="2">
        <f t="shared" si="0"/>
        <v>250</v>
      </c>
      <c r="O35" s="2">
        <f t="shared" si="1"/>
        <v>0</v>
      </c>
    </row>
    <row r="36" spans="1:15" ht="25.5" x14ac:dyDescent="0.2">
      <c r="A36" s="3">
        <v>23231</v>
      </c>
      <c r="B36" s="1" t="s">
        <v>10</v>
      </c>
      <c r="C36" s="3">
        <v>510</v>
      </c>
      <c r="D36" s="3" t="s">
        <v>20</v>
      </c>
      <c r="E36" s="2">
        <v>194.56</v>
      </c>
      <c r="I36" s="2"/>
      <c r="M36" s="2">
        <v>194.56</v>
      </c>
      <c r="N36" s="2">
        <f t="shared" si="0"/>
        <v>194.56</v>
      </c>
      <c r="O36" s="2">
        <f t="shared" si="1"/>
        <v>0</v>
      </c>
    </row>
    <row r="37" spans="1:15" x14ac:dyDescent="0.2">
      <c r="A37" s="3">
        <v>23231</v>
      </c>
      <c r="B37" s="1" t="s">
        <v>94</v>
      </c>
      <c r="C37" s="3" t="s">
        <v>95</v>
      </c>
      <c r="D37" s="3" t="s">
        <v>96</v>
      </c>
      <c r="E37" s="2">
        <v>275.35000000000002</v>
      </c>
      <c r="M37" s="2">
        <v>275.35000000000002</v>
      </c>
      <c r="N37" s="2">
        <f t="shared" si="0"/>
        <v>275.35000000000002</v>
      </c>
      <c r="O37" s="2">
        <f t="shared" si="1"/>
        <v>0</v>
      </c>
    </row>
    <row r="38" spans="1:15" ht="25.5" x14ac:dyDescent="0.2">
      <c r="A38" s="3">
        <v>23231</v>
      </c>
      <c r="B38" s="1" t="s">
        <v>10</v>
      </c>
      <c r="D38" s="3" t="s">
        <v>12</v>
      </c>
      <c r="E38" s="2">
        <v>63440.63</v>
      </c>
      <c r="I38" s="2"/>
      <c r="M38" s="2">
        <v>63440.63</v>
      </c>
      <c r="N38" s="2">
        <f t="shared" si="0"/>
        <v>63440.63</v>
      </c>
      <c r="O38" s="2">
        <f t="shared" si="1"/>
        <v>0</v>
      </c>
    </row>
    <row r="39" spans="1:15" x14ac:dyDescent="0.2">
      <c r="F39" s="9">
        <f>SUM(E34:E38)</f>
        <v>64782.97</v>
      </c>
      <c r="G39" s="9"/>
      <c r="I39" s="2"/>
      <c r="M39" s="9"/>
      <c r="N39" s="2">
        <f t="shared" si="0"/>
        <v>0</v>
      </c>
      <c r="O39" s="2">
        <f t="shared" si="1"/>
        <v>0</v>
      </c>
    </row>
    <row r="40" spans="1:15" s="1" customFormat="1" ht="25.5" x14ac:dyDescent="0.2">
      <c r="A40" s="1">
        <v>23232</v>
      </c>
      <c r="B40" s="1" t="s">
        <v>21</v>
      </c>
      <c r="C40" s="1">
        <v>494</v>
      </c>
      <c r="D40" s="1" t="s">
        <v>97</v>
      </c>
      <c r="E40" s="5">
        <v>300</v>
      </c>
      <c r="F40" s="11"/>
      <c r="G40" s="11"/>
      <c r="H40" s="6"/>
      <c r="I40" s="5"/>
      <c r="M40" s="5">
        <v>300</v>
      </c>
      <c r="N40" s="2">
        <f t="shared" si="0"/>
        <v>300</v>
      </c>
      <c r="O40" s="2">
        <f t="shared" si="1"/>
        <v>0</v>
      </c>
    </row>
    <row r="41" spans="1:15" x14ac:dyDescent="0.2">
      <c r="F41" s="9">
        <f>SUM(E40:E40)</f>
        <v>300</v>
      </c>
      <c r="G41" s="9">
        <f>SUM(F40:F40)</f>
        <v>0</v>
      </c>
      <c r="H41" s="9"/>
      <c r="I41" s="9"/>
      <c r="N41" s="2"/>
      <c r="O41" s="2">
        <f t="shared" si="1"/>
        <v>0</v>
      </c>
    </row>
    <row r="42" spans="1:15" x14ac:dyDescent="0.2">
      <c r="A42" s="3">
        <v>23234</v>
      </c>
      <c r="B42" s="1" t="s">
        <v>11</v>
      </c>
      <c r="C42" s="3">
        <v>529</v>
      </c>
      <c r="D42" s="3" t="s">
        <v>22</v>
      </c>
      <c r="E42" s="2">
        <v>3501.51</v>
      </c>
      <c r="I42" s="2"/>
      <c r="M42" s="2">
        <v>3501.51</v>
      </c>
      <c r="N42" s="2">
        <f t="shared" si="0"/>
        <v>3501.51</v>
      </c>
      <c r="O42" s="2">
        <f t="shared" si="1"/>
        <v>0</v>
      </c>
    </row>
    <row r="43" spans="1:15" x14ac:dyDescent="0.2">
      <c r="A43" s="3">
        <v>23234</v>
      </c>
      <c r="B43" s="1" t="s">
        <v>11</v>
      </c>
      <c r="C43" s="3">
        <v>515</v>
      </c>
      <c r="D43" s="3" t="s">
        <v>46</v>
      </c>
      <c r="E43" s="2">
        <v>1904.28</v>
      </c>
      <c r="I43" s="2"/>
      <c r="M43" s="2">
        <v>1904.28</v>
      </c>
      <c r="N43" s="2">
        <f t="shared" si="0"/>
        <v>1904.28</v>
      </c>
      <c r="O43" s="2">
        <f t="shared" si="1"/>
        <v>0</v>
      </c>
    </row>
    <row r="44" spans="1:15" x14ac:dyDescent="0.2">
      <c r="A44" s="3">
        <v>23234</v>
      </c>
      <c r="B44" s="1" t="s">
        <v>11</v>
      </c>
      <c r="C44" s="3">
        <v>512</v>
      </c>
      <c r="D44" s="3" t="s">
        <v>43</v>
      </c>
      <c r="E44" s="2">
        <v>633.96</v>
      </c>
      <c r="I44" s="2"/>
      <c r="M44" s="2">
        <v>633.96</v>
      </c>
      <c r="N44" s="2">
        <f t="shared" si="0"/>
        <v>633.96</v>
      </c>
      <c r="O44" s="2">
        <f t="shared" si="1"/>
        <v>0</v>
      </c>
    </row>
    <row r="45" spans="1:15" x14ac:dyDescent="0.2">
      <c r="A45" s="3">
        <v>23234</v>
      </c>
      <c r="B45" s="1" t="s">
        <v>11</v>
      </c>
      <c r="C45" s="3">
        <v>534</v>
      </c>
      <c r="D45" s="3" t="s">
        <v>56</v>
      </c>
      <c r="E45" s="2">
        <v>2275</v>
      </c>
      <c r="I45" s="2"/>
      <c r="M45" s="2">
        <v>2275</v>
      </c>
      <c r="N45" s="2">
        <f t="shared" si="0"/>
        <v>2275</v>
      </c>
      <c r="O45" s="2">
        <f t="shared" si="1"/>
        <v>0</v>
      </c>
    </row>
    <row r="46" spans="1:15" x14ac:dyDescent="0.2">
      <c r="A46" s="3">
        <v>23234</v>
      </c>
      <c r="B46" s="1" t="s">
        <v>11</v>
      </c>
      <c r="C46" s="3">
        <v>533</v>
      </c>
      <c r="D46" s="3" t="s">
        <v>98</v>
      </c>
      <c r="E46" s="2">
        <v>9681.6</v>
      </c>
      <c r="I46" s="2"/>
      <c r="M46" s="2">
        <v>9681.6</v>
      </c>
      <c r="N46" s="2">
        <f t="shared" si="0"/>
        <v>9681.6</v>
      </c>
      <c r="O46" s="2">
        <f t="shared" si="1"/>
        <v>0</v>
      </c>
    </row>
    <row r="47" spans="1:15" x14ac:dyDescent="0.2">
      <c r="F47" s="9">
        <f>SUM(E42:E46)</f>
        <v>17996.349999999999</v>
      </c>
      <c r="I47" s="2"/>
      <c r="N47" s="2">
        <f t="shared" si="0"/>
        <v>0</v>
      </c>
      <c r="O47" s="2">
        <f t="shared" si="1"/>
        <v>0</v>
      </c>
    </row>
    <row r="48" spans="1:15" ht="25.5" x14ac:dyDescent="0.2">
      <c r="A48" s="3">
        <v>23236</v>
      </c>
      <c r="B48" s="1" t="s">
        <v>35</v>
      </c>
      <c r="I48" s="2"/>
      <c r="N48" s="2">
        <f t="shared" si="0"/>
        <v>0</v>
      </c>
      <c r="O48" s="2">
        <f t="shared" si="1"/>
        <v>0</v>
      </c>
    </row>
    <row r="49" spans="1:15" x14ac:dyDescent="0.2">
      <c r="F49" s="9">
        <f>SUM(E48)</f>
        <v>0</v>
      </c>
      <c r="G49" s="9"/>
      <c r="I49" s="2"/>
      <c r="K49" s="2"/>
      <c r="M49" s="9"/>
      <c r="N49" s="2">
        <f t="shared" si="0"/>
        <v>0</v>
      </c>
      <c r="O49" s="2">
        <f t="shared" si="1"/>
        <v>0</v>
      </c>
    </row>
    <row r="50" spans="1:15" ht="25.5" x14ac:dyDescent="0.2">
      <c r="A50" s="3">
        <v>23237</v>
      </c>
      <c r="B50" s="1" t="s">
        <v>66</v>
      </c>
      <c r="F50" s="9"/>
      <c r="G50" s="9"/>
      <c r="I50" s="2"/>
      <c r="K50" s="2"/>
      <c r="M50" s="9"/>
      <c r="N50" s="2">
        <f t="shared" si="0"/>
        <v>0</v>
      </c>
      <c r="O50" s="2">
        <f t="shared" si="1"/>
        <v>0</v>
      </c>
    </row>
    <row r="51" spans="1:15" x14ac:dyDescent="0.2">
      <c r="F51" s="9">
        <f>SUM(E50:E50)</f>
        <v>0</v>
      </c>
      <c r="G51" s="9"/>
      <c r="I51" s="2"/>
      <c r="K51" s="2"/>
      <c r="M51" s="9"/>
      <c r="N51" s="2"/>
      <c r="O51" s="2">
        <f t="shared" si="1"/>
        <v>0</v>
      </c>
    </row>
    <row r="52" spans="1:15" x14ac:dyDescent="0.2">
      <c r="F52" s="9"/>
      <c r="G52" s="9"/>
      <c r="I52" s="2"/>
      <c r="K52" s="2"/>
      <c r="M52" s="9"/>
      <c r="N52" s="2"/>
      <c r="O52" s="2">
        <f t="shared" si="1"/>
        <v>0</v>
      </c>
    </row>
    <row r="53" spans="1:15" x14ac:dyDescent="0.2">
      <c r="A53" s="3">
        <v>23238</v>
      </c>
      <c r="B53" s="1" t="s">
        <v>41</v>
      </c>
      <c r="C53" s="3">
        <v>502</v>
      </c>
      <c r="D53" s="3" t="s">
        <v>99</v>
      </c>
      <c r="E53" s="2">
        <v>520.83000000000004</v>
      </c>
      <c r="F53" s="9"/>
      <c r="G53" s="9"/>
      <c r="I53" s="2"/>
      <c r="K53" s="2"/>
      <c r="M53" s="9">
        <v>520.83000000000004</v>
      </c>
      <c r="N53" s="2">
        <f t="shared" si="0"/>
        <v>520.83000000000004</v>
      </c>
      <c r="O53" s="2">
        <f t="shared" si="1"/>
        <v>0</v>
      </c>
    </row>
    <row r="54" spans="1:15" x14ac:dyDescent="0.2">
      <c r="F54" s="9">
        <f>SUM(E53)</f>
        <v>520.83000000000004</v>
      </c>
      <c r="G54" s="9"/>
      <c r="I54" s="2"/>
      <c r="K54" s="2"/>
      <c r="M54" s="9"/>
      <c r="N54" s="2">
        <f t="shared" si="0"/>
        <v>0</v>
      </c>
      <c r="O54" s="2">
        <f t="shared" si="1"/>
        <v>0</v>
      </c>
    </row>
    <row r="55" spans="1:15" x14ac:dyDescent="0.2">
      <c r="A55" s="3">
        <v>23239</v>
      </c>
      <c r="B55" s="1" t="s">
        <v>64</v>
      </c>
      <c r="C55" s="3">
        <v>531</v>
      </c>
      <c r="D55" s="3" t="s">
        <v>100</v>
      </c>
      <c r="E55" s="2">
        <v>12.5</v>
      </c>
      <c r="F55" s="9"/>
      <c r="G55" s="9"/>
      <c r="I55" s="2"/>
      <c r="K55" s="2"/>
      <c r="M55" s="9">
        <v>12.5</v>
      </c>
      <c r="N55" s="2">
        <f t="shared" si="0"/>
        <v>12.5</v>
      </c>
      <c r="O55" s="2">
        <f t="shared" si="1"/>
        <v>0</v>
      </c>
    </row>
    <row r="56" spans="1:15" x14ac:dyDescent="0.2">
      <c r="F56" s="9">
        <f>SUM(E55)</f>
        <v>12.5</v>
      </c>
      <c r="G56" s="9"/>
      <c r="I56" s="2"/>
      <c r="K56" s="2"/>
      <c r="M56" s="9"/>
      <c r="N56" s="2">
        <f t="shared" si="0"/>
        <v>0</v>
      </c>
      <c r="O56" s="2">
        <f t="shared" si="1"/>
        <v>0</v>
      </c>
    </row>
    <row r="57" spans="1:15" x14ac:dyDescent="0.2">
      <c r="F57" s="9"/>
      <c r="G57" s="9"/>
      <c r="I57" s="2"/>
      <c r="K57" s="2"/>
      <c r="M57" s="9"/>
      <c r="N57" s="2">
        <f t="shared" si="0"/>
        <v>0</v>
      </c>
      <c r="O57" s="2">
        <f t="shared" si="1"/>
        <v>0</v>
      </c>
    </row>
    <row r="58" spans="1:15" ht="38.25" x14ac:dyDescent="0.2">
      <c r="A58" s="3">
        <v>23241</v>
      </c>
      <c r="B58" s="1" t="s">
        <v>48</v>
      </c>
      <c r="D58" s="1" t="s">
        <v>101</v>
      </c>
      <c r="E58" s="2">
        <v>1171.74</v>
      </c>
      <c r="F58" s="9"/>
      <c r="G58" s="9"/>
      <c r="I58" s="2"/>
      <c r="J58" s="2"/>
      <c r="K58" s="2"/>
      <c r="L58" s="2"/>
      <c r="M58" s="2">
        <v>1171.74</v>
      </c>
      <c r="N58" s="2">
        <f t="shared" si="0"/>
        <v>1171.74</v>
      </c>
      <c r="O58" s="2">
        <f t="shared" si="1"/>
        <v>0</v>
      </c>
    </row>
    <row r="59" spans="1:15" x14ac:dyDescent="0.2">
      <c r="D59" s="1"/>
      <c r="F59" s="9">
        <f>SUM(E58:E58)</f>
        <v>1171.74</v>
      </c>
      <c r="G59" s="9"/>
      <c r="I59" s="2"/>
      <c r="J59" s="2"/>
      <c r="K59" s="2"/>
      <c r="L59" s="2"/>
      <c r="N59" s="2"/>
      <c r="O59" s="2">
        <f t="shared" si="1"/>
        <v>0</v>
      </c>
    </row>
    <row r="60" spans="1:15" x14ac:dyDescent="0.2">
      <c r="A60" s="3">
        <v>23292</v>
      </c>
      <c r="B60" s="1" t="s">
        <v>30</v>
      </c>
      <c r="F60" s="9"/>
      <c r="G60" s="9"/>
      <c r="I60" s="2"/>
      <c r="K60" s="2"/>
      <c r="N60" s="2">
        <f t="shared" si="0"/>
        <v>0</v>
      </c>
      <c r="O60" s="2">
        <f t="shared" si="1"/>
        <v>0</v>
      </c>
    </row>
    <row r="61" spans="1:15" x14ac:dyDescent="0.2">
      <c r="A61" s="3">
        <v>23293</v>
      </c>
      <c r="B61" s="1" t="s">
        <v>7</v>
      </c>
      <c r="C61" s="3">
        <v>532</v>
      </c>
      <c r="D61" s="3" t="s">
        <v>102</v>
      </c>
      <c r="E61" s="2">
        <v>4500</v>
      </c>
      <c r="I61" s="2">
        <v>4500</v>
      </c>
      <c r="N61" s="2">
        <f>SUM(I61:M61)</f>
        <v>4500</v>
      </c>
      <c r="O61" s="2">
        <f t="shared" si="1"/>
        <v>0</v>
      </c>
    </row>
    <row r="62" spans="1:15" x14ac:dyDescent="0.2">
      <c r="F62" s="9">
        <f>SUM(E60:E61)</f>
        <v>4500</v>
      </c>
      <c r="G62" s="9"/>
      <c r="I62" s="9">
        <v>0</v>
      </c>
      <c r="J62" s="9"/>
      <c r="K62" s="9">
        <f>SUM(K4:K60)</f>
        <v>0</v>
      </c>
      <c r="L62" s="9">
        <f>SUM(L42:L60)</f>
        <v>0</v>
      </c>
      <c r="M62" s="9"/>
      <c r="N62" s="2">
        <f t="shared" ref="N62:N63" si="10">SUM(I62:M62)</f>
        <v>0</v>
      </c>
      <c r="O62" s="2">
        <f t="shared" si="1"/>
        <v>0</v>
      </c>
    </row>
    <row r="63" spans="1:15" ht="25.5" x14ac:dyDescent="0.2">
      <c r="A63" s="3">
        <v>23295</v>
      </c>
      <c r="B63" s="1" t="s">
        <v>36</v>
      </c>
      <c r="D63" s="1" t="s">
        <v>37</v>
      </c>
      <c r="E63" s="2">
        <v>2250</v>
      </c>
      <c r="F63" s="9"/>
      <c r="G63" s="9"/>
      <c r="I63" s="9"/>
      <c r="J63" s="9"/>
      <c r="K63" s="9"/>
      <c r="L63" s="9"/>
      <c r="M63" s="2">
        <v>2250</v>
      </c>
      <c r="N63" s="2">
        <f t="shared" si="10"/>
        <v>2250</v>
      </c>
      <c r="O63" s="2">
        <f t="shared" si="1"/>
        <v>0</v>
      </c>
    </row>
    <row r="64" spans="1:15" x14ac:dyDescent="0.2">
      <c r="F64" s="9">
        <f>SUM(E63)</f>
        <v>2250</v>
      </c>
      <c r="N64" s="2">
        <f t="shared" ref="N64:N99" si="11">SUM(I64:M64)</f>
        <v>0</v>
      </c>
      <c r="O64" s="2">
        <f t="shared" ref="O64:O98" si="12">N64-E64</f>
        <v>0</v>
      </c>
    </row>
    <row r="65" spans="1:16" x14ac:dyDescent="0.2">
      <c r="A65" s="3">
        <v>232</v>
      </c>
      <c r="F65" s="9"/>
      <c r="G65" s="9">
        <f>SUM(F4:F64)</f>
        <v>190393.47999999998</v>
      </c>
      <c r="I65" s="2">
        <v>0.01</v>
      </c>
      <c r="J65" s="2">
        <f t="shared" ref="J65:K65" si="13">SUM(J2:J64)</f>
        <v>0</v>
      </c>
      <c r="K65" s="2">
        <f t="shared" si="13"/>
        <v>0</v>
      </c>
      <c r="L65" s="2"/>
      <c r="N65" s="2"/>
      <c r="O65" s="2">
        <f t="shared" si="12"/>
        <v>0</v>
      </c>
      <c r="P65" s="2">
        <f>SUM(N4:N64)</f>
        <v>190393.47999999998</v>
      </c>
    </row>
    <row r="66" spans="1:16" s="1" customFormat="1" x14ac:dyDescent="0.2">
      <c r="A66" s="1">
        <v>234235</v>
      </c>
      <c r="B66" s="1" t="s">
        <v>103</v>
      </c>
      <c r="D66" s="1" t="s">
        <v>42</v>
      </c>
      <c r="E66" s="5">
        <v>1546.58</v>
      </c>
      <c r="F66" s="11"/>
      <c r="G66" s="11"/>
      <c r="H66" s="6"/>
      <c r="I66" s="5"/>
      <c r="J66" s="5"/>
      <c r="K66" s="5"/>
      <c r="L66" s="5"/>
      <c r="M66" s="5">
        <v>1546.58</v>
      </c>
      <c r="N66" s="2">
        <f t="shared" si="11"/>
        <v>1546.58</v>
      </c>
      <c r="O66" s="2">
        <f t="shared" si="12"/>
        <v>0</v>
      </c>
    </row>
    <row r="67" spans="1:16" s="1" customFormat="1" x14ac:dyDescent="0.2">
      <c r="E67" s="5"/>
      <c r="F67" s="11">
        <f>SUM(E66)</f>
        <v>1546.58</v>
      </c>
      <c r="G67" s="11"/>
      <c r="H67" s="6"/>
      <c r="I67" s="5"/>
      <c r="J67" s="5"/>
      <c r="K67" s="5"/>
      <c r="L67" s="5"/>
      <c r="M67" s="5"/>
      <c r="N67" s="2">
        <f t="shared" si="11"/>
        <v>0</v>
      </c>
      <c r="O67" s="2">
        <f t="shared" si="12"/>
        <v>0</v>
      </c>
    </row>
    <row r="68" spans="1:16" ht="26.25" customHeight="1" x14ac:dyDescent="0.2">
      <c r="A68" s="3">
        <v>23431</v>
      </c>
      <c r="B68" s="1" t="s">
        <v>13</v>
      </c>
      <c r="C68" s="3">
        <v>527</v>
      </c>
      <c r="D68" s="3" t="s">
        <v>44</v>
      </c>
      <c r="E68" s="2">
        <v>125</v>
      </c>
      <c r="I68" s="2"/>
      <c r="K68" s="2"/>
      <c r="M68" s="2">
        <v>125</v>
      </c>
      <c r="N68" s="2">
        <f t="shared" si="11"/>
        <v>125</v>
      </c>
      <c r="O68" s="2">
        <f t="shared" si="12"/>
        <v>0</v>
      </c>
    </row>
    <row r="69" spans="1:16" ht="26.25" customHeight="1" x14ac:dyDescent="0.2">
      <c r="A69" s="3">
        <v>23431</v>
      </c>
      <c r="B69" s="1" t="s">
        <v>13</v>
      </c>
      <c r="C69" s="3">
        <v>503</v>
      </c>
      <c r="D69" s="3" t="s">
        <v>44</v>
      </c>
      <c r="E69" s="2">
        <v>12.5</v>
      </c>
      <c r="I69" s="2"/>
      <c r="K69" s="2"/>
      <c r="M69" s="2">
        <v>12.5</v>
      </c>
      <c r="N69" s="2">
        <f t="shared" ref="N69" si="14">SUM(I69:M69)</f>
        <v>12.5</v>
      </c>
      <c r="O69" s="2">
        <f t="shared" si="12"/>
        <v>0</v>
      </c>
    </row>
    <row r="70" spans="1:16" x14ac:dyDescent="0.2">
      <c r="F70" s="9">
        <f>SUM(E68:E69)</f>
        <v>137.5</v>
      </c>
      <c r="G70" s="9"/>
      <c r="I70" s="9">
        <f>SUM(I68:I69)</f>
        <v>0</v>
      </c>
      <c r="J70" s="9">
        <f>SUM(J68:J69)</f>
        <v>0</v>
      </c>
      <c r="K70" s="9">
        <f>SUM(K68:K69)</f>
        <v>0</v>
      </c>
      <c r="L70" s="9">
        <f>SUM(L68:L69)</f>
        <v>0</v>
      </c>
      <c r="M70" s="9"/>
      <c r="N70" s="2">
        <f t="shared" si="11"/>
        <v>0</v>
      </c>
      <c r="O70" s="2">
        <f t="shared" si="12"/>
        <v>0</v>
      </c>
    </row>
    <row r="71" spans="1:16" x14ac:dyDescent="0.2">
      <c r="A71" s="3">
        <v>234</v>
      </c>
      <c r="F71" s="9"/>
      <c r="G71" s="9">
        <f>SUM(F67:F70)</f>
        <v>1684.08</v>
      </c>
      <c r="H71" s="9"/>
      <c r="I71" s="9">
        <f>SUM(I68:I70)</f>
        <v>0</v>
      </c>
      <c r="J71" s="9">
        <f>SUM(J68:J70)</f>
        <v>0</v>
      </c>
      <c r="K71" s="9">
        <f>SUM(K68:K70)</f>
        <v>0</v>
      </c>
      <c r="L71" s="9">
        <f>SUM(L68:L70)</f>
        <v>0</v>
      </c>
      <c r="M71" s="9"/>
      <c r="N71" s="2">
        <f t="shared" si="11"/>
        <v>0</v>
      </c>
      <c r="O71" s="2">
        <f t="shared" si="12"/>
        <v>0</v>
      </c>
    </row>
    <row r="72" spans="1:16" ht="25.5" x14ac:dyDescent="0.2">
      <c r="A72" s="3">
        <v>23939</v>
      </c>
      <c r="B72" s="1" t="s">
        <v>49</v>
      </c>
      <c r="D72" s="3" t="s">
        <v>70</v>
      </c>
      <c r="E72" s="2">
        <v>3</v>
      </c>
      <c r="F72" s="9"/>
      <c r="G72" s="9"/>
      <c r="H72" s="9"/>
      <c r="I72" s="9"/>
      <c r="J72" s="9"/>
      <c r="K72" s="9"/>
      <c r="L72" s="9">
        <v>3</v>
      </c>
      <c r="M72" s="9"/>
      <c r="N72" s="2">
        <f t="shared" si="11"/>
        <v>3</v>
      </c>
      <c r="O72" s="2">
        <f t="shared" si="12"/>
        <v>0</v>
      </c>
    </row>
    <row r="73" spans="1:16" ht="25.5" x14ac:dyDescent="0.2">
      <c r="A73" s="3">
        <v>23939</v>
      </c>
      <c r="B73" s="1" t="s">
        <v>49</v>
      </c>
      <c r="D73" s="3" t="s">
        <v>51</v>
      </c>
      <c r="E73" s="2">
        <v>12</v>
      </c>
      <c r="F73" s="9"/>
      <c r="G73" s="9"/>
      <c r="H73" s="9"/>
      <c r="I73" s="9"/>
      <c r="J73" s="9"/>
      <c r="K73" s="9"/>
      <c r="L73" s="9">
        <v>12</v>
      </c>
      <c r="M73" s="9"/>
      <c r="N73" s="2">
        <f t="shared" si="11"/>
        <v>12</v>
      </c>
      <c r="O73" s="2">
        <f t="shared" si="12"/>
        <v>0</v>
      </c>
    </row>
    <row r="74" spans="1:16" ht="25.5" x14ac:dyDescent="0.2">
      <c r="A74" s="3">
        <v>23939</v>
      </c>
      <c r="B74" s="1" t="s">
        <v>49</v>
      </c>
      <c r="D74" s="3" t="s">
        <v>52</v>
      </c>
      <c r="E74" s="2">
        <v>12</v>
      </c>
      <c r="F74" s="9"/>
      <c r="G74" s="9"/>
      <c r="H74" s="9"/>
      <c r="I74" s="9"/>
      <c r="J74" s="9"/>
      <c r="K74" s="9"/>
      <c r="L74" s="9">
        <v>12</v>
      </c>
      <c r="M74" s="9"/>
      <c r="N74" s="2">
        <f t="shared" si="11"/>
        <v>12</v>
      </c>
      <c r="O74" s="2">
        <f t="shared" si="12"/>
        <v>0</v>
      </c>
    </row>
    <row r="75" spans="1:16" ht="25.5" x14ac:dyDescent="0.2">
      <c r="A75" s="3">
        <v>23939</v>
      </c>
      <c r="B75" s="1" t="s">
        <v>49</v>
      </c>
      <c r="D75" s="3" t="s">
        <v>53</v>
      </c>
      <c r="E75" s="2">
        <v>180</v>
      </c>
      <c r="F75" s="9"/>
      <c r="G75" s="9"/>
      <c r="H75" s="9"/>
      <c r="I75" s="9"/>
      <c r="J75" s="9"/>
      <c r="K75" s="9"/>
      <c r="L75" s="9">
        <v>180</v>
      </c>
      <c r="M75" s="9"/>
      <c r="N75" s="2">
        <f t="shared" si="11"/>
        <v>180</v>
      </c>
      <c r="O75" s="2">
        <f t="shared" si="12"/>
        <v>0</v>
      </c>
    </row>
    <row r="76" spans="1:16" ht="25.5" x14ac:dyDescent="0.2">
      <c r="A76" s="3">
        <v>23939</v>
      </c>
      <c r="B76" s="1" t="s">
        <v>49</v>
      </c>
      <c r="D76" s="3" t="s">
        <v>71</v>
      </c>
      <c r="E76" s="2">
        <v>5</v>
      </c>
      <c r="F76" s="9"/>
      <c r="G76" s="9"/>
      <c r="H76" s="9"/>
      <c r="I76" s="9"/>
      <c r="J76" s="9"/>
      <c r="K76" s="9"/>
      <c r="L76" s="9">
        <v>5</v>
      </c>
      <c r="M76" s="9"/>
      <c r="N76" s="2">
        <f t="shared" si="11"/>
        <v>5</v>
      </c>
      <c r="O76" s="2">
        <f t="shared" si="12"/>
        <v>0</v>
      </c>
    </row>
    <row r="77" spans="1:16" ht="25.5" x14ac:dyDescent="0.2">
      <c r="A77" s="3">
        <v>23939</v>
      </c>
      <c r="B77" s="1" t="s">
        <v>49</v>
      </c>
      <c r="D77" s="3" t="s">
        <v>73</v>
      </c>
      <c r="E77" s="2">
        <v>2</v>
      </c>
      <c r="F77" s="9"/>
      <c r="G77" s="9"/>
      <c r="H77" s="9"/>
      <c r="I77" s="9"/>
      <c r="J77" s="9"/>
      <c r="K77" s="9"/>
      <c r="L77" s="9">
        <v>2</v>
      </c>
      <c r="M77" s="9"/>
      <c r="N77" s="2">
        <f t="shared" si="11"/>
        <v>2</v>
      </c>
      <c r="O77" s="2">
        <f t="shared" si="12"/>
        <v>0</v>
      </c>
    </row>
    <row r="78" spans="1:16" ht="25.5" x14ac:dyDescent="0.2">
      <c r="A78" s="3">
        <v>23939</v>
      </c>
      <c r="B78" s="1" t="s">
        <v>49</v>
      </c>
      <c r="D78" s="3" t="s">
        <v>72</v>
      </c>
      <c r="E78" s="2">
        <v>2.5</v>
      </c>
      <c r="F78" s="9"/>
      <c r="G78" s="9"/>
      <c r="H78" s="9"/>
      <c r="I78" s="9"/>
      <c r="J78" s="9"/>
      <c r="K78" s="9"/>
      <c r="L78" s="9">
        <v>2.5</v>
      </c>
      <c r="M78" s="9"/>
      <c r="N78" s="2">
        <f t="shared" si="11"/>
        <v>2.5</v>
      </c>
      <c r="O78" s="2">
        <f t="shared" si="12"/>
        <v>0</v>
      </c>
    </row>
    <row r="79" spans="1:16" ht="25.5" x14ac:dyDescent="0.2">
      <c r="A79" s="3">
        <v>23939</v>
      </c>
      <c r="B79" s="1" t="s">
        <v>49</v>
      </c>
      <c r="D79" s="3" t="s">
        <v>74</v>
      </c>
      <c r="E79" s="2">
        <v>28</v>
      </c>
      <c r="F79" s="9"/>
      <c r="G79" s="9"/>
      <c r="H79" s="9"/>
      <c r="I79" s="9"/>
      <c r="J79" s="9"/>
      <c r="K79" s="9"/>
      <c r="L79" s="9">
        <v>28</v>
      </c>
      <c r="M79" s="9"/>
      <c r="N79" s="2">
        <f t="shared" si="11"/>
        <v>28</v>
      </c>
      <c r="O79" s="2">
        <f t="shared" si="12"/>
        <v>0</v>
      </c>
    </row>
    <row r="80" spans="1:16" ht="25.5" x14ac:dyDescent="0.2">
      <c r="A80" s="3">
        <v>23939</v>
      </c>
      <c r="B80" s="1" t="s">
        <v>49</v>
      </c>
      <c r="D80" s="3" t="s">
        <v>75</v>
      </c>
      <c r="E80" s="2">
        <v>39</v>
      </c>
      <c r="F80" s="9"/>
      <c r="G80" s="9"/>
      <c r="H80" s="9"/>
      <c r="I80" s="9"/>
      <c r="J80" s="9"/>
      <c r="K80" s="9"/>
      <c r="L80" s="9">
        <v>39</v>
      </c>
      <c r="M80" s="9"/>
      <c r="N80" s="2">
        <f t="shared" si="11"/>
        <v>39</v>
      </c>
      <c r="O80" s="2">
        <f t="shared" si="12"/>
        <v>0</v>
      </c>
    </row>
    <row r="81" spans="1:15" ht="25.5" x14ac:dyDescent="0.2">
      <c r="A81" s="3">
        <v>23939</v>
      </c>
      <c r="B81" s="1" t="s">
        <v>49</v>
      </c>
      <c r="D81" s="3" t="s">
        <v>108</v>
      </c>
      <c r="E81" s="2">
        <v>21</v>
      </c>
      <c r="F81" s="9"/>
      <c r="G81" s="9"/>
      <c r="H81" s="9"/>
      <c r="I81" s="9"/>
      <c r="J81" s="9">
        <v>21</v>
      </c>
      <c r="K81" s="9"/>
      <c r="L81" s="9"/>
      <c r="M81" s="9"/>
      <c r="N81" s="2">
        <f t="shared" si="11"/>
        <v>21</v>
      </c>
    </row>
    <row r="82" spans="1:15" x14ac:dyDescent="0.2">
      <c r="F82" s="9">
        <f>SUM(E72:E81)</f>
        <v>304.5</v>
      </c>
      <c r="G82" s="9">
        <f t="shared" ref="G82:K82" si="15">SUM(F72:F80)</f>
        <v>0</v>
      </c>
      <c r="H82" s="9"/>
      <c r="I82" s="9">
        <f t="shared" si="15"/>
        <v>0</v>
      </c>
      <c r="J82" s="9"/>
      <c r="K82" s="9">
        <f t="shared" si="15"/>
        <v>0</v>
      </c>
      <c r="L82" s="9"/>
      <c r="M82" s="9"/>
      <c r="N82" s="2">
        <f t="shared" si="11"/>
        <v>0</v>
      </c>
      <c r="O82" s="2">
        <f t="shared" si="12"/>
        <v>0</v>
      </c>
    </row>
    <row r="83" spans="1:15" ht="25.5" x14ac:dyDescent="0.2">
      <c r="A83" s="1" t="s">
        <v>93</v>
      </c>
      <c r="B83" s="1" t="s">
        <v>33</v>
      </c>
      <c r="F83" s="9"/>
      <c r="G83" s="9"/>
      <c r="I83" s="2"/>
      <c r="N83" s="2">
        <f t="shared" si="11"/>
        <v>0</v>
      </c>
      <c r="O83" s="2">
        <f t="shared" si="12"/>
        <v>0</v>
      </c>
    </row>
    <row r="84" spans="1:15" x14ac:dyDescent="0.2">
      <c r="F84" s="9">
        <f>SUM(E83)</f>
        <v>0</v>
      </c>
      <c r="G84" s="9">
        <v>0</v>
      </c>
      <c r="I84" s="9">
        <v>0</v>
      </c>
      <c r="J84" s="9">
        <v>0</v>
      </c>
      <c r="K84" s="9">
        <v>0</v>
      </c>
      <c r="L84" s="9">
        <v>0</v>
      </c>
      <c r="M84" s="9"/>
      <c r="N84" s="2">
        <f t="shared" si="11"/>
        <v>0</v>
      </c>
      <c r="O84" s="2">
        <f t="shared" si="12"/>
        <v>0</v>
      </c>
    </row>
    <row r="85" spans="1:15" s="1" customFormat="1" ht="38.25" x14ac:dyDescent="0.2">
      <c r="A85" s="1">
        <v>23958</v>
      </c>
      <c r="B85" s="1" t="s">
        <v>38</v>
      </c>
      <c r="D85" s="1" t="s">
        <v>14</v>
      </c>
      <c r="E85" s="5">
        <v>12774.97</v>
      </c>
      <c r="F85" s="11"/>
      <c r="G85" s="11"/>
      <c r="H85" s="6"/>
      <c r="I85" s="5"/>
      <c r="K85" s="5"/>
      <c r="M85" s="5">
        <v>12774.97</v>
      </c>
      <c r="N85" s="2">
        <f t="shared" si="11"/>
        <v>12774.97</v>
      </c>
      <c r="O85" s="2">
        <f t="shared" si="12"/>
        <v>0</v>
      </c>
    </row>
    <row r="86" spans="1:15" s="1" customFormat="1" ht="38.25" x14ac:dyDescent="0.2">
      <c r="A86" s="1">
        <v>23958</v>
      </c>
      <c r="B86" s="1" t="s">
        <v>38</v>
      </c>
      <c r="D86" s="1" t="s">
        <v>105</v>
      </c>
      <c r="E86" s="5">
        <v>1925</v>
      </c>
      <c r="F86" s="11"/>
      <c r="G86" s="11"/>
      <c r="H86" s="6"/>
      <c r="I86" s="5"/>
      <c r="K86" s="5"/>
      <c r="M86" s="5">
        <v>1925</v>
      </c>
      <c r="N86" s="2">
        <f t="shared" si="11"/>
        <v>1925</v>
      </c>
      <c r="O86" s="2">
        <f t="shared" si="12"/>
        <v>0</v>
      </c>
    </row>
    <row r="87" spans="1:15" s="1" customFormat="1" ht="38.25" x14ac:dyDescent="0.2">
      <c r="A87" s="1">
        <v>23958</v>
      </c>
      <c r="B87" s="1" t="s">
        <v>38</v>
      </c>
      <c r="C87" s="1">
        <v>325</v>
      </c>
      <c r="D87" s="1" t="s">
        <v>104</v>
      </c>
      <c r="E87" s="5">
        <v>5813</v>
      </c>
      <c r="F87" s="11"/>
      <c r="G87" s="11"/>
      <c r="H87" s="6"/>
      <c r="I87" s="5"/>
      <c r="K87" s="5"/>
      <c r="M87" s="5">
        <v>5813</v>
      </c>
      <c r="N87" s="2">
        <f t="shared" ref="N87" si="16">SUM(I87:M87)</f>
        <v>5813</v>
      </c>
      <c r="O87" s="2">
        <f t="shared" si="12"/>
        <v>0</v>
      </c>
    </row>
    <row r="88" spans="1:15" s="1" customFormat="1" ht="38.25" x14ac:dyDescent="0.2">
      <c r="A88" s="1">
        <v>23958</v>
      </c>
      <c r="B88" s="1" t="s">
        <v>77</v>
      </c>
      <c r="D88" s="1" t="s">
        <v>78</v>
      </c>
      <c r="E88" s="5">
        <v>8361.3799999999992</v>
      </c>
      <c r="F88" s="11"/>
      <c r="G88" s="11"/>
      <c r="H88" s="6"/>
      <c r="I88" s="5"/>
      <c r="K88" s="5"/>
      <c r="L88" s="5">
        <v>8361.3799999999992</v>
      </c>
      <c r="M88" s="5"/>
      <c r="N88" s="2">
        <f>SUM(I88:M88)</f>
        <v>8361.3799999999992</v>
      </c>
      <c r="O88" s="2">
        <f t="shared" si="12"/>
        <v>0</v>
      </c>
    </row>
    <row r="89" spans="1:15" s="12" customFormat="1" ht="38.25" x14ac:dyDescent="0.2">
      <c r="A89" s="1">
        <v>23958</v>
      </c>
      <c r="B89" s="1" t="s">
        <v>106</v>
      </c>
      <c r="C89" s="3">
        <v>513</v>
      </c>
      <c r="D89" s="3" t="s">
        <v>34</v>
      </c>
      <c r="E89" s="5">
        <v>14.3</v>
      </c>
      <c r="F89" s="11"/>
      <c r="G89" s="11"/>
      <c r="H89" s="6"/>
      <c r="I89" s="5"/>
      <c r="J89" s="1"/>
      <c r="K89" s="5"/>
      <c r="L89" s="5"/>
      <c r="M89" s="5">
        <v>14.3</v>
      </c>
      <c r="N89" s="2">
        <f t="shared" si="11"/>
        <v>14.3</v>
      </c>
      <c r="O89" s="2">
        <f t="shared" si="12"/>
        <v>0</v>
      </c>
    </row>
    <row r="90" spans="1:15" s="12" customFormat="1" x14ac:dyDescent="0.2">
      <c r="A90" s="1">
        <v>239</v>
      </c>
      <c r="B90" s="1"/>
      <c r="C90" s="1"/>
      <c r="D90" s="1"/>
      <c r="E90" s="5"/>
      <c r="F90" s="11">
        <f>SUM(E85:E89)</f>
        <v>28888.649999999998</v>
      </c>
      <c r="G90" s="11"/>
      <c r="H90" s="11"/>
      <c r="I90" s="11">
        <f>SUM(I72:I85)</f>
        <v>0</v>
      </c>
      <c r="J90" s="11">
        <f>SUM(J72:J85)</f>
        <v>21</v>
      </c>
      <c r="K90" s="11">
        <f>SUM(K72:K85)</f>
        <v>0</v>
      </c>
      <c r="L90" s="11"/>
      <c r="M90" s="11"/>
      <c r="N90" s="2"/>
      <c r="O90" s="2">
        <f t="shared" si="12"/>
        <v>0</v>
      </c>
    </row>
    <row r="91" spans="1:15" s="12" customFormat="1" x14ac:dyDescent="0.2">
      <c r="A91" s="1"/>
      <c r="B91" s="1"/>
      <c r="C91" s="1"/>
      <c r="D91" s="1"/>
      <c r="E91" s="5"/>
      <c r="F91" s="11"/>
      <c r="G91" s="11">
        <f>SUM(F72:F90)</f>
        <v>29193.149999999998</v>
      </c>
      <c r="H91" s="11"/>
      <c r="I91" s="11"/>
      <c r="J91" s="11"/>
      <c r="K91" s="11"/>
      <c r="L91" s="11"/>
      <c r="M91" s="11"/>
      <c r="N91" s="2">
        <f t="shared" si="11"/>
        <v>0</v>
      </c>
      <c r="O91" s="2">
        <f t="shared" si="12"/>
        <v>0</v>
      </c>
    </row>
    <row r="92" spans="1:15" s="12" customFormat="1" x14ac:dyDescent="0.2">
      <c r="A92" s="1">
        <v>24212</v>
      </c>
      <c r="B92" s="1" t="s">
        <v>62</v>
      </c>
      <c r="C92" s="1"/>
      <c r="D92" s="1" t="s">
        <v>63</v>
      </c>
      <c r="E92" s="5"/>
      <c r="F92" s="11"/>
      <c r="G92" s="11"/>
      <c r="H92" s="11"/>
      <c r="I92" s="11"/>
      <c r="J92" s="11"/>
      <c r="K92" s="11"/>
      <c r="L92" s="11"/>
      <c r="M92" s="11"/>
      <c r="N92" s="2">
        <f t="shared" si="11"/>
        <v>0</v>
      </c>
      <c r="O92" s="2">
        <f t="shared" si="12"/>
        <v>0</v>
      </c>
    </row>
    <row r="93" spans="1:15" s="12" customFormat="1" x14ac:dyDescent="0.2">
      <c r="A93" s="1">
        <v>242</v>
      </c>
      <c r="B93" s="1"/>
      <c r="C93" s="1"/>
      <c r="D93" s="1"/>
      <c r="E93" s="5"/>
      <c r="F93" s="11">
        <f>SUM(E92)</f>
        <v>0</v>
      </c>
      <c r="G93" s="11"/>
      <c r="H93" s="11"/>
      <c r="I93" s="11"/>
      <c r="J93" s="11"/>
      <c r="K93" s="11"/>
      <c r="L93" s="11"/>
      <c r="M93" s="11"/>
      <c r="N93" s="2">
        <f t="shared" si="11"/>
        <v>0</v>
      </c>
      <c r="O93" s="2">
        <f t="shared" si="12"/>
        <v>0</v>
      </c>
    </row>
    <row r="94" spans="1:15" s="12" customFormat="1" x14ac:dyDescent="0.2">
      <c r="A94" s="1"/>
      <c r="B94" s="1"/>
      <c r="C94" s="1"/>
      <c r="D94" s="1"/>
      <c r="E94" s="5"/>
      <c r="F94" s="11"/>
      <c r="G94" s="11">
        <f>SUM(F93)</f>
        <v>0</v>
      </c>
      <c r="H94" s="11"/>
      <c r="I94" s="11"/>
      <c r="J94" s="11"/>
      <c r="K94" s="11"/>
      <c r="L94" s="11"/>
      <c r="M94" s="11"/>
      <c r="N94" s="2">
        <f t="shared" si="11"/>
        <v>0</v>
      </c>
      <c r="O94" s="2">
        <f t="shared" si="12"/>
        <v>0</v>
      </c>
    </row>
    <row r="95" spans="1:15" s="12" customFormat="1" ht="38.25" x14ac:dyDescent="0.2">
      <c r="A95" s="1">
        <v>26432</v>
      </c>
      <c r="B95" s="1" t="s">
        <v>57</v>
      </c>
      <c r="C95" s="1"/>
      <c r="D95" s="1" t="s">
        <v>42</v>
      </c>
      <c r="E95" s="5">
        <v>829678.07999999996</v>
      </c>
      <c r="F95" s="11"/>
      <c r="G95" s="11"/>
      <c r="H95" s="11"/>
      <c r="I95" s="11"/>
      <c r="J95" s="11"/>
      <c r="K95" s="11"/>
      <c r="L95" s="11"/>
      <c r="M95" s="11">
        <v>829678.07999999996</v>
      </c>
      <c r="N95" s="2">
        <f t="shared" si="11"/>
        <v>829678.07999999996</v>
      </c>
      <c r="O95" s="2">
        <f t="shared" si="12"/>
        <v>0</v>
      </c>
    </row>
    <row r="96" spans="1:15" s="12" customFormat="1" x14ac:dyDescent="0.2">
      <c r="A96" s="1"/>
      <c r="B96" s="1"/>
      <c r="C96" s="1"/>
      <c r="D96" s="1"/>
      <c r="E96" s="5"/>
      <c r="F96" s="11">
        <f>SUM(E95)</f>
        <v>829678.07999999996</v>
      </c>
      <c r="G96" s="11"/>
      <c r="H96" s="11"/>
      <c r="I96" s="11"/>
      <c r="J96" s="11"/>
      <c r="K96" s="11"/>
      <c r="L96" s="11"/>
      <c r="M96" s="11"/>
      <c r="N96" s="2">
        <f t="shared" si="11"/>
        <v>0</v>
      </c>
      <c r="O96" s="2">
        <f t="shared" si="12"/>
        <v>0</v>
      </c>
    </row>
    <row r="97" spans="1:15" s="12" customFormat="1" x14ac:dyDescent="0.2">
      <c r="A97" s="1">
        <v>264</v>
      </c>
      <c r="B97" s="1"/>
      <c r="C97" s="1"/>
      <c r="D97" s="1"/>
      <c r="E97" s="5"/>
      <c r="F97" s="11"/>
      <c r="G97" s="11">
        <f>SUM(F96)</f>
        <v>829678.07999999996</v>
      </c>
      <c r="H97" s="11"/>
      <c r="I97" s="11"/>
      <c r="J97" s="11"/>
      <c r="K97" s="11"/>
      <c r="L97" s="11"/>
      <c r="M97" s="11"/>
      <c r="N97" s="2">
        <f t="shared" si="11"/>
        <v>0</v>
      </c>
      <c r="O97" s="2">
        <f t="shared" si="12"/>
        <v>0</v>
      </c>
    </row>
    <row r="98" spans="1:15" s="12" customFormat="1" x14ac:dyDescent="0.2">
      <c r="A98" s="1"/>
      <c r="B98" s="1"/>
      <c r="C98" s="1"/>
      <c r="D98" s="1"/>
      <c r="E98" s="5"/>
      <c r="F98" s="11"/>
      <c r="G98" s="11"/>
      <c r="H98" s="6"/>
      <c r="I98" s="5"/>
      <c r="J98" s="1"/>
      <c r="K98" s="5"/>
      <c r="L98" s="1"/>
      <c r="M98" s="5"/>
      <c r="N98" s="2">
        <f t="shared" si="11"/>
        <v>0</v>
      </c>
      <c r="O98" s="2">
        <f t="shared" si="12"/>
        <v>0</v>
      </c>
    </row>
    <row r="99" spans="1:15" s="13" customFormat="1" x14ac:dyDescent="0.2">
      <c r="A99" s="3"/>
      <c r="B99" s="1" t="s">
        <v>17</v>
      </c>
      <c r="C99" s="3"/>
      <c r="D99" s="3"/>
      <c r="E99" s="9"/>
      <c r="F99" s="9">
        <f>SUM(F2:F98)</f>
        <v>1681727.0599999998</v>
      </c>
      <c r="G99" s="9">
        <f>SUM(G2:G98)</f>
        <v>1681727.06</v>
      </c>
      <c r="H99" s="9"/>
      <c r="I99" s="9">
        <v>4500</v>
      </c>
      <c r="J99" s="9">
        <f>J90+J70+J65+J3</f>
        <v>21</v>
      </c>
      <c r="K99" s="9">
        <f>K90+K70+K65+K3</f>
        <v>0</v>
      </c>
      <c r="L99" s="9">
        <f>SUM(L2:L98)</f>
        <v>8648.99</v>
      </c>
      <c r="M99" s="9">
        <f>SUM(M2:M98)</f>
        <v>1668557.0699999998</v>
      </c>
      <c r="N99" s="2">
        <f t="shared" si="11"/>
        <v>1681727.0599999998</v>
      </c>
      <c r="O99" s="9">
        <f>SUM(N2:N98)</f>
        <v>1681727.0599999998</v>
      </c>
    </row>
    <row r="100" spans="1:15" s="14" customFormat="1" x14ac:dyDescent="0.2">
      <c r="B100" s="15"/>
      <c r="E100" s="16"/>
      <c r="F100" s="16"/>
      <c r="G100" s="16"/>
      <c r="H100" s="17"/>
      <c r="I100" s="18"/>
      <c r="M100" s="18"/>
      <c r="N100" s="18">
        <f>SUM(I99:M99)</f>
        <v>1681727.0599999998</v>
      </c>
      <c r="O100" s="18"/>
    </row>
    <row r="101" spans="1:15" s="14" customFormat="1" x14ac:dyDescent="0.2">
      <c r="A101" s="14" t="s">
        <v>107</v>
      </c>
      <c r="B101" s="15"/>
      <c r="E101" s="18"/>
      <c r="F101" s="18"/>
      <c r="G101" s="18"/>
      <c r="H101" s="17" t="s">
        <v>85</v>
      </c>
      <c r="I101" s="18" t="s">
        <v>86</v>
      </c>
      <c r="M101" s="18"/>
      <c r="N101" s="18"/>
      <c r="O101" s="18"/>
    </row>
    <row r="102" spans="1:15" s="14" customFormat="1" x14ac:dyDescent="0.2">
      <c r="B102" s="15"/>
      <c r="E102" s="18"/>
      <c r="F102" s="18"/>
      <c r="G102" s="18"/>
      <c r="H102" s="17"/>
      <c r="I102" s="18"/>
      <c r="M102" s="18"/>
      <c r="O102" s="18"/>
    </row>
    <row r="103" spans="1:15" s="14" customFormat="1" x14ac:dyDescent="0.2">
      <c r="B103" s="15"/>
      <c r="E103" s="18"/>
      <c r="F103" s="16"/>
      <c r="G103" s="16"/>
      <c r="H103" s="17"/>
      <c r="I103" s="18"/>
      <c r="M103" s="18"/>
      <c r="O103" s="18"/>
    </row>
    <row r="104" spans="1:15" s="14" customFormat="1" x14ac:dyDescent="0.2">
      <c r="B104" s="15"/>
      <c r="E104" s="18"/>
      <c r="F104" s="16"/>
      <c r="G104" s="16"/>
      <c r="H104" s="17"/>
      <c r="I104" s="18"/>
      <c r="J104" s="18"/>
      <c r="K104" s="18"/>
      <c r="L104" s="18"/>
      <c r="M104" s="18"/>
      <c r="N104" s="18"/>
      <c r="O104" s="18"/>
    </row>
    <row r="105" spans="1:15" s="14" customFormat="1" x14ac:dyDescent="0.2">
      <c r="B105" s="15"/>
      <c r="E105" s="18"/>
      <c r="F105" s="18"/>
      <c r="G105" s="18"/>
      <c r="H105" s="17"/>
      <c r="I105" s="18"/>
      <c r="K105" s="18"/>
      <c r="L105" s="18"/>
      <c r="M105" s="18"/>
      <c r="O105" s="18"/>
    </row>
    <row r="106" spans="1:15" s="14" customFormat="1" x14ac:dyDescent="0.2">
      <c r="B106" s="15"/>
      <c r="E106" s="18"/>
      <c r="F106" s="18"/>
      <c r="G106" s="18"/>
      <c r="H106" s="17"/>
      <c r="I106" s="18"/>
      <c r="J106" s="18"/>
      <c r="M106" s="18"/>
      <c r="O106" s="18"/>
    </row>
    <row r="107" spans="1:15" s="14" customFormat="1" x14ac:dyDescent="0.2">
      <c r="B107" s="15"/>
      <c r="E107" s="18"/>
      <c r="F107" s="18"/>
      <c r="G107" s="18"/>
      <c r="H107" s="17"/>
      <c r="I107" s="18"/>
      <c r="M107" s="18"/>
      <c r="O107" s="18"/>
    </row>
    <row r="108" spans="1:15" s="14" customFormat="1" x14ac:dyDescent="0.2">
      <c r="B108" s="15"/>
      <c r="E108" s="18"/>
      <c r="F108" s="18"/>
      <c r="G108" s="18"/>
      <c r="H108" s="17"/>
      <c r="I108" s="18"/>
      <c r="M108" s="18"/>
      <c r="O108" s="18"/>
    </row>
    <row r="109" spans="1:15" s="14" customFormat="1" x14ac:dyDescent="0.2">
      <c r="B109" s="15"/>
      <c r="E109" s="18"/>
      <c r="F109" s="18"/>
      <c r="G109" s="18"/>
      <c r="H109" s="17"/>
      <c r="I109" s="18"/>
      <c r="M109" s="18"/>
      <c r="O109" s="18"/>
    </row>
    <row r="110" spans="1:15" s="14" customFormat="1" x14ac:dyDescent="0.2">
      <c r="B110" s="15"/>
      <c r="E110" s="18"/>
      <c r="F110" s="18"/>
      <c r="G110" s="18"/>
      <c r="H110" s="17"/>
      <c r="I110" s="18"/>
      <c r="M110" s="18"/>
      <c r="O110" s="18"/>
    </row>
    <row r="111" spans="1:15" s="14" customFormat="1" x14ac:dyDescent="0.2">
      <c r="B111" s="15"/>
      <c r="E111" s="18"/>
      <c r="F111" s="18"/>
      <c r="G111" s="18"/>
      <c r="H111" s="17"/>
      <c r="I111" s="18"/>
      <c r="M111" s="18"/>
      <c r="O111" s="18"/>
    </row>
  </sheetData>
  <phoneticPr fontId="1" type="noConversion"/>
  <pageMargins left="0.74803149606299213" right="0.74803149606299213" top="1.0236220472440944" bottom="0.98425196850393704" header="0.51181102362204722" footer="0.51181102362204722"/>
  <pageSetup paperSize="9" scale="64" orientation="landscape" verticalDpi="0" r:id="rId1"/>
  <headerFooter alignWithMargins="0">
    <oddHeader xml:space="preserve">&amp;LOŠ STJEPANA KEFELJE
KUTINA&amp;CPOPIS OBVEZA NA DAN 31.12.2019
</oddHeader>
  </headerFooter>
  <rowBreaks count="2" manualBreakCount="2">
    <brk id="39" max="12" man="1"/>
    <brk id="7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view="pageBreakPreview" topLeftCell="A85" zoomScale="60" zoomScaleNormal="100" workbookViewId="0">
      <selection activeCell="P7" sqref="P7"/>
    </sheetView>
  </sheetViews>
  <sheetFormatPr defaultRowHeight="12.75" x14ac:dyDescent="0.2"/>
  <sheetData>
    <row r="1" spans="1:13" ht="51" x14ac:dyDescent="0.2">
      <c r="A1" s="3" t="s">
        <v>0</v>
      </c>
      <c r="B1" s="1" t="s">
        <v>3</v>
      </c>
      <c r="C1" s="3" t="s">
        <v>2</v>
      </c>
      <c r="D1" s="3" t="s">
        <v>1</v>
      </c>
      <c r="E1" s="2" t="s">
        <v>25</v>
      </c>
      <c r="F1" s="2"/>
      <c r="G1" s="2"/>
      <c r="H1" s="4" t="s">
        <v>31</v>
      </c>
      <c r="I1" s="7" t="s">
        <v>26</v>
      </c>
      <c r="J1" s="8" t="s">
        <v>27</v>
      </c>
      <c r="K1" s="1" t="s">
        <v>28</v>
      </c>
      <c r="L1" s="1" t="s">
        <v>29</v>
      </c>
      <c r="M1" s="2" t="s">
        <v>9</v>
      </c>
    </row>
    <row r="2" spans="1:13" ht="51" x14ac:dyDescent="0.2">
      <c r="A2" s="3">
        <v>231</v>
      </c>
      <c r="B2" s="1" t="s">
        <v>15</v>
      </c>
      <c r="C2" s="3"/>
      <c r="D2" s="3" t="s">
        <v>5</v>
      </c>
      <c r="E2" s="2">
        <v>611776.52</v>
      </c>
      <c r="F2" s="2"/>
      <c r="G2" s="2"/>
      <c r="H2" s="4">
        <v>43475</v>
      </c>
      <c r="I2" s="2"/>
      <c r="J2" s="3"/>
      <c r="K2" s="3"/>
      <c r="L2" s="3"/>
      <c r="M2" s="2">
        <v>611776.52</v>
      </c>
    </row>
    <row r="3" spans="1:13" x14ac:dyDescent="0.2">
      <c r="A3" s="3"/>
      <c r="B3" s="1"/>
      <c r="C3" s="3"/>
      <c r="D3" s="3"/>
      <c r="E3" s="2"/>
      <c r="F3" s="9">
        <f>SUM(E2)</f>
        <v>611776.52</v>
      </c>
      <c r="G3" s="9">
        <f>SUM(F3)</f>
        <v>611776.52</v>
      </c>
      <c r="H3" s="4"/>
      <c r="I3" s="2"/>
      <c r="J3" s="3"/>
      <c r="K3" s="3"/>
      <c r="L3" s="3"/>
      <c r="M3" s="2"/>
    </row>
    <row r="4" spans="1:13" ht="51" x14ac:dyDescent="0.2">
      <c r="A4" s="3">
        <v>232</v>
      </c>
      <c r="B4" s="1" t="s">
        <v>16</v>
      </c>
      <c r="C4" s="3"/>
      <c r="D4" s="3"/>
      <c r="E4" s="2">
        <v>12369.62</v>
      </c>
      <c r="F4" s="9">
        <f>SUM(E4)</f>
        <v>12369.62</v>
      </c>
      <c r="G4" s="9"/>
      <c r="H4" s="4" t="s">
        <v>54</v>
      </c>
      <c r="I4" s="2"/>
      <c r="J4" s="3"/>
      <c r="K4" s="3"/>
      <c r="L4" s="3"/>
      <c r="M4" s="2">
        <v>12369.62</v>
      </c>
    </row>
    <row r="5" spans="1:13" x14ac:dyDescent="0.2">
      <c r="A5" s="3"/>
      <c r="B5" s="1"/>
      <c r="C5" s="3"/>
      <c r="D5" s="3"/>
      <c r="E5" s="2"/>
      <c r="F5" s="2"/>
      <c r="G5" s="2"/>
      <c r="H5" s="4"/>
      <c r="I5" s="2"/>
      <c r="J5" s="3"/>
      <c r="K5" s="3"/>
      <c r="L5" s="3"/>
      <c r="M5" s="2"/>
    </row>
    <row r="6" spans="1:13" x14ac:dyDescent="0.2">
      <c r="A6" s="3"/>
      <c r="B6" s="1"/>
      <c r="C6" s="3"/>
      <c r="D6" s="3" t="s">
        <v>23</v>
      </c>
      <c r="E6" s="2"/>
      <c r="F6" s="9"/>
      <c r="G6" s="9"/>
      <c r="H6" s="4"/>
      <c r="I6" s="2"/>
      <c r="J6" s="3"/>
      <c r="K6" s="3"/>
      <c r="L6" s="3"/>
      <c r="M6" s="2"/>
    </row>
    <row r="7" spans="1:13" ht="63.75" x14ac:dyDescent="0.2">
      <c r="A7" s="1">
        <v>23221</v>
      </c>
      <c r="B7" s="1" t="s">
        <v>6</v>
      </c>
      <c r="C7" s="1" t="s">
        <v>32</v>
      </c>
      <c r="D7" s="1" t="s">
        <v>4</v>
      </c>
      <c r="E7" s="5">
        <v>5</v>
      </c>
      <c r="F7" s="5"/>
      <c r="G7" s="5"/>
      <c r="H7" s="6"/>
      <c r="I7" s="5"/>
      <c r="J7" s="5"/>
      <c r="K7" s="5"/>
      <c r="L7" s="5">
        <v>5</v>
      </c>
      <c r="M7" s="5"/>
    </row>
    <row r="8" spans="1:13" ht="63.75" x14ac:dyDescent="0.2">
      <c r="A8" s="1">
        <v>23221</v>
      </c>
      <c r="B8" s="1" t="s">
        <v>6</v>
      </c>
      <c r="C8" s="1" t="s">
        <v>32</v>
      </c>
      <c r="D8" s="1" t="s">
        <v>18</v>
      </c>
      <c r="E8" s="5">
        <v>-0.09</v>
      </c>
      <c r="F8" s="5"/>
      <c r="G8" s="5"/>
      <c r="H8" s="6"/>
      <c r="I8" s="5"/>
      <c r="J8" s="5"/>
      <c r="K8" s="5"/>
      <c r="L8" s="5">
        <v>-0.09</v>
      </c>
      <c r="M8" s="5"/>
    </row>
    <row r="9" spans="1:13" ht="63.75" x14ac:dyDescent="0.2">
      <c r="A9" s="1">
        <v>23221</v>
      </c>
      <c r="B9" s="1" t="s">
        <v>6</v>
      </c>
      <c r="C9" s="1">
        <v>535</v>
      </c>
      <c r="D9" s="1" t="s">
        <v>4</v>
      </c>
      <c r="E9" s="5">
        <v>1273.8</v>
      </c>
      <c r="F9" s="5"/>
      <c r="G9" s="5"/>
      <c r="H9" s="6">
        <v>43480</v>
      </c>
      <c r="I9" s="5"/>
      <c r="J9" s="5"/>
      <c r="K9" s="5"/>
      <c r="L9" s="5"/>
      <c r="M9" s="5">
        <v>1273.8</v>
      </c>
    </row>
    <row r="10" spans="1:13" ht="63.75" x14ac:dyDescent="0.2">
      <c r="A10" s="1">
        <v>23221</v>
      </c>
      <c r="B10" s="1" t="s">
        <v>6</v>
      </c>
      <c r="C10" s="1">
        <v>536</v>
      </c>
      <c r="D10" s="1" t="s">
        <v>4</v>
      </c>
      <c r="E10" s="5">
        <v>937</v>
      </c>
      <c r="F10" s="5"/>
      <c r="G10" s="5"/>
      <c r="H10" s="6">
        <v>43481</v>
      </c>
      <c r="I10" s="5"/>
      <c r="J10" s="5"/>
      <c r="K10" s="5"/>
      <c r="L10" s="5"/>
      <c r="M10" s="5">
        <v>937</v>
      </c>
    </row>
    <row r="11" spans="1:13" x14ac:dyDescent="0.2">
      <c r="A11" s="3"/>
      <c r="B11" s="1"/>
      <c r="C11" s="3"/>
      <c r="D11" s="3"/>
      <c r="E11" s="2"/>
      <c r="F11" s="9">
        <f>SUM(E7:E10)</f>
        <v>2215.71</v>
      </c>
      <c r="G11" s="9"/>
      <c r="H11" s="4"/>
      <c r="I11" s="2"/>
      <c r="J11" s="2"/>
      <c r="K11" s="2"/>
      <c r="L11" s="2">
        <f t="shared" ref="L11:M11" si="0">SUM(G11:K11)</f>
        <v>0</v>
      </c>
      <c r="M11" s="2">
        <f t="shared" si="0"/>
        <v>0</v>
      </c>
    </row>
    <row r="12" spans="1:13" ht="25.5" x14ac:dyDescent="0.2">
      <c r="A12" s="3">
        <v>23222</v>
      </c>
      <c r="B12" s="1" t="s">
        <v>7</v>
      </c>
      <c r="C12" s="3">
        <v>525</v>
      </c>
      <c r="D12" s="3" t="s">
        <v>45</v>
      </c>
      <c r="E12" s="2">
        <v>751.3</v>
      </c>
      <c r="F12" s="9"/>
      <c r="G12" s="9"/>
      <c r="H12" s="4">
        <v>43480</v>
      </c>
      <c r="I12" s="2"/>
      <c r="J12" s="2"/>
      <c r="K12" s="2"/>
      <c r="L12" s="2"/>
      <c r="M12" s="2">
        <v>751.3</v>
      </c>
    </row>
    <row r="13" spans="1:13" ht="25.5" x14ac:dyDescent="0.2">
      <c r="A13" s="3">
        <v>23222</v>
      </c>
      <c r="B13" s="1" t="s">
        <v>7</v>
      </c>
      <c r="C13" s="3">
        <v>526</v>
      </c>
      <c r="D13" s="3" t="s">
        <v>45</v>
      </c>
      <c r="E13" s="2">
        <v>17144.8</v>
      </c>
      <c r="F13" s="9"/>
      <c r="G13" s="9"/>
      <c r="H13" s="4">
        <v>43480</v>
      </c>
      <c r="I13" s="2"/>
      <c r="J13" s="2"/>
      <c r="K13" s="2"/>
      <c r="L13" s="2"/>
      <c r="M13" s="2">
        <v>17144.8</v>
      </c>
    </row>
    <row r="14" spans="1:13" ht="25.5" x14ac:dyDescent="0.2">
      <c r="A14" s="3">
        <v>23222</v>
      </c>
      <c r="B14" s="1" t="s">
        <v>7</v>
      </c>
      <c r="C14" s="3">
        <v>470</v>
      </c>
      <c r="D14" s="3" t="s">
        <v>18</v>
      </c>
      <c r="E14" s="2">
        <v>0.01</v>
      </c>
      <c r="F14" s="2"/>
      <c r="G14" s="2"/>
      <c r="H14" s="4">
        <v>43464</v>
      </c>
      <c r="I14" s="2">
        <v>0.01</v>
      </c>
      <c r="J14" s="3"/>
      <c r="K14" s="3"/>
      <c r="L14" s="3"/>
      <c r="M14" s="2"/>
    </row>
    <row r="15" spans="1:13" ht="25.5" x14ac:dyDescent="0.2">
      <c r="A15" s="3">
        <v>23222</v>
      </c>
      <c r="B15" s="1" t="s">
        <v>7</v>
      </c>
      <c r="C15" s="3">
        <v>534</v>
      </c>
      <c r="D15" s="3" t="s">
        <v>18</v>
      </c>
      <c r="E15" s="2">
        <v>159.76</v>
      </c>
      <c r="F15" s="2"/>
      <c r="G15" s="2"/>
      <c r="H15" s="4">
        <v>43477</v>
      </c>
      <c r="I15" s="2"/>
      <c r="J15" s="3"/>
      <c r="K15" s="3"/>
      <c r="L15" s="3"/>
      <c r="M15" s="2">
        <v>159.76</v>
      </c>
    </row>
    <row r="16" spans="1:13" ht="25.5" x14ac:dyDescent="0.2">
      <c r="A16" s="3">
        <v>23222</v>
      </c>
      <c r="B16" s="1" t="s">
        <v>7</v>
      </c>
      <c r="C16" s="3">
        <v>533</v>
      </c>
      <c r="D16" s="3" t="s">
        <v>18</v>
      </c>
      <c r="E16" s="2">
        <v>1137.1600000000001</v>
      </c>
      <c r="F16" s="2"/>
      <c r="G16" s="2"/>
      <c r="H16" s="4">
        <v>43479</v>
      </c>
      <c r="I16" s="2"/>
      <c r="J16" s="3"/>
      <c r="K16" s="3"/>
      <c r="L16" s="3"/>
      <c r="M16" s="2">
        <v>1137.1600000000001</v>
      </c>
    </row>
    <row r="17" spans="1:13" ht="25.5" x14ac:dyDescent="0.2">
      <c r="A17" s="3">
        <v>23222</v>
      </c>
      <c r="B17" s="1" t="s">
        <v>7</v>
      </c>
      <c r="C17" s="3">
        <v>532</v>
      </c>
      <c r="D17" s="3" t="s">
        <v>18</v>
      </c>
      <c r="E17" s="2">
        <v>12273.89</v>
      </c>
      <c r="F17" s="2"/>
      <c r="G17" s="2"/>
      <c r="H17" s="4">
        <v>43484</v>
      </c>
      <c r="I17" s="2"/>
      <c r="J17" s="3"/>
      <c r="K17" s="3"/>
      <c r="L17" s="3"/>
      <c r="M17" s="2">
        <v>12273.89</v>
      </c>
    </row>
    <row r="18" spans="1:13" ht="25.5" x14ac:dyDescent="0.2">
      <c r="A18" s="3">
        <v>23222</v>
      </c>
      <c r="B18" s="1" t="s">
        <v>7</v>
      </c>
      <c r="C18" s="3">
        <v>522</v>
      </c>
      <c r="D18" s="3" t="s">
        <v>18</v>
      </c>
      <c r="E18" s="2">
        <v>5954.94</v>
      </c>
      <c r="F18" s="2"/>
      <c r="G18" s="2"/>
      <c r="H18" s="4">
        <v>43479</v>
      </c>
      <c r="I18" s="2"/>
      <c r="J18" s="3"/>
      <c r="K18" s="3"/>
      <c r="L18" s="3"/>
      <c r="M18" s="2">
        <v>5954.94</v>
      </c>
    </row>
    <row r="19" spans="1:13" ht="25.5" x14ac:dyDescent="0.2">
      <c r="A19" s="3">
        <v>23222</v>
      </c>
      <c r="B19" s="1" t="s">
        <v>7</v>
      </c>
      <c r="C19" s="3">
        <v>523</v>
      </c>
      <c r="D19" s="3" t="s">
        <v>18</v>
      </c>
      <c r="E19" s="2">
        <v>1771</v>
      </c>
      <c r="F19" s="2"/>
      <c r="G19" s="2"/>
      <c r="H19" s="4">
        <v>43495</v>
      </c>
      <c r="I19" s="2"/>
      <c r="J19" s="3"/>
      <c r="K19" s="3"/>
      <c r="L19" s="3"/>
      <c r="M19" s="2">
        <v>1771</v>
      </c>
    </row>
    <row r="20" spans="1:13" ht="25.5" x14ac:dyDescent="0.2">
      <c r="A20" s="3">
        <v>23222</v>
      </c>
      <c r="B20" s="1" t="s">
        <v>7</v>
      </c>
      <c r="C20" s="3">
        <v>524</v>
      </c>
      <c r="D20" s="3" t="s">
        <v>18</v>
      </c>
      <c r="E20" s="2">
        <v>1418.79</v>
      </c>
      <c r="F20" s="2"/>
      <c r="G20" s="2"/>
      <c r="H20" s="4">
        <v>43495</v>
      </c>
      <c r="I20" s="2"/>
      <c r="J20" s="3"/>
      <c r="K20" s="3"/>
      <c r="L20" s="3"/>
      <c r="M20" s="2">
        <v>1418.79</v>
      </c>
    </row>
    <row r="21" spans="1:13" ht="25.5" x14ac:dyDescent="0.2">
      <c r="A21" s="3">
        <v>23222</v>
      </c>
      <c r="B21" s="3" t="s">
        <v>7</v>
      </c>
      <c r="C21" s="3" t="s">
        <v>61</v>
      </c>
      <c r="D21" s="1" t="s">
        <v>47</v>
      </c>
      <c r="E21" s="2">
        <v>-0.8</v>
      </c>
      <c r="F21" s="2"/>
      <c r="G21" s="2"/>
      <c r="H21" s="4">
        <v>43100</v>
      </c>
      <c r="I21" s="2"/>
      <c r="J21" s="3"/>
      <c r="K21" s="3"/>
      <c r="L21" s="3">
        <v>-0.8</v>
      </c>
      <c r="M21" s="2"/>
    </row>
    <row r="22" spans="1:13" x14ac:dyDescent="0.2">
      <c r="A22" s="3"/>
      <c r="B22" s="1"/>
      <c r="C22" s="3"/>
      <c r="D22" s="3"/>
      <c r="E22" s="2"/>
      <c r="F22" s="9">
        <f>SUM(E12:E21)</f>
        <v>40610.849999999991</v>
      </c>
      <c r="G22" s="9">
        <f>SUM(F14:F16)</f>
        <v>0</v>
      </c>
      <c r="H22" s="9"/>
      <c r="I22" s="9"/>
      <c r="J22" s="9">
        <f>SUM(J14:J16)</f>
        <v>0</v>
      </c>
      <c r="K22" s="9">
        <f>SUM(K14:K16)</f>
        <v>0</v>
      </c>
      <c r="L22" s="9">
        <f>SUM(L14:L16)</f>
        <v>0</v>
      </c>
      <c r="M22" s="2"/>
    </row>
    <row r="23" spans="1:13" x14ac:dyDescent="0.2">
      <c r="A23" s="3">
        <v>23223</v>
      </c>
      <c r="B23" s="1" t="s">
        <v>8</v>
      </c>
      <c r="C23" s="3">
        <v>539</v>
      </c>
      <c r="D23" s="3" t="s">
        <v>60</v>
      </c>
      <c r="E23" s="2">
        <v>5267.09</v>
      </c>
      <c r="F23" s="2"/>
      <c r="G23" s="2"/>
      <c r="H23" s="4">
        <v>43504</v>
      </c>
      <c r="I23" s="2"/>
      <c r="J23" s="3"/>
      <c r="K23" s="3"/>
      <c r="L23" s="3"/>
      <c r="M23" s="2">
        <v>5267.09</v>
      </c>
    </row>
    <row r="24" spans="1:13" x14ac:dyDescent="0.2">
      <c r="A24" s="3">
        <v>23223</v>
      </c>
      <c r="B24" s="1" t="s">
        <v>8</v>
      </c>
      <c r="C24" s="3">
        <v>528</v>
      </c>
      <c r="D24" s="3" t="s">
        <v>19</v>
      </c>
      <c r="E24" s="2">
        <v>20325.39</v>
      </c>
      <c r="F24" s="2"/>
      <c r="G24" s="2"/>
      <c r="H24" s="4">
        <v>43480</v>
      </c>
      <c r="I24" s="2"/>
      <c r="J24" s="3"/>
      <c r="K24" s="3"/>
      <c r="L24" s="3"/>
      <c r="M24" s="2">
        <v>20325.39</v>
      </c>
    </row>
    <row r="25" spans="1:13" x14ac:dyDescent="0.2">
      <c r="A25" s="3"/>
      <c r="B25" s="1"/>
      <c r="C25" s="3"/>
      <c r="D25" s="3"/>
      <c r="E25" s="2"/>
      <c r="F25" s="9">
        <f>SUM(E23:E24)</f>
        <v>25592.48</v>
      </c>
      <c r="G25" s="9"/>
      <c r="H25" s="4"/>
      <c r="I25" s="2"/>
      <c r="J25" s="3"/>
      <c r="K25" s="3"/>
      <c r="L25" s="3"/>
      <c r="M25" s="9"/>
    </row>
    <row r="26" spans="1:13" ht="51" x14ac:dyDescent="0.2">
      <c r="A26" s="3">
        <v>23224</v>
      </c>
      <c r="B26" s="1" t="s">
        <v>39</v>
      </c>
      <c r="C26" s="3"/>
      <c r="D26" s="3"/>
      <c r="E26" s="2"/>
      <c r="F26" s="9"/>
      <c r="G26" s="9"/>
      <c r="H26" s="4"/>
      <c r="I26" s="2"/>
      <c r="J26" s="3"/>
      <c r="K26" s="3"/>
      <c r="L26" s="3"/>
      <c r="M26" s="2"/>
    </row>
    <row r="27" spans="1:13" x14ac:dyDescent="0.2">
      <c r="A27" s="3"/>
      <c r="B27" s="1"/>
      <c r="C27" s="3"/>
      <c r="D27" s="3"/>
      <c r="E27" s="2"/>
      <c r="F27" s="9">
        <f>SUM(E26:E26)</f>
        <v>0</v>
      </c>
      <c r="G27" s="9"/>
      <c r="H27" s="4"/>
      <c r="I27" s="2"/>
      <c r="J27" s="3"/>
      <c r="K27" s="3"/>
      <c r="L27" s="3"/>
      <c r="M27" s="9"/>
    </row>
    <row r="28" spans="1:13" ht="25.5" x14ac:dyDescent="0.2">
      <c r="A28" s="3">
        <v>23225</v>
      </c>
      <c r="B28" s="1" t="s">
        <v>40</v>
      </c>
      <c r="C28" s="3"/>
      <c r="D28" s="3"/>
      <c r="E28" s="2"/>
      <c r="F28" s="9"/>
      <c r="G28" s="9"/>
      <c r="H28" s="4"/>
      <c r="I28" s="2"/>
      <c r="J28" s="3"/>
      <c r="K28" s="3"/>
      <c r="L28" s="3"/>
      <c r="M28" s="9"/>
    </row>
    <row r="29" spans="1:13" x14ac:dyDescent="0.2">
      <c r="A29" s="3"/>
      <c r="B29" s="1"/>
      <c r="C29" s="3"/>
      <c r="D29" s="3"/>
      <c r="E29" s="2"/>
      <c r="F29" s="9">
        <f>SUM(E28)</f>
        <v>0</v>
      </c>
      <c r="G29" s="9"/>
      <c r="H29" s="4"/>
      <c r="I29" s="2"/>
      <c r="J29" s="3"/>
      <c r="K29" s="3"/>
      <c r="L29" s="3"/>
      <c r="M29" s="9"/>
    </row>
    <row r="30" spans="1:13" ht="51" x14ac:dyDescent="0.2">
      <c r="A30" s="3">
        <v>23231</v>
      </c>
      <c r="B30" s="1" t="s">
        <v>10</v>
      </c>
      <c r="C30" s="3">
        <v>520</v>
      </c>
      <c r="D30" s="3" t="s">
        <v>68</v>
      </c>
      <c r="E30" s="2">
        <v>613.03</v>
      </c>
      <c r="F30" s="9"/>
      <c r="G30" s="9"/>
      <c r="H30" s="4">
        <v>43480</v>
      </c>
      <c r="I30" s="2"/>
      <c r="J30" s="3"/>
      <c r="K30" s="3"/>
      <c r="L30" s="3"/>
      <c r="M30" s="2">
        <v>613.03</v>
      </c>
    </row>
    <row r="31" spans="1:13" ht="51" x14ac:dyDescent="0.2">
      <c r="A31" s="3">
        <v>23231</v>
      </c>
      <c r="B31" s="1" t="s">
        <v>10</v>
      </c>
      <c r="C31" s="3">
        <v>519</v>
      </c>
      <c r="D31" s="3" t="s">
        <v>34</v>
      </c>
      <c r="E31" s="2">
        <v>250</v>
      </c>
      <c r="F31" s="9"/>
      <c r="G31" s="9"/>
      <c r="H31" s="4">
        <v>43480</v>
      </c>
      <c r="I31" s="2"/>
      <c r="J31" s="3"/>
      <c r="K31" s="3"/>
      <c r="L31" s="3"/>
      <c r="M31" s="2">
        <v>250</v>
      </c>
    </row>
    <row r="32" spans="1:13" ht="51" x14ac:dyDescent="0.2">
      <c r="A32" s="3">
        <v>23231</v>
      </c>
      <c r="B32" s="1" t="s">
        <v>10</v>
      </c>
      <c r="C32" s="3">
        <v>517</v>
      </c>
      <c r="D32" s="3" t="s">
        <v>20</v>
      </c>
      <c r="E32" s="2">
        <v>195.14</v>
      </c>
      <c r="F32" s="2"/>
      <c r="G32" s="2"/>
      <c r="H32" s="4">
        <v>43481</v>
      </c>
      <c r="I32" s="2"/>
      <c r="J32" s="3"/>
      <c r="K32" s="3"/>
      <c r="L32" s="3"/>
      <c r="M32" s="2">
        <v>195.14</v>
      </c>
    </row>
    <row r="33" spans="1:13" ht="51" x14ac:dyDescent="0.2">
      <c r="A33" s="3">
        <v>23231</v>
      </c>
      <c r="B33" s="1" t="s">
        <v>10</v>
      </c>
      <c r="C33" s="3">
        <v>501</v>
      </c>
      <c r="D33" s="3" t="s">
        <v>12</v>
      </c>
      <c r="E33" s="2">
        <v>33112.5</v>
      </c>
      <c r="F33" s="2"/>
      <c r="G33" s="2"/>
      <c r="H33" s="4">
        <v>43496</v>
      </c>
      <c r="I33" s="10"/>
      <c r="J33" s="3"/>
      <c r="K33" s="3"/>
      <c r="L33" s="3"/>
      <c r="M33" s="2">
        <v>33112.5</v>
      </c>
    </row>
    <row r="34" spans="1:13" ht="51" x14ac:dyDescent="0.2">
      <c r="A34" s="3">
        <v>23231</v>
      </c>
      <c r="B34" s="1" t="s">
        <v>10</v>
      </c>
      <c r="C34" s="3" t="s">
        <v>32</v>
      </c>
      <c r="D34" s="3" t="s">
        <v>12</v>
      </c>
      <c r="E34" s="2">
        <v>-0.01</v>
      </c>
      <c r="F34" s="2"/>
      <c r="G34" s="2"/>
      <c r="H34" s="4"/>
      <c r="I34" s="2"/>
      <c r="J34" s="3"/>
      <c r="K34" s="3"/>
      <c r="L34" s="3">
        <v>-0.01</v>
      </c>
      <c r="M34" s="2"/>
    </row>
    <row r="35" spans="1:13" x14ac:dyDescent="0.2">
      <c r="A35" s="3"/>
      <c r="B35" s="1"/>
      <c r="C35" s="3"/>
      <c r="D35" s="3"/>
      <c r="E35" s="2"/>
      <c r="F35" s="9">
        <f>SUM(E30:E34)</f>
        <v>34170.659999999996</v>
      </c>
      <c r="G35" s="9"/>
      <c r="H35" s="4"/>
      <c r="I35" s="2"/>
      <c r="J35" s="3"/>
      <c r="K35" s="3"/>
      <c r="L35" s="3"/>
      <c r="M35" s="9"/>
    </row>
    <row r="36" spans="1:13" ht="76.5" x14ac:dyDescent="0.2">
      <c r="A36" s="1">
        <v>23232</v>
      </c>
      <c r="B36" s="1" t="s">
        <v>21</v>
      </c>
      <c r="C36" s="1">
        <v>516</v>
      </c>
      <c r="D36" s="1" t="s">
        <v>59</v>
      </c>
      <c r="E36" s="5">
        <v>325.13</v>
      </c>
      <c r="F36" s="11"/>
      <c r="G36" s="11"/>
      <c r="H36" s="6">
        <v>43475</v>
      </c>
      <c r="I36" s="5"/>
      <c r="J36" s="1"/>
      <c r="K36" s="1"/>
      <c r="L36" s="1"/>
      <c r="M36" s="5">
        <v>325.13</v>
      </c>
    </row>
    <row r="37" spans="1:13" ht="76.5" x14ac:dyDescent="0.2">
      <c r="A37" s="1">
        <v>23232</v>
      </c>
      <c r="B37" s="1" t="s">
        <v>21</v>
      </c>
      <c r="C37" s="1">
        <v>529</v>
      </c>
      <c r="D37" s="1" t="s">
        <v>69</v>
      </c>
      <c r="E37" s="5">
        <v>4081.71</v>
      </c>
      <c r="F37" s="11"/>
      <c r="G37" s="11"/>
      <c r="H37" s="6">
        <v>43475</v>
      </c>
      <c r="I37" s="5"/>
      <c r="J37" s="1"/>
      <c r="K37" s="1"/>
      <c r="L37" s="1"/>
      <c r="M37" s="5">
        <v>4081.71</v>
      </c>
    </row>
    <row r="38" spans="1:13" x14ac:dyDescent="0.2">
      <c r="A38" s="3"/>
      <c r="B38" s="1"/>
      <c r="C38" s="3"/>
      <c r="D38" s="3"/>
      <c r="E38" s="2"/>
      <c r="F38" s="9">
        <f>SUM(E36:E37)</f>
        <v>4406.84</v>
      </c>
      <c r="G38" s="9">
        <f>SUM(F36:F36)</f>
        <v>0</v>
      </c>
      <c r="H38" s="9"/>
      <c r="I38" s="9"/>
      <c r="J38" s="3"/>
      <c r="K38" s="3"/>
      <c r="L38" s="3"/>
      <c r="M38" s="2"/>
    </row>
    <row r="39" spans="1:13" ht="25.5" x14ac:dyDescent="0.2">
      <c r="A39" s="3">
        <v>23234</v>
      </c>
      <c r="B39" s="1" t="s">
        <v>11</v>
      </c>
      <c r="C39" s="3">
        <v>527</v>
      </c>
      <c r="D39" s="3" t="s">
        <v>22</v>
      </c>
      <c r="E39" s="2">
        <v>3747.84</v>
      </c>
      <c r="F39" s="2"/>
      <c r="G39" s="2"/>
      <c r="H39" s="4">
        <v>43485</v>
      </c>
      <c r="I39" s="2"/>
      <c r="J39" s="3"/>
      <c r="K39" s="3"/>
      <c r="L39" s="3"/>
      <c r="M39" s="2">
        <v>3747.84</v>
      </c>
    </row>
    <row r="40" spans="1:13" ht="25.5" x14ac:dyDescent="0.2">
      <c r="A40" s="3">
        <v>23234</v>
      </c>
      <c r="B40" s="1" t="s">
        <v>11</v>
      </c>
      <c r="C40" s="3">
        <v>521</v>
      </c>
      <c r="D40" s="3" t="s">
        <v>46</v>
      </c>
      <c r="E40" s="2">
        <v>1685.83</v>
      </c>
      <c r="F40" s="2"/>
      <c r="G40" s="2"/>
      <c r="H40" s="4">
        <v>43480</v>
      </c>
      <c r="I40" s="2"/>
      <c r="J40" s="3"/>
      <c r="K40" s="3"/>
      <c r="L40" s="3"/>
      <c r="M40" s="2">
        <v>1685.83</v>
      </c>
    </row>
    <row r="41" spans="1:13" ht="25.5" x14ac:dyDescent="0.2">
      <c r="A41" s="3">
        <v>23234</v>
      </c>
      <c r="B41" s="1" t="s">
        <v>11</v>
      </c>
      <c r="C41" s="3">
        <v>513</v>
      </c>
      <c r="D41" s="3" t="s">
        <v>43</v>
      </c>
      <c r="E41" s="2">
        <v>634.04999999999995</v>
      </c>
      <c r="F41" s="2"/>
      <c r="G41" s="2"/>
      <c r="H41" s="4">
        <v>43496</v>
      </c>
      <c r="I41" s="2"/>
      <c r="J41" s="3"/>
      <c r="K41" s="3"/>
      <c r="L41" s="3"/>
      <c r="M41" s="2">
        <v>634.04999999999995</v>
      </c>
    </row>
    <row r="42" spans="1:13" ht="25.5" x14ac:dyDescent="0.2">
      <c r="A42" s="3">
        <v>23234</v>
      </c>
      <c r="B42" s="1" t="s">
        <v>11</v>
      </c>
      <c r="C42" s="3">
        <v>543</v>
      </c>
      <c r="D42" s="3" t="s">
        <v>56</v>
      </c>
      <c r="E42" s="2">
        <v>500</v>
      </c>
      <c r="F42" s="2"/>
      <c r="G42" s="2"/>
      <c r="H42" s="4">
        <v>43495</v>
      </c>
      <c r="I42" s="2"/>
      <c r="J42" s="3"/>
      <c r="K42" s="3"/>
      <c r="L42" s="3"/>
      <c r="M42" s="2">
        <v>500</v>
      </c>
    </row>
    <row r="43" spans="1:13" ht="25.5" x14ac:dyDescent="0.2">
      <c r="A43" s="3">
        <v>23234</v>
      </c>
      <c r="B43" s="1" t="s">
        <v>11</v>
      </c>
      <c r="C43" s="3">
        <v>544</v>
      </c>
      <c r="D43" s="3" t="s">
        <v>56</v>
      </c>
      <c r="E43" s="2">
        <v>1100</v>
      </c>
      <c r="F43" s="2"/>
      <c r="G43" s="2"/>
      <c r="H43" s="4">
        <v>43495</v>
      </c>
      <c r="I43" s="2"/>
      <c r="J43" s="3"/>
      <c r="K43" s="3"/>
      <c r="L43" s="3"/>
      <c r="M43" s="2">
        <v>1100</v>
      </c>
    </row>
    <row r="44" spans="1:13" x14ac:dyDescent="0.2">
      <c r="A44" s="3"/>
      <c r="B44" s="1"/>
      <c r="C44" s="3"/>
      <c r="D44" s="3"/>
      <c r="E44" s="2"/>
      <c r="F44" s="9">
        <f>SUM(E39:E43)</f>
        <v>7667.72</v>
      </c>
      <c r="G44" s="2"/>
      <c r="H44" s="4"/>
      <c r="I44" s="2"/>
      <c r="J44" s="3"/>
      <c r="K44" s="3"/>
      <c r="L44" s="3"/>
      <c r="M44" s="2"/>
    </row>
    <row r="45" spans="1:13" ht="51" x14ac:dyDescent="0.2">
      <c r="A45" s="3">
        <v>23236</v>
      </c>
      <c r="B45" s="1" t="s">
        <v>35</v>
      </c>
      <c r="C45" s="3"/>
      <c r="D45" s="3"/>
      <c r="E45" s="2"/>
      <c r="F45" s="2"/>
      <c r="G45" s="2"/>
      <c r="H45" s="4"/>
      <c r="I45" s="2"/>
      <c r="J45" s="3"/>
      <c r="K45" s="3"/>
      <c r="L45" s="3"/>
      <c r="M45" s="2"/>
    </row>
    <row r="46" spans="1:13" x14ac:dyDescent="0.2">
      <c r="A46" s="3"/>
      <c r="B46" s="1"/>
      <c r="C46" s="3"/>
      <c r="D46" s="3"/>
      <c r="E46" s="2"/>
      <c r="F46" s="9">
        <f>SUM(E45)</f>
        <v>0</v>
      </c>
      <c r="G46" s="9"/>
      <c r="H46" s="4"/>
      <c r="I46" s="2"/>
      <c r="J46" s="3"/>
      <c r="K46" s="2"/>
      <c r="L46" s="3"/>
      <c r="M46" s="9"/>
    </row>
    <row r="47" spans="1:13" ht="51" x14ac:dyDescent="0.2">
      <c r="A47" s="3">
        <v>23237</v>
      </c>
      <c r="B47" s="1" t="s">
        <v>66</v>
      </c>
      <c r="C47" s="3">
        <v>538</v>
      </c>
      <c r="D47" s="3" t="s">
        <v>67</v>
      </c>
      <c r="E47" s="2">
        <v>20000</v>
      </c>
      <c r="F47" s="9"/>
      <c r="G47" s="9"/>
      <c r="H47" s="4">
        <v>43469</v>
      </c>
      <c r="I47" s="2"/>
      <c r="J47" s="3"/>
      <c r="K47" s="2"/>
      <c r="L47" s="3"/>
      <c r="M47" s="9">
        <v>20000</v>
      </c>
    </row>
    <row r="48" spans="1:13" ht="51" x14ac:dyDescent="0.2">
      <c r="A48" s="3">
        <v>23237</v>
      </c>
      <c r="B48" s="1" t="s">
        <v>66</v>
      </c>
      <c r="C48" s="3">
        <v>541</v>
      </c>
      <c r="D48" s="3" t="s">
        <v>67</v>
      </c>
      <c r="E48" s="2">
        <v>57270</v>
      </c>
      <c r="F48" s="9"/>
      <c r="G48" s="9"/>
      <c r="H48" s="4">
        <v>43492</v>
      </c>
      <c r="I48" s="2"/>
      <c r="J48" s="3"/>
      <c r="K48" s="2"/>
      <c r="L48" s="3"/>
      <c r="M48" s="9">
        <v>57270</v>
      </c>
    </row>
    <row r="49" spans="1:13" x14ac:dyDescent="0.2">
      <c r="A49" s="3"/>
      <c r="B49" s="1"/>
      <c r="C49" s="3"/>
      <c r="D49" s="3"/>
      <c r="E49" s="2"/>
      <c r="F49" s="9">
        <f>SUM(E47:E48)</f>
        <v>77270</v>
      </c>
      <c r="G49" s="9"/>
      <c r="H49" s="4"/>
      <c r="I49" s="2"/>
      <c r="J49" s="3"/>
      <c r="K49" s="2"/>
      <c r="L49" s="3"/>
      <c r="M49" s="9"/>
    </row>
    <row r="50" spans="1:13" x14ac:dyDescent="0.2">
      <c r="A50" s="3"/>
      <c r="B50" s="1"/>
      <c r="C50" s="3"/>
      <c r="D50" s="3"/>
      <c r="E50" s="2"/>
      <c r="F50" s="9"/>
      <c r="G50" s="9"/>
      <c r="H50" s="4"/>
      <c r="I50" s="2"/>
      <c r="J50" s="3"/>
      <c r="K50" s="2"/>
      <c r="L50" s="3"/>
      <c r="M50" s="9"/>
    </row>
    <row r="51" spans="1:13" ht="25.5" x14ac:dyDescent="0.2">
      <c r="A51" s="3">
        <v>23238</v>
      </c>
      <c r="B51" s="1" t="s">
        <v>41</v>
      </c>
      <c r="C51" s="3"/>
      <c r="D51" s="3"/>
      <c r="E51" s="2"/>
      <c r="F51" s="9"/>
      <c r="G51" s="9"/>
      <c r="H51" s="4"/>
      <c r="I51" s="2"/>
      <c r="J51" s="3"/>
      <c r="K51" s="2"/>
      <c r="L51" s="3"/>
      <c r="M51" s="9"/>
    </row>
    <row r="52" spans="1:13" x14ac:dyDescent="0.2">
      <c r="A52" s="3"/>
      <c r="B52" s="1"/>
      <c r="C52" s="3"/>
      <c r="D52" s="3"/>
      <c r="E52" s="2"/>
      <c r="F52" s="9">
        <f>SUM(E51)</f>
        <v>0</v>
      </c>
      <c r="G52" s="9"/>
      <c r="H52" s="4"/>
      <c r="I52" s="2"/>
      <c r="J52" s="3"/>
      <c r="K52" s="2"/>
      <c r="L52" s="3"/>
      <c r="M52" s="9"/>
    </row>
    <row r="53" spans="1:13" ht="25.5" x14ac:dyDescent="0.2">
      <c r="A53" s="3">
        <v>23239</v>
      </c>
      <c r="B53" s="1" t="s">
        <v>64</v>
      </c>
      <c r="C53" s="3">
        <v>542</v>
      </c>
      <c r="D53" s="3" t="s">
        <v>65</v>
      </c>
      <c r="E53" s="2">
        <v>152.5</v>
      </c>
      <c r="F53" s="9"/>
      <c r="G53" s="9"/>
      <c r="H53" s="4">
        <v>43488</v>
      </c>
      <c r="I53" s="2"/>
      <c r="J53" s="3"/>
      <c r="K53" s="2"/>
      <c r="L53" s="3"/>
      <c r="M53" s="9">
        <v>152.5</v>
      </c>
    </row>
    <row r="54" spans="1:13" x14ac:dyDescent="0.2">
      <c r="A54" s="3"/>
      <c r="B54" s="1"/>
      <c r="C54" s="3"/>
      <c r="D54" s="3"/>
      <c r="E54" s="2"/>
      <c r="F54" s="9">
        <f>SUM(E53)</f>
        <v>152.5</v>
      </c>
      <c r="G54" s="9"/>
      <c r="H54" s="4"/>
      <c r="I54" s="2"/>
      <c r="J54" s="3"/>
      <c r="K54" s="2"/>
      <c r="L54" s="3"/>
      <c r="M54" s="9"/>
    </row>
    <row r="55" spans="1:13" x14ac:dyDescent="0.2">
      <c r="A55" s="3"/>
      <c r="B55" s="1"/>
      <c r="C55" s="3"/>
      <c r="D55" s="3"/>
      <c r="E55" s="2"/>
      <c r="F55" s="9"/>
      <c r="G55" s="9"/>
      <c r="H55" s="4"/>
      <c r="I55" s="2"/>
      <c r="J55" s="3"/>
      <c r="K55" s="2"/>
      <c r="L55" s="3"/>
      <c r="M55" s="9"/>
    </row>
    <row r="56" spans="1:13" ht="102" x14ac:dyDescent="0.2">
      <c r="A56" s="3">
        <v>23241</v>
      </c>
      <c r="B56" s="1" t="s">
        <v>48</v>
      </c>
      <c r="C56" s="3"/>
      <c r="D56" s="1" t="s">
        <v>55</v>
      </c>
      <c r="E56" s="2">
        <v>1038.52</v>
      </c>
      <c r="F56" s="9"/>
      <c r="G56" s="9"/>
      <c r="H56" s="4"/>
      <c r="I56" s="2"/>
      <c r="J56" s="2"/>
      <c r="K56" s="2"/>
      <c r="L56" s="2"/>
      <c r="M56" s="2">
        <v>1038.52</v>
      </c>
    </row>
    <row r="57" spans="1:13" x14ac:dyDescent="0.2">
      <c r="A57" s="3"/>
      <c r="B57" s="1"/>
      <c r="C57" s="3"/>
      <c r="D57" s="1"/>
      <c r="E57" s="2"/>
      <c r="F57" s="9">
        <f>SUM(E56:E56)</f>
        <v>1038.52</v>
      </c>
      <c r="G57" s="9"/>
      <c r="H57" s="4">
        <v>42745</v>
      </c>
      <c r="I57" s="2"/>
      <c r="J57" s="2"/>
      <c r="K57" s="2"/>
      <c r="L57" s="2"/>
      <c r="M57" s="2"/>
    </row>
    <row r="58" spans="1:13" ht="38.25" x14ac:dyDescent="0.2">
      <c r="A58" s="3">
        <v>23292</v>
      </c>
      <c r="B58" s="1" t="s">
        <v>30</v>
      </c>
      <c r="C58" s="3"/>
      <c r="D58" s="3"/>
      <c r="E58" s="2"/>
      <c r="F58" s="9"/>
      <c r="G58" s="9"/>
      <c r="H58" s="4"/>
      <c r="I58" s="2"/>
      <c r="J58" s="3"/>
      <c r="K58" s="2"/>
      <c r="L58" s="3"/>
      <c r="M58" s="2"/>
    </row>
    <row r="59" spans="1:13" ht="25.5" x14ac:dyDescent="0.2">
      <c r="A59" s="3">
        <v>23293</v>
      </c>
      <c r="B59" s="1" t="s">
        <v>7</v>
      </c>
      <c r="C59" s="3">
        <v>531</v>
      </c>
      <c r="D59" s="3" t="s">
        <v>18</v>
      </c>
      <c r="E59" s="2">
        <v>577.37</v>
      </c>
      <c r="F59" s="2"/>
      <c r="G59" s="2"/>
      <c r="H59" s="4">
        <v>43485</v>
      </c>
      <c r="I59" s="2"/>
      <c r="J59" s="3"/>
      <c r="K59" s="3"/>
      <c r="L59" s="3"/>
      <c r="M59" s="2">
        <v>577.37</v>
      </c>
    </row>
    <row r="60" spans="1:13" x14ac:dyDescent="0.2">
      <c r="A60" s="3"/>
      <c r="B60" s="1"/>
      <c r="C60" s="3"/>
      <c r="D60" s="3"/>
      <c r="E60" s="2"/>
      <c r="F60" s="9">
        <f>SUM(E58:E59)</f>
        <v>577.37</v>
      </c>
      <c r="G60" s="9"/>
      <c r="H60" s="4"/>
      <c r="I60" s="9">
        <v>0</v>
      </c>
      <c r="J60" s="9"/>
      <c r="K60" s="9">
        <f>SUM(K4:K58)</f>
        <v>0</v>
      </c>
      <c r="L60" s="9">
        <f>SUM(L39:L58)</f>
        <v>0</v>
      </c>
      <c r="M60" s="9">
        <f>SUM(M58)</f>
        <v>0</v>
      </c>
    </row>
    <row r="61" spans="1:13" ht="63.75" x14ac:dyDescent="0.2">
      <c r="A61" s="3">
        <v>23295</v>
      </c>
      <c r="B61" s="1" t="s">
        <v>36</v>
      </c>
      <c r="C61" s="3"/>
      <c r="D61" s="1" t="s">
        <v>37</v>
      </c>
      <c r="E61" s="2">
        <v>2063.88</v>
      </c>
      <c r="F61" s="9"/>
      <c r="G61" s="9"/>
      <c r="H61" s="4"/>
      <c r="I61" s="9"/>
      <c r="J61" s="9"/>
      <c r="K61" s="9"/>
      <c r="L61" s="9"/>
      <c r="M61" s="2">
        <v>2063.88</v>
      </c>
    </row>
    <row r="62" spans="1:13" x14ac:dyDescent="0.2">
      <c r="A62" s="3"/>
      <c r="B62" s="1"/>
      <c r="C62" s="3"/>
      <c r="D62" s="3"/>
      <c r="E62" s="2"/>
      <c r="F62" s="9">
        <f>SUM(E61)</f>
        <v>2063.88</v>
      </c>
      <c r="G62" s="2"/>
      <c r="H62" s="4"/>
      <c r="I62" s="10"/>
      <c r="J62" s="3"/>
      <c r="K62" s="3"/>
      <c r="L62" s="3"/>
      <c r="M62" s="2"/>
    </row>
    <row r="63" spans="1:13" x14ac:dyDescent="0.2">
      <c r="A63" s="3">
        <v>232</v>
      </c>
      <c r="B63" s="1"/>
      <c r="C63" s="3"/>
      <c r="D63" s="3"/>
      <c r="E63" s="2"/>
      <c r="F63" s="9"/>
      <c r="G63" s="9">
        <f>SUM(F4:F62)</f>
        <v>208136.14999999997</v>
      </c>
      <c r="H63" s="4"/>
      <c r="I63" s="2">
        <v>0.01</v>
      </c>
      <c r="J63" s="2">
        <f t="shared" ref="J63:K63" si="1">SUM(J2:J62)</f>
        <v>0</v>
      </c>
      <c r="K63" s="2">
        <f t="shared" si="1"/>
        <v>0</v>
      </c>
      <c r="L63" s="2">
        <f>SUM(L4:L62)</f>
        <v>4.1000000000000005</v>
      </c>
      <c r="M63" s="2"/>
    </row>
    <row r="64" spans="1:13" ht="89.25" x14ac:dyDescent="0.2">
      <c r="A64" s="1">
        <v>23425</v>
      </c>
      <c r="B64" s="1" t="s">
        <v>58</v>
      </c>
      <c r="C64" s="1">
        <v>518</v>
      </c>
      <c r="D64" s="1" t="s">
        <v>42</v>
      </c>
      <c r="E64" s="5">
        <v>8591.81</v>
      </c>
      <c r="F64" s="11"/>
      <c r="G64" s="11"/>
      <c r="H64" s="6">
        <v>43475</v>
      </c>
      <c r="I64" s="5"/>
      <c r="J64" s="5"/>
      <c r="K64" s="5"/>
      <c r="L64" s="5"/>
      <c r="M64" s="5">
        <v>8591.81</v>
      </c>
    </row>
    <row r="65" spans="1:13" x14ac:dyDescent="0.2">
      <c r="A65" s="1"/>
      <c r="B65" s="1"/>
      <c r="C65" s="1"/>
      <c r="D65" s="1"/>
      <c r="E65" s="5"/>
      <c r="F65" s="11">
        <f>SUM(E64)</f>
        <v>8591.81</v>
      </c>
      <c r="G65" s="11">
        <f>SUM(F65)</f>
        <v>8591.81</v>
      </c>
      <c r="H65" s="6"/>
      <c r="I65" s="5"/>
      <c r="J65" s="5"/>
      <c r="K65" s="5"/>
      <c r="L65" s="5"/>
      <c r="M65" s="5"/>
    </row>
    <row r="66" spans="1:13" ht="89.25" x14ac:dyDescent="0.2">
      <c r="A66" s="3">
        <v>23431</v>
      </c>
      <c r="B66" s="1" t="s">
        <v>13</v>
      </c>
      <c r="C66" s="3">
        <v>530</v>
      </c>
      <c r="D66" s="3" t="s">
        <v>42</v>
      </c>
      <c r="E66" s="2">
        <v>577.54</v>
      </c>
      <c r="F66" s="2"/>
      <c r="G66" s="2"/>
      <c r="H66" s="4">
        <v>43475</v>
      </c>
      <c r="I66" s="2"/>
      <c r="J66" s="3"/>
      <c r="K66" s="2"/>
      <c r="L66" s="3"/>
      <c r="M66" s="2">
        <v>577.54</v>
      </c>
    </row>
    <row r="67" spans="1:13" ht="89.25" x14ac:dyDescent="0.2">
      <c r="A67" s="3">
        <v>23431</v>
      </c>
      <c r="B67" s="1" t="s">
        <v>13</v>
      </c>
      <c r="C67" s="3">
        <v>537</v>
      </c>
      <c r="D67" s="3" t="s">
        <v>44</v>
      </c>
      <c r="E67" s="2">
        <v>125</v>
      </c>
      <c r="F67" s="2"/>
      <c r="G67" s="2"/>
      <c r="H67" s="4">
        <v>43490</v>
      </c>
      <c r="I67" s="2"/>
      <c r="J67" s="3"/>
      <c r="K67" s="2"/>
      <c r="L67" s="3"/>
      <c r="M67" s="2">
        <v>125</v>
      </c>
    </row>
    <row r="68" spans="1:13" x14ac:dyDescent="0.2">
      <c r="A68" s="3"/>
      <c r="B68" s="1"/>
      <c r="C68" s="3"/>
      <c r="D68" s="3"/>
      <c r="E68" s="2"/>
      <c r="F68" s="9">
        <f>SUM(E66:E67)</f>
        <v>702.54</v>
      </c>
      <c r="G68" s="9"/>
      <c r="H68" s="4"/>
      <c r="I68" s="2"/>
      <c r="J68" s="3"/>
      <c r="K68" s="2"/>
      <c r="L68" s="3"/>
      <c r="M68" s="2"/>
    </row>
    <row r="69" spans="1:13" ht="51" x14ac:dyDescent="0.2">
      <c r="A69" s="3">
        <v>23433</v>
      </c>
      <c r="B69" s="1" t="s">
        <v>24</v>
      </c>
      <c r="C69" s="3">
        <v>539</v>
      </c>
      <c r="D69" s="3" t="s">
        <v>60</v>
      </c>
      <c r="E69" s="2">
        <v>6.66</v>
      </c>
      <c r="F69" s="2"/>
      <c r="G69" s="2"/>
      <c r="H69" s="4">
        <v>43504</v>
      </c>
      <c r="I69" s="2"/>
      <c r="J69" s="3"/>
      <c r="K69" s="3"/>
      <c r="L69" s="3"/>
      <c r="M69" s="2">
        <v>6.66</v>
      </c>
    </row>
    <row r="70" spans="1:13" x14ac:dyDescent="0.2">
      <c r="A70" s="3"/>
      <c r="B70" s="1"/>
      <c r="C70" s="3"/>
      <c r="D70" s="3"/>
      <c r="E70" s="2"/>
      <c r="F70" s="9">
        <f>SUM(E69:E69)</f>
        <v>6.66</v>
      </c>
      <c r="G70" s="9"/>
      <c r="H70" s="4"/>
      <c r="I70" s="9">
        <f>SUM(I66:I68)</f>
        <v>0</v>
      </c>
      <c r="J70" s="9">
        <f t="shared" ref="J70:L70" si="2">SUM(J66:J68)</f>
        <v>0</v>
      </c>
      <c r="K70" s="9">
        <f t="shared" si="2"/>
        <v>0</v>
      </c>
      <c r="L70" s="9">
        <f t="shared" si="2"/>
        <v>0</v>
      </c>
      <c r="M70" s="9"/>
    </row>
    <row r="71" spans="1:13" x14ac:dyDescent="0.2">
      <c r="A71" s="3">
        <v>234</v>
      </c>
      <c r="B71" s="1"/>
      <c r="C71" s="3"/>
      <c r="D71" s="3"/>
      <c r="E71" s="2"/>
      <c r="F71" s="9"/>
      <c r="G71" s="9">
        <f>SUM(F68:F70)</f>
        <v>709.19999999999993</v>
      </c>
      <c r="H71" s="9"/>
      <c r="I71" s="9">
        <f>SUM(I66:I70)</f>
        <v>0</v>
      </c>
      <c r="J71" s="9">
        <f>SUM(J66:J70)</f>
        <v>0</v>
      </c>
      <c r="K71" s="9">
        <f>SUM(K66:K70)</f>
        <v>0</v>
      </c>
      <c r="L71" s="9">
        <f>SUM(L66:L70)</f>
        <v>0</v>
      </c>
      <c r="M71" s="9"/>
    </row>
    <row r="72" spans="1:13" ht="89.25" x14ac:dyDescent="0.2">
      <c r="A72" s="3">
        <v>23939</v>
      </c>
      <c r="B72" s="1" t="s">
        <v>49</v>
      </c>
      <c r="C72" s="3" t="s">
        <v>50</v>
      </c>
      <c r="D72" s="3" t="s">
        <v>70</v>
      </c>
      <c r="E72" s="2">
        <v>3</v>
      </c>
      <c r="F72" s="9"/>
      <c r="G72" s="9"/>
      <c r="H72" s="9"/>
      <c r="I72" s="9">
        <v>3</v>
      </c>
      <c r="J72" s="9"/>
      <c r="K72" s="9"/>
      <c r="L72" s="9"/>
      <c r="M72" s="9"/>
    </row>
    <row r="73" spans="1:13" ht="89.25" x14ac:dyDescent="0.2">
      <c r="A73" s="3">
        <v>23939</v>
      </c>
      <c r="B73" s="1" t="s">
        <v>49</v>
      </c>
      <c r="C73" s="3"/>
      <c r="D73" s="3" t="s">
        <v>51</v>
      </c>
      <c r="E73" s="2">
        <v>12</v>
      </c>
      <c r="F73" s="9"/>
      <c r="G73" s="9"/>
      <c r="H73" s="9"/>
      <c r="I73" s="9"/>
      <c r="J73" s="9"/>
      <c r="K73" s="9"/>
      <c r="L73" s="9">
        <v>12</v>
      </c>
      <c r="M73" s="9"/>
    </row>
    <row r="74" spans="1:13" ht="89.25" x14ac:dyDescent="0.2">
      <c r="A74" s="3">
        <v>23939</v>
      </c>
      <c r="B74" s="1" t="s">
        <v>49</v>
      </c>
      <c r="C74" s="3"/>
      <c r="D74" s="3" t="s">
        <v>52</v>
      </c>
      <c r="E74" s="2">
        <v>12</v>
      </c>
      <c r="F74" s="9"/>
      <c r="G74" s="9"/>
      <c r="H74" s="9"/>
      <c r="I74" s="9"/>
      <c r="J74" s="9"/>
      <c r="K74" s="9"/>
      <c r="L74" s="9">
        <v>12</v>
      </c>
      <c r="M74" s="9"/>
    </row>
    <row r="75" spans="1:13" ht="89.25" x14ac:dyDescent="0.2">
      <c r="A75" s="3">
        <v>23939</v>
      </c>
      <c r="B75" s="1" t="s">
        <v>49</v>
      </c>
      <c r="C75" s="3"/>
      <c r="D75" s="3" t="s">
        <v>53</v>
      </c>
      <c r="E75" s="2">
        <v>180</v>
      </c>
      <c r="F75" s="9"/>
      <c r="G75" s="9"/>
      <c r="H75" s="9"/>
      <c r="I75" s="9"/>
      <c r="J75" s="9"/>
      <c r="K75" s="9"/>
      <c r="L75" s="9">
        <v>180</v>
      </c>
      <c r="M75" s="9"/>
    </row>
    <row r="76" spans="1:13" ht="89.25" x14ac:dyDescent="0.2">
      <c r="A76" s="3">
        <v>23939</v>
      </c>
      <c r="B76" s="1" t="s">
        <v>49</v>
      </c>
      <c r="C76" s="3"/>
      <c r="D76" s="3" t="s">
        <v>71</v>
      </c>
      <c r="E76" s="2">
        <v>5</v>
      </c>
      <c r="F76" s="9"/>
      <c r="G76" s="9"/>
      <c r="H76" s="9"/>
      <c r="I76" s="9">
        <v>5</v>
      </c>
      <c r="J76" s="9"/>
      <c r="K76" s="9"/>
      <c r="L76" s="9"/>
      <c r="M76" s="9"/>
    </row>
    <row r="77" spans="1:13" ht="89.25" x14ac:dyDescent="0.2">
      <c r="A77" s="3">
        <v>23939</v>
      </c>
      <c r="B77" s="1" t="s">
        <v>49</v>
      </c>
      <c r="C77" s="3"/>
      <c r="D77" s="3" t="s">
        <v>73</v>
      </c>
      <c r="E77" s="2">
        <v>2</v>
      </c>
      <c r="F77" s="9"/>
      <c r="G77" s="9"/>
      <c r="H77" s="9"/>
      <c r="I77" s="9"/>
      <c r="J77" s="9"/>
      <c r="K77" s="9"/>
      <c r="L77" s="9">
        <v>2</v>
      </c>
      <c r="M77" s="9"/>
    </row>
    <row r="78" spans="1:13" ht="89.25" x14ac:dyDescent="0.2">
      <c r="A78" s="3">
        <v>23939</v>
      </c>
      <c r="B78" s="1" t="s">
        <v>49</v>
      </c>
      <c r="C78" s="3"/>
      <c r="D78" s="3" t="s">
        <v>72</v>
      </c>
      <c r="E78" s="2">
        <v>2.5</v>
      </c>
      <c r="F78" s="9"/>
      <c r="G78" s="9"/>
      <c r="H78" s="9"/>
      <c r="I78" s="9">
        <v>2.5</v>
      </c>
      <c r="J78" s="9"/>
      <c r="K78" s="9"/>
      <c r="L78" s="9"/>
      <c r="M78" s="9"/>
    </row>
    <row r="79" spans="1:13" ht="89.25" x14ac:dyDescent="0.2">
      <c r="A79" s="3">
        <v>23939</v>
      </c>
      <c r="B79" s="1" t="s">
        <v>49</v>
      </c>
      <c r="C79" s="3"/>
      <c r="D79" s="3" t="s">
        <v>74</v>
      </c>
      <c r="E79" s="2">
        <v>28</v>
      </c>
      <c r="F79" s="9"/>
      <c r="G79" s="9"/>
      <c r="H79" s="9"/>
      <c r="I79" s="9">
        <v>28</v>
      </c>
      <c r="J79" s="9"/>
      <c r="K79" s="9"/>
      <c r="L79" s="9"/>
      <c r="M79" s="9"/>
    </row>
    <row r="80" spans="1:13" ht="89.25" x14ac:dyDescent="0.2">
      <c r="A80" s="3">
        <v>23939</v>
      </c>
      <c r="B80" s="1" t="s">
        <v>49</v>
      </c>
      <c r="C80" s="3"/>
      <c r="D80" s="3" t="s">
        <v>75</v>
      </c>
      <c r="E80" s="2">
        <v>39</v>
      </c>
      <c r="F80" s="9"/>
      <c r="G80" s="9"/>
      <c r="H80" s="9"/>
      <c r="I80" s="9"/>
      <c r="J80" s="9"/>
      <c r="K80" s="9"/>
      <c r="L80" s="9">
        <v>39</v>
      </c>
      <c r="M80" s="9"/>
    </row>
    <row r="81" spans="1:13" x14ac:dyDescent="0.2">
      <c r="A81" s="3"/>
      <c r="B81" s="1"/>
      <c r="C81" s="3"/>
      <c r="D81" s="3"/>
      <c r="E81" s="2"/>
      <c r="F81" s="9">
        <f>SUM(E72:E80)</f>
        <v>283.5</v>
      </c>
      <c r="G81" s="9">
        <f t="shared" ref="G81:K81" si="3">SUM(F72:F80)</f>
        <v>0</v>
      </c>
      <c r="H81" s="9">
        <f t="shared" si="3"/>
        <v>0</v>
      </c>
      <c r="I81" s="9">
        <f t="shared" si="3"/>
        <v>0</v>
      </c>
      <c r="J81" s="9"/>
      <c r="K81" s="9">
        <f t="shared" si="3"/>
        <v>0</v>
      </c>
      <c r="L81" s="9"/>
      <c r="M81" s="9"/>
    </row>
    <row r="82" spans="1:13" ht="102" x14ac:dyDescent="0.2">
      <c r="A82" s="3">
        <v>239544</v>
      </c>
      <c r="B82" s="1" t="s">
        <v>33</v>
      </c>
      <c r="C82" s="3">
        <v>519</v>
      </c>
      <c r="D82" s="3" t="s">
        <v>34</v>
      </c>
      <c r="E82" s="2">
        <v>7.63</v>
      </c>
      <c r="F82" s="9"/>
      <c r="G82" s="9"/>
      <c r="H82" s="4">
        <v>43480</v>
      </c>
      <c r="I82" s="2"/>
      <c r="J82" s="3"/>
      <c r="K82" s="3"/>
      <c r="L82" s="3"/>
      <c r="M82" s="2">
        <v>7.63</v>
      </c>
    </row>
    <row r="83" spans="1:13" x14ac:dyDescent="0.2">
      <c r="A83" s="3"/>
      <c r="B83" s="1"/>
      <c r="C83" s="3"/>
      <c r="D83" s="3"/>
      <c r="E83" s="2"/>
      <c r="F83" s="9">
        <f>SUM(E82)</f>
        <v>7.63</v>
      </c>
      <c r="G83" s="9">
        <v>0</v>
      </c>
      <c r="H83" s="4"/>
      <c r="I83" s="9">
        <v>0</v>
      </c>
      <c r="J83" s="9">
        <v>0</v>
      </c>
      <c r="K83" s="9">
        <v>0</v>
      </c>
      <c r="L83" s="9">
        <v>0</v>
      </c>
      <c r="M83" s="9"/>
    </row>
    <row r="84" spans="1:13" ht="89.25" x14ac:dyDescent="0.2">
      <c r="A84" s="1">
        <v>23958</v>
      </c>
      <c r="B84" s="1" t="s">
        <v>38</v>
      </c>
      <c r="C84" s="1"/>
      <c r="D84" s="1" t="s">
        <v>14</v>
      </c>
      <c r="E84" s="5">
        <v>4928.34</v>
      </c>
      <c r="F84" s="11"/>
      <c r="G84" s="11"/>
      <c r="H84" s="6"/>
      <c r="I84" s="5"/>
      <c r="J84" s="1"/>
      <c r="K84" s="5"/>
      <c r="L84" s="1"/>
      <c r="M84" s="5">
        <v>4928.34</v>
      </c>
    </row>
    <row r="85" spans="1:13" ht="89.25" x14ac:dyDescent="0.2">
      <c r="A85" s="1">
        <v>23958</v>
      </c>
      <c r="B85" s="1" t="s">
        <v>38</v>
      </c>
      <c r="C85" s="1"/>
      <c r="D85" s="1" t="s">
        <v>76</v>
      </c>
      <c r="E85" s="5">
        <v>2772.67</v>
      </c>
      <c r="F85" s="11"/>
      <c r="G85" s="11"/>
      <c r="H85" s="6"/>
      <c r="I85" s="5"/>
      <c r="J85" s="1"/>
      <c r="K85" s="5"/>
      <c r="L85" s="1"/>
      <c r="M85" s="5">
        <v>2772.67</v>
      </c>
    </row>
    <row r="86" spans="1:13" ht="102" x14ac:dyDescent="0.2">
      <c r="A86" s="1">
        <v>23958</v>
      </c>
      <c r="B86" s="1" t="s">
        <v>77</v>
      </c>
      <c r="C86" s="1"/>
      <c r="D86" s="1" t="s">
        <v>78</v>
      </c>
      <c r="E86" s="5">
        <v>8361.3799999999992</v>
      </c>
      <c r="F86" s="11"/>
      <c r="G86" s="11"/>
      <c r="H86" s="6"/>
      <c r="I86" s="5"/>
      <c r="J86" s="1"/>
      <c r="K86" s="5"/>
      <c r="L86" s="5"/>
      <c r="M86" s="5">
        <v>8361.3799999999992</v>
      </c>
    </row>
    <row r="87" spans="1:13" x14ac:dyDescent="0.2">
      <c r="A87" s="1">
        <v>239</v>
      </c>
      <c r="B87" s="1"/>
      <c r="C87" s="1"/>
      <c r="D87" s="1"/>
      <c r="E87" s="5"/>
      <c r="F87" s="11">
        <f>SUM(E84:E86)</f>
        <v>16062.39</v>
      </c>
      <c r="G87" s="11"/>
      <c r="H87" s="11"/>
      <c r="I87" s="11">
        <f>SUM(I72:I84)</f>
        <v>38.5</v>
      </c>
      <c r="J87" s="11">
        <f>SUM(J72:J84)</f>
        <v>0</v>
      </c>
      <c r="K87" s="11">
        <f>SUM(K72:K84)</f>
        <v>0</v>
      </c>
      <c r="L87" s="11">
        <f>SUM(L72:L86)</f>
        <v>245</v>
      </c>
      <c r="M87" s="11"/>
    </row>
    <row r="88" spans="1:13" x14ac:dyDescent="0.2">
      <c r="A88" s="1"/>
      <c r="B88" s="1"/>
      <c r="C88" s="1"/>
      <c r="D88" s="1"/>
      <c r="E88" s="5"/>
      <c r="F88" s="11"/>
      <c r="G88" s="11">
        <f>SUM(F72:F87)</f>
        <v>16353.519999999999</v>
      </c>
      <c r="H88" s="11"/>
      <c r="I88" s="11"/>
      <c r="J88" s="11"/>
      <c r="K88" s="11"/>
      <c r="L88" s="11"/>
      <c r="M88" s="11"/>
    </row>
    <row r="89" spans="1:13" ht="25.5" x14ac:dyDescent="0.2">
      <c r="A89" s="1">
        <v>24212</v>
      </c>
      <c r="B89" s="1" t="s">
        <v>62</v>
      </c>
      <c r="C89" s="1">
        <v>545</v>
      </c>
      <c r="D89" s="1" t="s">
        <v>63</v>
      </c>
      <c r="E89" s="5">
        <v>1138524.93</v>
      </c>
      <c r="F89" s="11"/>
      <c r="G89" s="11"/>
      <c r="H89" s="11"/>
      <c r="I89" s="11"/>
      <c r="J89" s="11"/>
      <c r="K89" s="11"/>
      <c r="L89" s="11"/>
      <c r="M89" s="11">
        <v>1138524.93</v>
      </c>
    </row>
    <row r="90" spans="1:13" x14ac:dyDescent="0.2">
      <c r="A90" s="1">
        <v>242</v>
      </c>
      <c r="B90" s="1"/>
      <c r="C90" s="1"/>
      <c r="D90" s="1"/>
      <c r="E90" s="5"/>
      <c r="F90" s="11">
        <f>SUM(E89)</f>
        <v>1138524.93</v>
      </c>
      <c r="G90" s="11"/>
      <c r="H90" s="11"/>
      <c r="I90" s="11"/>
      <c r="J90" s="11"/>
      <c r="K90" s="11"/>
      <c r="L90" s="11"/>
      <c r="M90" s="11"/>
    </row>
    <row r="91" spans="1:13" x14ac:dyDescent="0.2">
      <c r="A91" s="1"/>
      <c r="B91" s="1"/>
      <c r="C91" s="1"/>
      <c r="D91" s="1"/>
      <c r="E91" s="5"/>
      <c r="F91" s="11"/>
      <c r="G91" s="11">
        <f>SUM(F90)</f>
        <v>1138524.93</v>
      </c>
      <c r="H91" s="11"/>
      <c r="I91" s="11"/>
      <c r="J91" s="11"/>
      <c r="K91" s="11"/>
      <c r="L91" s="11"/>
      <c r="M91" s="11"/>
    </row>
    <row r="92" spans="1:13" ht="102" x14ac:dyDescent="0.2">
      <c r="A92" s="1">
        <v>26432</v>
      </c>
      <c r="B92" s="1" t="s">
        <v>57</v>
      </c>
      <c r="C92" s="1"/>
      <c r="D92" s="1" t="s">
        <v>42</v>
      </c>
      <c r="E92" s="5">
        <v>5041000</v>
      </c>
      <c r="F92" s="11"/>
      <c r="G92" s="11"/>
      <c r="H92" s="11"/>
      <c r="I92" s="11"/>
      <c r="J92" s="11"/>
      <c r="K92" s="11"/>
      <c r="L92" s="11"/>
      <c r="M92" s="11">
        <v>5041000</v>
      </c>
    </row>
    <row r="93" spans="1:13" x14ac:dyDescent="0.2">
      <c r="A93" s="1"/>
      <c r="B93" s="1"/>
      <c r="C93" s="1"/>
      <c r="D93" s="1"/>
      <c r="E93" s="5"/>
      <c r="F93" s="11">
        <f>SUM(E92)</f>
        <v>5041000</v>
      </c>
      <c r="G93" s="11"/>
      <c r="H93" s="11"/>
      <c r="I93" s="11"/>
      <c r="J93" s="11"/>
      <c r="K93" s="11"/>
      <c r="L93" s="11"/>
      <c r="M93" s="11"/>
    </row>
    <row r="94" spans="1:13" x14ac:dyDescent="0.2">
      <c r="A94" s="1">
        <v>264</v>
      </c>
      <c r="B94" s="1"/>
      <c r="C94" s="1"/>
      <c r="D94" s="1"/>
      <c r="E94" s="5"/>
      <c r="F94" s="11"/>
      <c r="G94" s="11">
        <f>SUM(F93)</f>
        <v>5041000</v>
      </c>
      <c r="H94" s="11"/>
      <c r="I94" s="11"/>
      <c r="J94" s="11"/>
      <c r="K94" s="11"/>
      <c r="L94" s="11"/>
      <c r="M94" s="11"/>
    </row>
    <row r="95" spans="1:13" x14ac:dyDescent="0.2">
      <c r="A95" s="1"/>
      <c r="B95" s="1"/>
      <c r="C95" s="1"/>
      <c r="D95" s="1"/>
      <c r="E95" s="5"/>
      <c r="F95" s="11"/>
      <c r="G95" s="11"/>
      <c r="H95" s="6"/>
      <c r="I95" s="5"/>
      <c r="J95" s="1"/>
      <c r="K95" s="5"/>
      <c r="L95" s="1"/>
      <c r="M95" s="5"/>
    </row>
    <row r="96" spans="1:13" ht="25.5" x14ac:dyDescent="0.2">
      <c r="A96" s="3"/>
      <c r="B96" s="1" t="s">
        <v>17</v>
      </c>
      <c r="C96" s="3"/>
      <c r="D96" s="3"/>
      <c r="E96" s="9"/>
      <c r="F96" s="9">
        <f>SUM(F2:F95)</f>
        <v>7025092.1299999999</v>
      </c>
      <c r="G96" s="9">
        <f>SUM(G2:G95)</f>
        <v>7025092.1299999999</v>
      </c>
      <c r="H96" s="9"/>
      <c r="I96" s="9">
        <f>I87+I70+I63+I3</f>
        <v>38.51</v>
      </c>
      <c r="J96" s="9">
        <f>J87+J70+J63+J3</f>
        <v>0</v>
      </c>
      <c r="K96" s="9">
        <f>K87+K70+K63+K3</f>
        <v>0</v>
      </c>
      <c r="L96" s="9">
        <f>L87+L63</f>
        <v>249.1</v>
      </c>
      <c r="M96" s="9">
        <f>SUM(M2:M95)</f>
        <v>7024804.5200000005</v>
      </c>
    </row>
  </sheetData>
  <phoneticPr fontId="1" type="noConversion"/>
  <pageMargins left="0.75" right="0.75" top="1" bottom="1" header="0.5" footer="0.5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pane xSplit="2" ySplit="1" topLeftCell="C50" activePane="bottomRight" state="frozen"/>
      <selection pane="topRight" activeCell="C1" sqref="C1"/>
      <selection pane="bottomLeft" activeCell="A2" sqref="A2"/>
      <selection pane="bottomRight" sqref="A1:H9"/>
    </sheetView>
  </sheetViews>
  <sheetFormatPr defaultColWidth="8.85546875" defaultRowHeight="12.75" x14ac:dyDescent="0.2"/>
  <cols>
    <col min="1" max="1" width="6.5703125" style="3" customWidth="1"/>
    <col min="2" max="2" width="20" style="1" customWidth="1"/>
    <col min="3" max="3" width="11.42578125" style="19" customWidth="1"/>
    <col min="4" max="4" width="5.7109375" style="10" customWidth="1"/>
    <col min="5" max="5" width="5.42578125" style="3" customWidth="1"/>
    <col min="6" max="6" width="5.7109375" style="3" customWidth="1"/>
    <col min="7" max="7" width="6.5703125" style="3" customWidth="1"/>
    <col min="8" max="8" width="11.7109375" style="2" bestFit="1" customWidth="1"/>
    <col min="9" max="9" width="11.7109375" style="3" customWidth="1"/>
    <col min="10" max="10" width="11.7109375" style="2" bestFit="1" customWidth="1"/>
    <col min="11" max="16384" width="8.85546875" style="3"/>
  </cols>
  <sheetData>
    <row r="1" spans="1:10" ht="48" customHeight="1" x14ac:dyDescent="0.2">
      <c r="A1" s="3" t="s">
        <v>0</v>
      </c>
      <c r="B1" s="1" t="s">
        <v>3</v>
      </c>
      <c r="D1" s="24" t="s">
        <v>26</v>
      </c>
      <c r="E1" s="24" t="s">
        <v>27</v>
      </c>
      <c r="F1" s="24" t="s">
        <v>28</v>
      </c>
      <c r="G1" s="24" t="s">
        <v>80</v>
      </c>
      <c r="H1" s="19" t="s">
        <v>9</v>
      </c>
    </row>
    <row r="2" spans="1:10" x14ac:dyDescent="0.2">
      <c r="A2" s="3">
        <v>231</v>
      </c>
      <c r="B2" s="1" t="s">
        <v>15</v>
      </c>
      <c r="C2" s="20">
        <v>611777</v>
      </c>
      <c r="D2" s="19"/>
      <c r="E2" s="19"/>
      <c r="F2" s="19"/>
      <c r="G2" s="19"/>
      <c r="H2" s="20">
        <v>611776.52</v>
      </c>
      <c r="I2" s="2">
        <f>SUM(D2:H2)</f>
        <v>611776.52</v>
      </c>
      <c r="J2" s="2" t="e">
        <f>I2-#REF!</f>
        <v>#REF!</v>
      </c>
    </row>
    <row r="3" spans="1:10" ht="25.5" x14ac:dyDescent="0.2">
      <c r="A3" s="3">
        <v>232</v>
      </c>
      <c r="B3" s="1" t="s">
        <v>79</v>
      </c>
      <c r="C3" s="20">
        <v>208136</v>
      </c>
      <c r="D3" s="19"/>
      <c r="E3" s="19"/>
      <c r="F3" s="19"/>
      <c r="G3" s="19">
        <v>4</v>
      </c>
      <c r="H3" s="19">
        <v>208132</v>
      </c>
      <c r="I3" s="2">
        <f t="shared" ref="I3" si="0">SUM(D3:H3)</f>
        <v>208136</v>
      </c>
      <c r="J3" s="2" t="e">
        <f>I3-#REF!</f>
        <v>#REF!</v>
      </c>
    </row>
    <row r="4" spans="1:10" ht="25.5" x14ac:dyDescent="0.2">
      <c r="A4" s="3">
        <v>234</v>
      </c>
      <c r="B4" s="1" t="s">
        <v>81</v>
      </c>
      <c r="C4" s="20">
        <v>9301</v>
      </c>
      <c r="D4" s="20"/>
      <c r="E4" s="20"/>
      <c r="F4" s="20"/>
      <c r="G4" s="20"/>
      <c r="H4" s="20">
        <v>9301</v>
      </c>
      <c r="I4" s="2">
        <f t="shared" ref="I4:I9" si="1">SUM(D4:H4)</f>
        <v>9301</v>
      </c>
      <c r="J4" s="2" t="e">
        <f>I4-#REF!</f>
        <v>#REF!</v>
      </c>
    </row>
    <row r="5" spans="1:10" s="12" customFormat="1" x14ac:dyDescent="0.2">
      <c r="A5" s="1">
        <v>239</v>
      </c>
      <c r="B5" s="1" t="s">
        <v>82</v>
      </c>
      <c r="C5" s="21">
        <v>16354</v>
      </c>
      <c r="D5" s="21">
        <v>39</v>
      </c>
      <c r="E5" s="21"/>
      <c r="F5" s="21"/>
      <c r="G5" s="21">
        <v>245</v>
      </c>
      <c r="H5" s="21">
        <v>16070</v>
      </c>
      <c r="I5" s="2"/>
      <c r="J5" s="2" t="e">
        <f>I5-#REF!</f>
        <v>#REF!</v>
      </c>
    </row>
    <row r="6" spans="1:10" s="12" customFormat="1" ht="38.25" x14ac:dyDescent="0.2">
      <c r="A6" s="1">
        <v>242</v>
      </c>
      <c r="B6" s="1" t="s">
        <v>83</v>
      </c>
      <c r="C6" s="21">
        <v>1138525</v>
      </c>
      <c r="D6" s="21"/>
      <c r="E6" s="21"/>
      <c r="F6" s="21"/>
      <c r="G6" s="21"/>
      <c r="H6" s="21">
        <v>1138525</v>
      </c>
      <c r="I6" s="2">
        <v>1138</v>
      </c>
      <c r="J6" s="2" t="e">
        <f>I6-#REF!</f>
        <v>#REF!</v>
      </c>
    </row>
    <row r="7" spans="1:10" s="12" customFormat="1" ht="25.5" x14ac:dyDescent="0.2">
      <c r="A7" s="1">
        <v>264</v>
      </c>
      <c r="B7" s="1" t="s">
        <v>84</v>
      </c>
      <c r="C7" s="21">
        <v>5041000</v>
      </c>
      <c r="D7" s="21"/>
      <c r="E7" s="21"/>
      <c r="F7" s="21"/>
      <c r="G7" s="21"/>
      <c r="H7" s="21">
        <v>5041000</v>
      </c>
      <c r="I7" s="2">
        <f t="shared" si="1"/>
        <v>5041000</v>
      </c>
      <c r="J7" s="2" t="e">
        <f>I7-#REF!</f>
        <v>#REF!</v>
      </c>
    </row>
    <row r="8" spans="1:10" s="12" customFormat="1" x14ac:dyDescent="0.2">
      <c r="A8" s="1"/>
      <c r="B8" s="1"/>
      <c r="C8" s="21"/>
      <c r="D8" s="25"/>
      <c r="E8" s="25"/>
      <c r="F8" s="25"/>
      <c r="G8" s="25"/>
      <c r="H8" s="25"/>
      <c r="I8" s="2">
        <f t="shared" si="1"/>
        <v>0</v>
      </c>
      <c r="J8" s="2" t="e">
        <f>I8-#REF!</f>
        <v>#REF!</v>
      </c>
    </row>
    <row r="9" spans="1:10" s="13" customFormat="1" x14ac:dyDescent="0.2">
      <c r="A9" s="3"/>
      <c r="B9" s="1" t="s">
        <v>17</v>
      </c>
      <c r="C9" s="20">
        <f>SUM(C2:C8)</f>
        <v>7025093</v>
      </c>
      <c r="D9" s="20">
        <f t="shared" ref="D9:G9" si="2">SUM(D2:D8)</f>
        <v>39</v>
      </c>
      <c r="E9" s="20">
        <f t="shared" si="2"/>
        <v>0</v>
      </c>
      <c r="F9" s="20">
        <f t="shared" si="2"/>
        <v>0</v>
      </c>
      <c r="G9" s="20">
        <f t="shared" si="2"/>
        <v>249</v>
      </c>
      <c r="H9" s="20">
        <f>SUM(H2:H8)</f>
        <v>7024804.5199999996</v>
      </c>
      <c r="I9" s="2">
        <f t="shared" si="1"/>
        <v>7025092.5199999996</v>
      </c>
      <c r="J9" s="9">
        <f>SUM(I2:I8)</f>
        <v>5871351.5199999996</v>
      </c>
    </row>
    <row r="10" spans="1:10" s="14" customFormat="1" x14ac:dyDescent="0.2">
      <c r="B10" s="15"/>
      <c r="C10" s="22"/>
      <c r="D10" s="18"/>
      <c r="H10" s="18"/>
      <c r="I10" s="18">
        <f>SUM(D9:H9)</f>
        <v>7025092.5199999996</v>
      </c>
      <c r="J10" s="18"/>
    </row>
    <row r="11" spans="1:10" s="14" customFormat="1" x14ac:dyDescent="0.2">
      <c r="B11" s="15"/>
      <c r="C11" s="23"/>
      <c r="D11" s="18"/>
      <c r="H11" s="18"/>
      <c r="I11" s="18"/>
      <c r="J11" s="18"/>
    </row>
    <row r="12" spans="1:10" s="14" customFormat="1" x14ac:dyDescent="0.2">
      <c r="B12" s="15"/>
      <c r="C12" s="23"/>
      <c r="D12" s="18"/>
      <c r="H12" s="18"/>
      <c r="J12" s="18"/>
    </row>
    <row r="13" spans="1:10" s="14" customFormat="1" x14ac:dyDescent="0.2">
      <c r="B13" s="15"/>
      <c r="C13" s="22"/>
      <c r="D13" s="18"/>
      <c r="H13" s="18"/>
      <c r="J13" s="18"/>
    </row>
    <row r="14" spans="1:10" s="14" customFormat="1" x14ac:dyDescent="0.2">
      <c r="B14" s="15"/>
      <c r="C14" s="22"/>
      <c r="D14" s="18"/>
      <c r="E14" s="18"/>
      <c r="F14" s="18"/>
      <c r="G14" s="18"/>
      <c r="H14" s="18"/>
      <c r="I14" s="18"/>
      <c r="J14" s="18"/>
    </row>
    <row r="15" spans="1:10" s="14" customFormat="1" x14ac:dyDescent="0.2">
      <c r="B15" s="15"/>
      <c r="C15" s="23"/>
      <c r="D15" s="18"/>
      <c r="F15" s="18"/>
      <c r="G15" s="18"/>
      <c r="H15" s="18"/>
      <c r="J15" s="18"/>
    </row>
    <row r="16" spans="1:10" s="14" customFormat="1" x14ac:dyDescent="0.2">
      <c r="B16" s="15"/>
      <c r="C16" s="23"/>
      <c r="D16" s="18"/>
      <c r="E16" s="18"/>
      <c r="H16" s="18"/>
      <c r="J16" s="18"/>
    </row>
    <row r="17" spans="2:10" s="14" customFormat="1" x14ac:dyDescent="0.2">
      <c r="B17" s="15"/>
      <c r="C17" s="23"/>
      <c r="D17" s="18"/>
      <c r="H17" s="18"/>
      <c r="J17" s="18"/>
    </row>
    <row r="18" spans="2:10" s="14" customFormat="1" x14ac:dyDescent="0.2">
      <c r="B18" s="15"/>
      <c r="C18" s="23"/>
      <c r="D18" s="18"/>
      <c r="H18" s="18"/>
      <c r="J18" s="18"/>
    </row>
    <row r="19" spans="2:10" s="14" customFormat="1" x14ac:dyDescent="0.2">
      <c r="B19" s="15"/>
      <c r="C19" s="23"/>
      <c r="D19" s="18"/>
      <c r="H19" s="18"/>
      <c r="J19" s="18"/>
    </row>
    <row r="20" spans="2:10" s="14" customFormat="1" x14ac:dyDescent="0.2">
      <c r="B20" s="15"/>
      <c r="C20" s="23"/>
      <c r="D20" s="18"/>
      <c r="H20" s="18"/>
      <c r="J20" s="18"/>
    </row>
    <row r="21" spans="2:10" s="14" customFormat="1" x14ac:dyDescent="0.2">
      <c r="B21" s="15"/>
      <c r="C21" s="23"/>
      <c r="D21" s="18"/>
      <c r="H21" s="18"/>
      <c r="J21" s="18"/>
    </row>
  </sheetData>
  <pageMargins left="0.74803149606299213" right="0.74803149606299213" top="1.0236220472440944" bottom="0.98425196850393704" header="0.51181102362204722" footer="0.51181102362204722"/>
  <pageSetup paperSize="9" scale="66" orientation="landscape" verticalDpi="0" r:id="rId1"/>
  <headerFooter alignWithMargins="0">
    <oddHeader xml:space="preserve">&amp;LOŠ STJEPANA KEFELJE
KUTINA&amp;CPOPIS OBVEZA NA DAN 31.12.2018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5</vt:i4>
      </vt:variant>
    </vt:vector>
  </HeadingPairs>
  <TitlesOfParts>
    <vt:vector size="9" baseType="lpstr">
      <vt:lpstr>List1</vt:lpstr>
      <vt:lpstr>List2</vt:lpstr>
      <vt:lpstr>skraćeno</vt:lpstr>
      <vt:lpstr>List3</vt:lpstr>
      <vt:lpstr>List1!Ispis_naslova</vt:lpstr>
      <vt:lpstr>skraćeno!Ispis_naslova</vt:lpstr>
      <vt:lpstr>List1!Podrucje_ispisa</vt:lpstr>
      <vt:lpstr>List2!Podrucje_ispisa</vt:lpstr>
      <vt:lpstr>skraćeno!Podrucje_ispisa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V-racunovodstvo</dc:creator>
  <cp:lastModifiedBy>Windows korisnik</cp:lastModifiedBy>
  <cp:lastPrinted>2020-01-29T14:13:31Z</cp:lastPrinted>
  <dcterms:created xsi:type="dcterms:W3CDTF">2011-02-08T12:09:39Z</dcterms:created>
  <dcterms:modified xsi:type="dcterms:W3CDTF">2020-01-31T12:13:58Z</dcterms:modified>
</cp:coreProperties>
</file>