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xr:revisionPtr revIDLastSave="0" documentId="13_ncr:1_{110F11C2-AD20-4B2D-A3FB-8DAB8F815741}" xr6:coauthVersionLast="37" xr6:coauthVersionMax="37" xr10:uidLastSave="{00000000-0000-0000-0000-000000000000}"/>
  <bookViews>
    <workbookView xWindow="0" yWindow="0" windowWidth="25200" windowHeight="11175" xr2:uid="{00000000-000D-0000-FFFF-FFFF00000000}"/>
  </bookViews>
  <sheets>
    <sheet name="List1" sheetId="1" r:id="rId1"/>
    <sheet name="List2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1" i="1" l="1"/>
  <c r="S90" i="1" l="1"/>
  <c r="P90" i="1"/>
  <c r="R90" i="1"/>
  <c r="Q90" i="1" l="1"/>
  <c r="P100" i="1"/>
  <c r="Q100" i="1"/>
  <c r="R100" i="1" s="1"/>
  <c r="S100" i="1" l="1"/>
  <c r="K111" i="1"/>
  <c r="I111" i="1"/>
  <c r="G111" i="1"/>
  <c r="J111" i="1"/>
  <c r="F111" i="1"/>
  <c r="Q61" i="1"/>
  <c r="S61" i="1" s="1"/>
  <c r="Q60" i="1"/>
  <c r="S60" i="1" s="1"/>
  <c r="Q55" i="1"/>
  <c r="S55" i="1" s="1"/>
  <c r="R55" i="1"/>
  <c r="Q53" i="1"/>
  <c r="R53" i="1" s="1"/>
  <c r="Q50" i="1"/>
  <c r="R50" i="1" s="1"/>
  <c r="Q48" i="1"/>
  <c r="Q47" i="1"/>
  <c r="R47" i="1" s="1"/>
  <c r="P60" i="1"/>
  <c r="P61" i="1"/>
  <c r="P55" i="1"/>
  <c r="P53" i="1"/>
  <c r="P50" i="1"/>
  <c r="P48" i="1"/>
  <c r="S48" i="1" s="1"/>
  <c r="P47" i="1"/>
  <c r="S50" i="1" l="1"/>
  <c r="R48" i="1"/>
  <c r="S53" i="1"/>
  <c r="E68" i="1"/>
  <c r="S113" i="1" l="1"/>
  <c r="Q73" i="1" l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1" i="1"/>
  <c r="Q92" i="1"/>
  <c r="Q93" i="1"/>
  <c r="Q94" i="1"/>
  <c r="Q95" i="1"/>
  <c r="Q96" i="1"/>
  <c r="Q97" i="1"/>
  <c r="Q98" i="1"/>
  <c r="Q99" i="1"/>
  <c r="Q101" i="1"/>
  <c r="Q102" i="1"/>
  <c r="Q103" i="1"/>
  <c r="Q104" i="1"/>
  <c r="Q105" i="1"/>
  <c r="Q106" i="1"/>
  <c r="Q107" i="1"/>
  <c r="Q108" i="1"/>
  <c r="Q109" i="1"/>
  <c r="Q110" i="1"/>
  <c r="Q72" i="1"/>
  <c r="Q41" i="1"/>
  <c r="Q42" i="1"/>
  <c r="Q43" i="1"/>
  <c r="Q44" i="1"/>
  <c r="Q45" i="1"/>
  <c r="Q46" i="1"/>
  <c r="Q49" i="1"/>
  <c r="S49" i="1" s="1"/>
  <c r="Q51" i="1"/>
  <c r="Q52" i="1"/>
  <c r="Q54" i="1"/>
  <c r="Q56" i="1"/>
  <c r="Q57" i="1"/>
  <c r="Q58" i="1"/>
  <c r="Q59" i="1"/>
  <c r="Q62" i="1"/>
  <c r="Q63" i="1"/>
  <c r="Q64" i="1"/>
  <c r="Q65" i="1"/>
  <c r="Q66" i="1"/>
  <c r="Q67" i="1"/>
  <c r="Q40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4" i="1"/>
  <c r="Q36" i="1"/>
  <c r="Q19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1" i="1"/>
  <c r="P92" i="1"/>
  <c r="P93" i="1"/>
  <c r="P94" i="1"/>
  <c r="P95" i="1"/>
  <c r="P96" i="1"/>
  <c r="P97" i="1"/>
  <c r="P98" i="1"/>
  <c r="P99" i="1"/>
  <c r="P101" i="1"/>
  <c r="P102" i="1"/>
  <c r="P103" i="1"/>
  <c r="P104" i="1"/>
  <c r="P105" i="1"/>
  <c r="P106" i="1"/>
  <c r="P107" i="1"/>
  <c r="P108" i="1"/>
  <c r="P109" i="1"/>
  <c r="P110" i="1"/>
  <c r="P72" i="1"/>
  <c r="P41" i="1"/>
  <c r="P42" i="1"/>
  <c r="P43" i="1"/>
  <c r="P44" i="1"/>
  <c r="P45" i="1"/>
  <c r="P46" i="1"/>
  <c r="P49" i="1"/>
  <c r="P51" i="1"/>
  <c r="P52" i="1"/>
  <c r="P54" i="1"/>
  <c r="P56" i="1"/>
  <c r="P57" i="1"/>
  <c r="P58" i="1"/>
  <c r="P59" i="1"/>
  <c r="P62" i="1"/>
  <c r="P63" i="1"/>
  <c r="P64" i="1"/>
  <c r="P65" i="1"/>
  <c r="P66" i="1"/>
  <c r="P67" i="1"/>
  <c r="P40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4" i="1"/>
  <c r="P36" i="1"/>
  <c r="P19" i="1"/>
  <c r="P111" i="1" l="1"/>
  <c r="Q68" i="1"/>
  <c r="Q111" i="1"/>
  <c r="S94" i="1"/>
  <c r="S41" i="1"/>
  <c r="S20" i="1"/>
  <c r="S66" i="1"/>
  <c r="S64" i="1"/>
  <c r="S57" i="1"/>
  <c r="S56" i="1"/>
  <c r="S46" i="1"/>
  <c r="S45" i="1"/>
  <c r="S21" i="1"/>
  <c r="S26" i="1"/>
  <c r="S109" i="1"/>
  <c r="S31" i="1"/>
  <c r="S62" i="1"/>
  <c r="S52" i="1"/>
  <c r="S95" i="1"/>
  <c r="S73" i="1"/>
  <c r="S59" i="1"/>
  <c r="S51" i="1"/>
  <c r="S97" i="1"/>
  <c r="S84" i="1"/>
  <c r="S58" i="1"/>
  <c r="S54" i="1"/>
  <c r="S63" i="1"/>
  <c r="S43" i="1"/>
  <c r="S67" i="1"/>
  <c r="S30" i="1"/>
  <c r="S101" i="1"/>
  <c r="S75" i="1"/>
  <c r="S29" i="1"/>
  <c r="S23" i="1"/>
  <c r="S89" i="1"/>
  <c r="S77" i="1"/>
  <c r="S92" i="1"/>
  <c r="S102" i="1"/>
  <c r="S76" i="1"/>
  <c r="S34" i="1"/>
  <c r="S27" i="1"/>
  <c r="S87" i="1"/>
  <c r="S83" i="1"/>
  <c r="S98" i="1"/>
  <c r="S99" i="1"/>
  <c r="S86" i="1"/>
  <c r="S74" i="1"/>
  <c r="S28" i="1"/>
  <c r="S36" i="1"/>
  <c r="S104" i="1"/>
  <c r="S91" i="1"/>
  <c r="S82" i="1"/>
  <c r="S78" i="1"/>
  <c r="S107" i="1"/>
  <c r="S81" i="1"/>
  <c r="S80" i="1"/>
  <c r="S108" i="1"/>
  <c r="R73" i="1"/>
  <c r="R74" i="1"/>
  <c r="R78" i="1"/>
  <c r="R79" i="1"/>
  <c r="R80" i="1"/>
  <c r="R82" i="1"/>
  <c r="R83" i="1"/>
  <c r="R84" i="1"/>
  <c r="R85" i="1"/>
  <c r="R88" i="1"/>
  <c r="R89" i="1"/>
  <c r="R91" i="1"/>
  <c r="R92" i="1"/>
  <c r="R93" i="1"/>
  <c r="D68" i="1"/>
  <c r="R22" i="1"/>
  <c r="R25" i="1"/>
  <c r="R27" i="1"/>
  <c r="R29" i="1"/>
  <c r="R34" i="1"/>
  <c r="D35" i="1"/>
  <c r="D37" i="1" s="1"/>
  <c r="E35" i="1"/>
  <c r="E37" i="1" s="1"/>
  <c r="I35" i="1"/>
  <c r="L35" i="1"/>
  <c r="L37" i="1" s="1"/>
  <c r="M35" i="1"/>
  <c r="M37" i="1" s="1"/>
  <c r="N35" i="1"/>
  <c r="N37" i="1" s="1"/>
  <c r="O35" i="1"/>
  <c r="O37" i="1" s="1"/>
  <c r="R42" i="1"/>
  <c r="R44" i="1"/>
  <c r="R46" i="1"/>
  <c r="R51" i="1"/>
  <c r="R52" i="1"/>
  <c r="R54" i="1"/>
  <c r="R56" i="1"/>
  <c r="R63" i="1"/>
  <c r="R66" i="1"/>
  <c r="H68" i="1"/>
  <c r="J68" i="1"/>
  <c r="L68" i="1"/>
  <c r="N68" i="1"/>
  <c r="R106" i="1"/>
  <c r="R107" i="1"/>
  <c r="R109" i="1"/>
  <c r="R110" i="1"/>
  <c r="L111" i="1"/>
  <c r="M111" i="1"/>
  <c r="N111" i="1"/>
  <c r="P68" i="1" l="1"/>
  <c r="I37" i="1"/>
  <c r="Q37" i="1" s="1"/>
  <c r="R86" i="1"/>
  <c r="R81" i="1"/>
  <c r="R20" i="1"/>
  <c r="R75" i="1"/>
  <c r="R87" i="1"/>
  <c r="R77" i="1"/>
  <c r="R30" i="1"/>
  <c r="R108" i="1"/>
  <c r="H111" i="1"/>
  <c r="R97" i="1"/>
  <c r="R95" i="1"/>
  <c r="R99" i="1"/>
  <c r="D111" i="1"/>
  <c r="R103" i="1"/>
  <c r="R28" i="1"/>
  <c r="R104" i="1"/>
  <c r="R45" i="1"/>
  <c r="J35" i="1"/>
  <c r="R26" i="1"/>
  <c r="R102" i="1"/>
  <c r="R94" i="1"/>
  <c r="R96" i="1"/>
  <c r="R49" i="1"/>
  <c r="R41" i="1"/>
  <c r="R98" i="1"/>
  <c r="R43" i="1"/>
  <c r="B3" i="2"/>
  <c r="S68" i="1" l="1"/>
  <c r="Q117" i="1"/>
  <c r="H37" i="1"/>
  <c r="P37" i="1" s="1"/>
  <c r="P35" i="1"/>
  <c r="S35" i="1" s="1"/>
  <c r="J37" i="1"/>
  <c r="R68" i="1"/>
  <c r="S37" i="1" l="1"/>
  <c r="R111" i="1"/>
  <c r="S111" i="1"/>
  <c r="R35" i="1"/>
</calcChain>
</file>

<file path=xl/sharedStrings.xml><?xml version="1.0" encoding="utf-8"?>
<sst xmlns="http://schemas.openxmlformats.org/spreadsheetml/2006/main" count="132" uniqueCount="97">
  <si>
    <t>OPĆI PRIHODI I PRIMICI</t>
  </si>
  <si>
    <t>VLASTITI PRIHODI</t>
  </si>
  <si>
    <t>NEF. IMOVINA</t>
  </si>
  <si>
    <t>UKUPNO PLAN</t>
  </si>
  <si>
    <t>IZVRŠENJE</t>
  </si>
  <si>
    <t xml:space="preserve">INDEKS </t>
  </si>
  <si>
    <t>PRIHODI POSLOVANJA</t>
  </si>
  <si>
    <t>Pomoći pr. kor. iz pr. koji im nije nadležan</t>
  </si>
  <si>
    <t>Pomoći temeljem prijenosa EU sredstava</t>
  </si>
  <si>
    <t>Prihodi od nefinancijske imovine</t>
  </si>
  <si>
    <t>Prihodi po posebnim propisima</t>
  </si>
  <si>
    <t>Donacije od pravnih i fizičkih osoba</t>
  </si>
  <si>
    <t xml:space="preserve">Prihodi iz nadležnog proračuna </t>
  </si>
  <si>
    <t>Ostali prihodi</t>
  </si>
  <si>
    <t>UKUPNO</t>
  </si>
  <si>
    <t>RASHODI POSLOVANJA</t>
  </si>
  <si>
    <t>Ostali rashodi za zaposlene</t>
  </si>
  <si>
    <t>Preneseni višak iz prethodnih godina</t>
  </si>
  <si>
    <t>Obrazloženje izvještaja o izvršenju financijskog plana</t>
  </si>
  <si>
    <t>-</t>
  </si>
  <si>
    <t>Naknade tr. osobama izvan rad. odnosa</t>
  </si>
  <si>
    <t>Prih. od prodaje proizv. i robe</t>
  </si>
  <si>
    <t>Prih. od pruž. usluga</t>
  </si>
  <si>
    <t>Kamate na depozite po viđenju</t>
  </si>
  <si>
    <t>Naknade za prijevoz</t>
  </si>
  <si>
    <t>Seminari, tečajevi, str. Ispiti</t>
  </si>
  <si>
    <t>Uredski materijal i ost. mat. rashodi</t>
  </si>
  <si>
    <t>Materijal i sirovine</t>
  </si>
  <si>
    <t>Energija</t>
  </si>
  <si>
    <t>Usluge telefona, pošte i prijevoza</t>
  </si>
  <si>
    <t>Komunalne usluge</t>
  </si>
  <si>
    <t>Računalne usluge</t>
  </si>
  <si>
    <t>Bankarske usluge i usluge platnog prometa</t>
  </si>
  <si>
    <t>Uređaji, strojevi i oprema za ost. namjene</t>
  </si>
  <si>
    <t>Doprinosi za zdravstveno osiguranje</t>
  </si>
  <si>
    <t>Službena putovanja</t>
  </si>
  <si>
    <t>Sitni inventar</t>
  </si>
  <si>
    <t>Služb., radna i zažt. odjeća i obuća</t>
  </si>
  <si>
    <t>Intelektualne i osobne usluge</t>
  </si>
  <si>
    <t>Ostale usluge</t>
  </si>
  <si>
    <t>Premije osiguranja</t>
  </si>
  <si>
    <t>Reprezentacija</t>
  </si>
  <si>
    <t>Zatezne kamate</t>
  </si>
  <si>
    <t>Ostali građevinski objekti</t>
  </si>
  <si>
    <t>Zdravstvene i veterinarske usluge</t>
  </si>
  <si>
    <t>Mat. i dijelovi za tek. i inv. održavanje</t>
  </si>
  <si>
    <t>Usl. tek. i inv. održavanja</t>
  </si>
  <si>
    <t>Usl. promidžbe i informiranja</t>
  </si>
  <si>
    <t>Članarine</t>
  </si>
  <si>
    <t>Ostali nesp. rash. poslovanja</t>
  </si>
  <si>
    <t>Ulaganja u računalne programe</t>
  </si>
  <si>
    <t>Licence</t>
  </si>
  <si>
    <t>DONACIJE</t>
  </si>
  <si>
    <t>Prihodi od pozitivnih tečajnih razlika</t>
  </si>
  <si>
    <t>Knjige u knjižnici</t>
  </si>
  <si>
    <t>Plaće za zaposlene</t>
  </si>
  <si>
    <t>Višak/manjak prihoda za razdoblje 1.1.- 31.12.2022.</t>
  </si>
  <si>
    <t>Ukupno višak/manjak prihoda na dan 31.12.2022.</t>
  </si>
  <si>
    <t>PLAN ZA 2022.</t>
  </si>
  <si>
    <t>RASHODI ZA NABAVU NEF. IMOVINE</t>
  </si>
  <si>
    <t>UKUPNO RASHODI</t>
  </si>
  <si>
    <t>Program 1003 Dopunski nastavni i vannastavni program škola i obrazovnih institucija</t>
  </si>
  <si>
    <t>PRIH. POSEBNE NAMJENE</t>
  </si>
  <si>
    <t>UKUPNO IZVRŠENJE</t>
  </si>
  <si>
    <t>Prihodi od prodaje stambenih objekata</t>
  </si>
  <si>
    <t>POMOĆI</t>
  </si>
  <si>
    <t>Kap.pomoći pr.k. iz pr. koji im nijhe nad.</t>
  </si>
  <si>
    <t>Program 1000 OSNOVNO OBRAZOVANJE ZAKONSKI STANDARD</t>
  </si>
  <si>
    <t>Knjige</t>
  </si>
  <si>
    <t>Ostali nespomenuti rashodi poslovanja</t>
  </si>
  <si>
    <t>Dopr. Za zapošljavanje na plaću</t>
  </si>
  <si>
    <t>Ostale nespomenute usluge</t>
  </si>
  <si>
    <t>Prihodi iz nad. Pror. za nab. nef. Imovine</t>
  </si>
  <si>
    <t>INDEKS 8/7*100</t>
  </si>
  <si>
    <t xml:space="preserve">       </t>
  </si>
  <si>
    <t>Predsjednica Školskog odbora</t>
  </si>
  <si>
    <t>OSNOVNA ŠKOLA SVETI KRIŽ ZAČRETJE</t>
  </si>
  <si>
    <t>SVETI KRIŽ ZAČRETJE</t>
  </si>
  <si>
    <t>IZVJEŠTAJ O IZVRŠENJU FINANCIJSKOG PLANA ZA 2022. ZA OSNOVNU ŠKOLU SVETI KRIŽ ZAČRETJE</t>
  </si>
  <si>
    <t>Tek. prijenosi između prorač.kor.istog pr.</t>
  </si>
  <si>
    <t>Službena, radna i zaštitNA odjeća i obuća</t>
  </si>
  <si>
    <t>Poštarina</t>
  </si>
  <si>
    <t>Zakupnine i najamnine</t>
  </si>
  <si>
    <t>Ostale zdravstvene usluge</t>
  </si>
  <si>
    <t>Ostale intelektualne usluge</t>
  </si>
  <si>
    <t>Sudske, javnobilj. I druge pristojbe</t>
  </si>
  <si>
    <t>Tuzemne članarine</t>
  </si>
  <si>
    <t>Pristojbe i naknade, nezap.osoba s inv.</t>
  </si>
  <si>
    <t>Troškovi sudskih posrtipaka</t>
  </si>
  <si>
    <t>Naknade građanima i kućan.  u naravi</t>
  </si>
  <si>
    <t>Za razdoblje od 1.1. do 31.12.2022. evidentirani su prihodi u iznosu od  10.517.509,76 kn i rashodi u iznosu od 10.607.773,83 kn.  Prihodi su trošeni namjenski odnosno prema financijskom planu.</t>
  </si>
  <si>
    <t>Izvršenje prihoda i rashoda iskazano je prema izvorima financiranja. Iz tablice je vidljivo kolika su planirana sredstva, te koliko je izvršenje.</t>
  </si>
  <si>
    <t>Ukupni višak prihoda na kraju 2022. godine iznosi 43.759,49 kuna.</t>
  </si>
  <si>
    <t xml:space="preserve">            Maja Čajko</t>
  </si>
  <si>
    <t>KLASA: 400-02/23-01/02</t>
  </si>
  <si>
    <t>URBROJ: 2140-79-23-1</t>
  </si>
  <si>
    <t>Sv.Križ Začretje, 28.02.2023.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</si>
</sst>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Times New Roman"/>
      <family val="1"/>
      <charset val="238"/>
    </font>
    <font>
      <sz val="8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60">
    <xf numFmtId="0" fontId="0" fillId="0" borderId="0" xfId="0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4" fontId="7" fillId="0" borderId="1" xfId="0" applyNumberFormat="1" applyFont="1" applyBorder="1" applyAlignment="1">
      <alignment horizontal="right"/>
    </xf>
    <xf numFmtId="4" fontId="0" fillId="0" borderId="0" xfId="0" applyNumberFormat="1"/>
    <xf numFmtId="0" fontId="5" fillId="0" borderId="1" xfId="3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right"/>
    </xf>
    <xf numFmtId="0" fontId="5" fillId="2" borderId="1" xfId="3" applyFont="1" applyFill="1" applyBorder="1" applyAlignment="1">
      <alignment horizontal="left" vertical="center" wrapText="1"/>
    </xf>
    <xf numFmtId="0" fontId="6" fillId="2" borderId="1" xfId="4" applyFont="1" applyFill="1" applyBorder="1" applyAlignment="1">
      <alignment horizontal="left" wrapText="1"/>
    </xf>
    <xf numFmtId="0" fontId="0" fillId="2" borderId="0" xfId="0" applyFill="1"/>
    <xf numFmtId="0" fontId="5" fillId="2" borderId="0" xfId="0" applyFont="1" applyFill="1" applyBorder="1"/>
    <xf numFmtId="0" fontId="2" fillId="2" borderId="0" xfId="0" applyFont="1" applyFill="1" applyBorder="1"/>
    <xf numFmtId="4" fontId="2" fillId="2" borderId="0" xfId="0" applyNumberFormat="1" applyFont="1" applyFill="1" applyBorder="1"/>
    <xf numFmtId="4" fontId="5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5" fillId="0" borderId="0" xfId="0" applyFont="1"/>
    <xf numFmtId="0" fontId="0" fillId="0" borderId="0" xfId="0" applyBorder="1"/>
    <xf numFmtId="0" fontId="3" fillId="0" borderId="1" xfId="0" applyFont="1" applyBorder="1" applyAlignment="1">
      <alignment horizontal="left"/>
    </xf>
    <xf numFmtId="4" fontId="9" fillId="0" borderId="1" xfId="0" applyNumberFormat="1" applyFont="1" applyBorder="1" applyAlignment="1">
      <alignment horizontal="right"/>
    </xf>
    <xf numFmtId="0" fontId="6" fillId="2" borderId="1" xfId="4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/>
    <xf numFmtId="0" fontId="0" fillId="0" borderId="0" xfId="0" applyAlignment="1"/>
    <xf numFmtId="0" fontId="5" fillId="0" borderId="1" xfId="1" applyFont="1" applyFill="1" applyBorder="1" applyAlignment="1">
      <alignment horizontal="left" vertical="center"/>
    </xf>
    <xf numFmtId="0" fontId="6" fillId="0" borderId="1" xfId="2" applyFont="1" applyFill="1" applyBorder="1" applyAlignment="1">
      <alignment horizontal="left"/>
    </xf>
    <xf numFmtId="0" fontId="5" fillId="2" borderId="1" xfId="3" applyFont="1" applyFill="1" applyBorder="1" applyAlignment="1">
      <alignment horizontal="left" vertical="center"/>
    </xf>
    <xf numFmtId="0" fontId="1" fillId="0" borderId="0" xfId="0" applyFont="1" applyAlignment="1"/>
    <xf numFmtId="0" fontId="0" fillId="2" borderId="0" xfId="0" applyFill="1" applyAlignment="1"/>
    <xf numFmtId="0" fontId="10" fillId="0" borderId="0" xfId="0" applyFont="1" applyAlignment="1">
      <alignment horizontal="center"/>
    </xf>
    <xf numFmtId="0" fontId="0" fillId="0" borderId="0" xfId="0" applyFont="1"/>
    <xf numFmtId="0" fontId="11" fillId="2" borderId="1" xfId="4" applyFont="1" applyFill="1" applyBorder="1" applyAlignment="1">
      <alignment horizontal="left"/>
    </xf>
    <xf numFmtId="0" fontId="11" fillId="2" borderId="1" xfId="4" applyFont="1" applyFill="1" applyBorder="1" applyAlignment="1">
      <alignment horizontal="left" wrapText="1"/>
    </xf>
    <xf numFmtId="0" fontId="2" fillId="0" borderId="10" xfId="0" applyFont="1" applyBorder="1" applyAlignment="1"/>
    <xf numFmtId="4" fontId="2" fillId="0" borderId="12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5" fillId="2" borderId="10" xfId="0" applyFont="1" applyFill="1" applyBorder="1" applyAlignment="1"/>
    <xf numFmtId="0" fontId="2" fillId="2" borderId="10" xfId="0" applyFont="1" applyFill="1" applyBorder="1" applyAlignment="1"/>
    <xf numFmtId="0" fontId="2" fillId="0" borderId="10" xfId="0" applyFont="1" applyBorder="1"/>
    <xf numFmtId="0" fontId="5" fillId="0" borderId="10" xfId="0" applyFont="1" applyBorder="1"/>
    <xf numFmtId="0" fontId="5" fillId="2" borderId="10" xfId="0" applyFont="1" applyFill="1" applyBorder="1"/>
    <xf numFmtId="0" fontId="2" fillId="2" borderId="10" xfId="0" applyFont="1" applyFill="1" applyBorder="1"/>
    <xf numFmtId="0" fontId="5" fillId="2" borderId="14" xfId="0" applyFont="1" applyFill="1" applyBorder="1"/>
    <xf numFmtId="0" fontId="2" fillId="2" borderId="15" xfId="0" applyFont="1" applyFill="1" applyBorder="1"/>
    <xf numFmtId="4" fontId="2" fillId="2" borderId="15" xfId="0" applyNumberFormat="1" applyFont="1" applyFill="1" applyBorder="1"/>
    <xf numFmtId="4" fontId="2" fillId="0" borderId="16" xfId="0" applyNumberFormat="1" applyFont="1" applyBorder="1" applyAlignment="1">
      <alignment horizontal="center"/>
    </xf>
    <xf numFmtId="4" fontId="5" fillId="0" borderId="17" xfId="0" applyNumberFormat="1" applyFont="1" applyBorder="1"/>
    <xf numFmtId="4" fontId="5" fillId="0" borderId="12" xfId="0" applyNumberFormat="1" applyFont="1" applyBorder="1"/>
    <xf numFmtId="4" fontId="5" fillId="0" borderId="16" xfId="0" applyNumberFormat="1" applyFont="1" applyBorder="1"/>
    <xf numFmtId="0" fontId="3" fillId="0" borderId="14" xfId="0" applyFont="1" applyBorder="1" applyAlignment="1">
      <alignment horizontal="right"/>
    </xf>
    <xf numFmtId="0" fontId="7" fillId="0" borderId="15" xfId="0" applyFont="1" applyBorder="1" applyAlignment="1">
      <alignment horizontal="left"/>
    </xf>
    <xf numFmtId="4" fontId="7" fillId="0" borderId="15" xfId="0" applyNumberFormat="1" applyFont="1" applyBorder="1" applyAlignment="1">
      <alignment horizontal="right"/>
    </xf>
    <xf numFmtId="0" fontId="5" fillId="2" borderId="14" xfId="0" applyFont="1" applyFill="1" applyBorder="1" applyAlignment="1"/>
    <xf numFmtId="0" fontId="11" fillId="2" borderId="15" xfId="4" applyFont="1" applyFill="1" applyBorder="1" applyAlignment="1">
      <alignment horizontal="left"/>
    </xf>
    <xf numFmtId="4" fontId="2" fillId="0" borderId="15" xfId="0" applyNumberFormat="1" applyFont="1" applyBorder="1" applyAlignment="1">
      <alignment horizontal="right"/>
    </xf>
    <xf numFmtId="0" fontId="5" fillId="2" borderId="23" xfId="0" applyFont="1" applyFill="1" applyBorder="1"/>
    <xf numFmtId="0" fontId="2" fillId="2" borderId="24" xfId="0" applyFont="1" applyFill="1" applyBorder="1"/>
    <xf numFmtId="4" fontId="2" fillId="2" borderId="24" xfId="0" applyNumberFormat="1" applyFont="1" applyFill="1" applyBorder="1"/>
    <xf numFmtId="4" fontId="2" fillId="0" borderId="25" xfId="0" applyNumberFormat="1" applyFont="1" applyBorder="1" applyAlignment="1">
      <alignment horizontal="center"/>
    </xf>
    <xf numFmtId="0" fontId="5" fillId="2" borderId="26" xfId="0" applyFont="1" applyFill="1" applyBorder="1"/>
    <xf numFmtId="0" fontId="2" fillId="2" borderId="27" xfId="0" applyFont="1" applyFill="1" applyBorder="1"/>
    <xf numFmtId="4" fontId="2" fillId="2" borderId="27" xfId="0" applyNumberFormat="1" applyFont="1" applyFill="1" applyBorder="1"/>
    <xf numFmtId="4" fontId="2" fillId="0" borderId="28" xfId="0" applyNumberFormat="1" applyFont="1" applyBorder="1" applyAlignment="1">
      <alignment horizontal="center"/>
    </xf>
    <xf numFmtId="0" fontId="12" fillId="0" borderId="0" xfId="0" applyFont="1"/>
    <xf numFmtId="0" fontId="10" fillId="0" borderId="0" xfId="0" applyFont="1" applyAlignment="1">
      <alignment horizontal="left"/>
    </xf>
    <xf numFmtId="0" fontId="10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49" fontId="14" fillId="0" borderId="0" xfId="0" applyNumberFormat="1" applyFont="1"/>
    <xf numFmtId="49" fontId="0" fillId="0" borderId="0" xfId="0" applyNumberFormat="1"/>
    <xf numFmtId="49" fontId="1" fillId="0" borderId="0" xfId="0" applyNumberFormat="1" applyFont="1"/>
    <xf numFmtId="0" fontId="16" fillId="0" borderId="0" xfId="0" applyFont="1"/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17" fillId="0" borderId="0" xfId="0" applyNumberFormat="1" applyFont="1"/>
    <xf numFmtId="1" fontId="2" fillId="0" borderId="13" xfId="0" applyNumberFormat="1" applyFont="1" applyBorder="1" applyAlignment="1"/>
    <xf numFmtId="1" fontId="2" fillId="0" borderId="2" xfId="0" applyNumberFormat="1" applyFont="1" applyBorder="1" applyAlignment="1"/>
    <xf numFmtId="1" fontId="2" fillId="0" borderId="2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right"/>
    </xf>
    <xf numFmtId="4" fontId="7" fillId="2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4" fontId="2" fillId="2" borderId="15" xfId="0" applyNumberFormat="1" applyFont="1" applyFill="1" applyBorder="1" applyAlignment="1">
      <alignment horizontal="right"/>
    </xf>
    <xf numFmtId="0" fontId="5" fillId="2" borderId="37" xfId="0" applyFont="1" applyFill="1" applyBorder="1" applyAlignment="1"/>
    <xf numFmtId="0" fontId="6" fillId="2" borderId="38" xfId="4" applyFont="1" applyFill="1" applyBorder="1" applyAlignment="1">
      <alignment horizontal="left"/>
    </xf>
    <xf numFmtId="4" fontId="5" fillId="0" borderId="38" xfId="0" applyNumberFormat="1" applyFont="1" applyBorder="1" applyAlignment="1">
      <alignment horizontal="right"/>
    </xf>
    <xf numFmtId="4" fontId="5" fillId="2" borderId="38" xfId="0" applyNumberFormat="1" applyFont="1" applyFill="1" applyBorder="1" applyAlignment="1">
      <alignment horizontal="right"/>
    </xf>
    <xf numFmtId="4" fontId="2" fillId="0" borderId="39" xfId="0" applyNumberFormat="1" applyFont="1" applyBorder="1" applyAlignment="1">
      <alignment horizontal="center"/>
    </xf>
    <xf numFmtId="0" fontId="0" fillId="0" borderId="40" xfId="0" applyBorder="1" applyAlignment="1"/>
    <xf numFmtId="2" fontId="0" fillId="0" borderId="40" xfId="0" applyNumberFormat="1" applyBorder="1" applyAlignment="1"/>
    <xf numFmtId="49" fontId="1" fillId="0" borderId="0" xfId="0" applyNumberFormat="1" applyFont="1" applyAlignment="1">
      <alignment wrapText="1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14" xfId="0" applyFont="1" applyFill="1" applyBorder="1" applyAlignment="1"/>
    <xf numFmtId="0" fontId="2" fillId="4" borderId="15" xfId="0" applyFont="1" applyFill="1" applyBorder="1" applyAlignment="1"/>
    <xf numFmtId="4" fontId="2" fillId="4" borderId="15" xfId="0" applyNumberFormat="1" applyFont="1" applyFill="1" applyBorder="1" applyAlignment="1">
      <alignment horizontal="center"/>
    </xf>
    <xf numFmtId="3" fontId="2" fillId="4" borderId="15" xfId="0" applyNumberFormat="1" applyFont="1" applyFill="1" applyBorder="1" applyAlignment="1">
      <alignment horizontal="center"/>
    </xf>
    <xf numFmtId="1" fontId="2" fillId="4" borderId="2" xfId="0" applyNumberFormat="1" applyFont="1" applyFill="1" applyBorder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4" fontId="5" fillId="4" borderId="1" xfId="0" applyNumberFormat="1" applyFont="1" applyFill="1" applyBorder="1" applyAlignment="1">
      <alignment horizontal="right"/>
    </xf>
    <xf numFmtId="4" fontId="9" fillId="4" borderId="1" xfId="0" applyNumberFormat="1" applyFont="1" applyFill="1" applyBorder="1" applyAlignment="1">
      <alignment horizontal="right"/>
    </xf>
    <xf numFmtId="4" fontId="3" fillId="4" borderId="1" xfId="0" applyNumberFormat="1" applyFont="1" applyFill="1" applyBorder="1" applyAlignment="1">
      <alignment horizontal="right"/>
    </xf>
    <xf numFmtId="4" fontId="7" fillId="4" borderId="1" xfId="0" applyNumberFormat="1" applyFont="1" applyFill="1" applyBorder="1" applyAlignment="1">
      <alignment horizontal="right"/>
    </xf>
    <xf numFmtId="4" fontId="7" fillId="4" borderId="15" xfId="0" applyNumberFormat="1" applyFont="1" applyFill="1" applyBorder="1" applyAlignment="1">
      <alignment horizontal="right"/>
    </xf>
    <xf numFmtId="3" fontId="2" fillId="4" borderId="1" xfId="0" applyNumberFormat="1" applyFont="1" applyFill="1" applyBorder="1" applyAlignment="1">
      <alignment horizontal="center"/>
    </xf>
    <xf numFmtId="1" fontId="5" fillId="4" borderId="2" xfId="0" applyNumberFormat="1" applyFont="1" applyFill="1" applyBorder="1" applyAlignment="1">
      <alignment horizontal="center"/>
    </xf>
    <xf numFmtId="4" fontId="5" fillId="4" borderId="1" xfId="0" applyNumberFormat="1" applyFont="1" applyFill="1" applyBorder="1" applyAlignment="1">
      <alignment horizontal="center"/>
    </xf>
    <xf numFmtId="4" fontId="5" fillId="4" borderId="38" xfId="0" applyNumberFormat="1" applyFont="1" applyFill="1" applyBorder="1" applyAlignment="1">
      <alignment horizontal="right"/>
    </xf>
    <xf numFmtId="4" fontId="2" fillId="4" borderId="15" xfId="0" applyNumberFormat="1" applyFont="1" applyFill="1" applyBorder="1" applyAlignment="1">
      <alignment horizontal="right"/>
    </xf>
    <xf numFmtId="4" fontId="2" fillId="4" borderId="15" xfId="0" applyNumberFormat="1" applyFont="1" applyFill="1" applyBorder="1"/>
    <xf numFmtId="4" fontId="2" fillId="4" borderId="24" xfId="0" applyNumberFormat="1" applyFont="1" applyFill="1" applyBorder="1"/>
    <xf numFmtId="4" fontId="2" fillId="4" borderId="27" xfId="0" applyNumberFormat="1" applyFont="1" applyFill="1" applyBorder="1"/>
    <xf numFmtId="0" fontId="1" fillId="0" borderId="0" xfId="0" applyFont="1" applyAlignment="1">
      <alignment horizontal="left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2" fillId="4" borderId="8" xfId="0" applyFont="1" applyFill="1" applyBorder="1" applyAlignment="1">
      <alignment horizontal="center" wrapText="1"/>
    </xf>
    <xf numFmtId="0" fontId="2" fillId="4" borderId="3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7" fillId="0" borderId="21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22" xfId="0" applyFont="1" applyBorder="1" applyAlignment="1">
      <alignment horizontal="left" wrapText="1"/>
    </xf>
    <xf numFmtId="0" fontId="7" fillId="0" borderId="21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8" fillId="4" borderId="34" xfId="0" applyFont="1" applyFill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3" fontId="2" fillId="4" borderId="8" xfId="0" applyNumberFormat="1" applyFont="1" applyFill="1" applyBorder="1" applyAlignment="1">
      <alignment horizontal="center" wrapText="1"/>
    </xf>
    <xf numFmtId="3" fontId="2" fillId="4" borderId="30" xfId="0" applyNumberFormat="1" applyFont="1" applyFill="1" applyBorder="1" applyAlignment="1">
      <alignment horizontal="center" wrapText="1"/>
    </xf>
    <xf numFmtId="0" fontId="18" fillId="0" borderId="40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4" fontId="5" fillId="0" borderId="21" xfId="0" applyNumberFormat="1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4" fontId="5" fillId="0" borderId="7" xfId="0" applyNumberFormat="1" applyFont="1" applyBorder="1" applyAlignment="1">
      <alignment horizontal="center"/>
    </xf>
    <xf numFmtId="4" fontId="5" fillId="0" borderId="32" xfId="0" applyNumberFormat="1" applyFont="1" applyBorder="1" applyAlignment="1">
      <alignment horizontal="center"/>
    </xf>
    <xf numFmtId="4" fontId="5" fillId="0" borderId="33" xfId="0" applyNumberFormat="1" applyFont="1" applyBorder="1" applyAlignment="1">
      <alignment horizontal="center"/>
    </xf>
    <xf numFmtId="4" fontId="5" fillId="0" borderId="29" xfId="0" applyNumberFormat="1" applyFont="1" applyBorder="1" applyAlignment="1">
      <alignment horizontal="center"/>
    </xf>
  </cellXfs>
  <cellStyles count="5">
    <cellStyle name="Normalno" xfId="0" builtinId="0"/>
    <cellStyle name="Obično_List4" xfId="3" xr:uid="{00000000-0005-0000-0000-000001000000}"/>
    <cellStyle name="Obično_List5" xfId="4" xr:uid="{00000000-0005-0000-0000-000002000000}"/>
    <cellStyle name="Obično_List7" xfId="1" xr:uid="{00000000-0005-0000-0000-000003000000}"/>
    <cellStyle name="Obično_List8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160"/>
  <sheetViews>
    <sheetView tabSelected="1" topLeftCell="A90" zoomScaleNormal="100" workbookViewId="0">
      <selection activeCell="F113" sqref="F113"/>
    </sheetView>
  </sheetViews>
  <sheetFormatPr defaultRowHeight="15" x14ac:dyDescent="0.25"/>
  <cols>
    <col min="1" max="1" width="0.5703125" customWidth="1"/>
    <col min="2" max="2" width="6.42578125" customWidth="1"/>
    <col min="3" max="3" width="29.28515625" customWidth="1"/>
    <col min="4" max="4" width="12.5703125" customWidth="1"/>
    <col min="5" max="7" width="12.140625" customWidth="1"/>
    <col min="8" max="9" width="12.42578125" customWidth="1"/>
    <col min="10" max="10" width="13" customWidth="1"/>
    <col min="11" max="11" width="12.140625" customWidth="1"/>
    <col min="12" max="12" width="11.7109375" customWidth="1"/>
    <col min="13" max="13" width="10.42578125" customWidth="1"/>
    <col min="14" max="16" width="11.5703125" customWidth="1"/>
    <col min="17" max="17" width="11" customWidth="1"/>
    <col min="18" max="18" width="8.140625" hidden="1" customWidth="1"/>
    <col min="19" max="19" width="14.7109375" bestFit="1" customWidth="1"/>
  </cols>
  <sheetData>
    <row r="1" spans="2:19" ht="4.5" customHeight="1" x14ac:dyDescent="0.25"/>
    <row r="2" spans="2:19" x14ac:dyDescent="0.25">
      <c r="B2" s="74" t="s">
        <v>76</v>
      </c>
      <c r="C2" s="81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</row>
    <row r="3" spans="2:19" x14ac:dyDescent="0.25">
      <c r="B3" s="74" t="s">
        <v>77</v>
      </c>
      <c r="C3" s="81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</row>
    <row r="4" spans="2:19" x14ac:dyDescent="0.25">
      <c r="B4" s="74"/>
      <c r="C4" s="81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</row>
    <row r="5" spans="2:19" x14ac:dyDescent="0.25">
      <c r="B5" s="74" t="s">
        <v>94</v>
      </c>
      <c r="C5" s="81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</row>
    <row r="6" spans="2:19" x14ac:dyDescent="0.25">
      <c r="B6" s="74" t="s">
        <v>95</v>
      </c>
      <c r="C6" s="81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</row>
    <row r="7" spans="2:19" x14ac:dyDescent="0.25">
      <c r="B7" s="74" t="s">
        <v>96</v>
      </c>
      <c r="C7" s="81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</row>
    <row r="8" spans="2:19" x14ac:dyDescent="0.25">
      <c r="B8" s="77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</row>
    <row r="9" spans="2:19" s="38" customFormat="1" ht="15" customHeight="1" x14ac:dyDescent="0.25">
      <c r="B9" s="153" t="s">
        <v>78</v>
      </c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</row>
    <row r="10" spans="2:19" s="38" customFormat="1" ht="15" customHeight="1" x14ac:dyDescent="0.25">
      <c r="B10" s="37"/>
      <c r="C10" s="37"/>
      <c r="D10" s="37"/>
      <c r="E10" s="82"/>
      <c r="F10" s="82"/>
      <c r="G10" s="82"/>
      <c r="H10" s="37"/>
      <c r="I10" s="82"/>
      <c r="J10" s="37"/>
      <c r="K10" s="82"/>
      <c r="L10" s="37"/>
      <c r="M10" s="82"/>
      <c r="N10" s="37"/>
      <c r="O10" s="82"/>
      <c r="P10" s="37"/>
      <c r="Q10" s="37"/>
      <c r="R10" s="37"/>
    </row>
    <row r="11" spans="2:19" ht="15" customHeight="1" x14ac:dyDescent="0.25">
      <c r="B11" s="73"/>
      <c r="C11" s="28"/>
      <c r="D11" s="28"/>
      <c r="E11" s="83"/>
      <c r="F11" s="83"/>
      <c r="G11" s="83"/>
      <c r="H11" s="28"/>
      <c r="I11" s="83"/>
      <c r="J11" s="28"/>
      <c r="K11" s="83"/>
      <c r="L11" s="28"/>
      <c r="M11" s="83"/>
      <c r="N11" s="28"/>
      <c r="O11" s="83"/>
      <c r="P11" s="28"/>
    </row>
    <row r="12" spans="2:19" ht="15" customHeight="1" x14ac:dyDescent="0.25">
      <c r="B12" s="73"/>
      <c r="C12" s="29"/>
      <c r="D12" s="29"/>
      <c r="E12" s="83"/>
      <c r="F12" s="83"/>
      <c r="G12" s="83"/>
      <c r="H12" s="29"/>
      <c r="I12" s="83"/>
      <c r="J12" s="29"/>
      <c r="K12" s="83"/>
      <c r="L12" s="29"/>
      <c r="M12" s="83"/>
      <c r="N12" s="29"/>
      <c r="O12" s="83"/>
      <c r="P12" s="29"/>
    </row>
    <row r="13" spans="2:19" ht="15" customHeight="1" x14ac:dyDescent="0.25">
      <c r="B13" s="28"/>
      <c r="C13" s="28"/>
      <c r="D13" s="28"/>
      <c r="E13" s="83"/>
      <c r="F13" s="83"/>
      <c r="G13" s="83"/>
      <c r="H13" s="28"/>
      <c r="I13" s="83"/>
      <c r="J13" s="28"/>
      <c r="K13" s="83"/>
      <c r="L13" s="28"/>
      <c r="M13" s="83"/>
      <c r="N13" s="28"/>
      <c r="O13" s="83"/>
      <c r="P13" s="28"/>
    </row>
    <row r="14" spans="2:19" ht="15" customHeight="1" x14ac:dyDescent="0.25">
      <c r="B14" s="73"/>
      <c r="C14" s="28"/>
      <c r="D14" s="28"/>
      <c r="E14" s="83"/>
      <c r="F14" s="83"/>
      <c r="G14" s="83"/>
      <c r="H14" s="28"/>
      <c r="I14" s="83"/>
      <c r="J14" s="28"/>
      <c r="K14" s="83"/>
      <c r="L14" s="28"/>
      <c r="M14" s="83"/>
      <c r="N14" s="28"/>
      <c r="O14" s="83"/>
      <c r="P14" s="28"/>
    </row>
    <row r="15" spans="2:19" ht="15" customHeight="1" thickBot="1" x14ac:dyDescent="0.3">
      <c r="B15" s="28"/>
      <c r="C15" s="28"/>
      <c r="D15" s="28"/>
      <c r="E15" s="83"/>
      <c r="F15" s="83"/>
      <c r="G15" s="83"/>
      <c r="H15" s="28"/>
      <c r="I15" s="83"/>
      <c r="J15" s="28"/>
      <c r="K15" s="83"/>
      <c r="L15" s="28"/>
      <c r="M15" s="83"/>
      <c r="N15" s="28"/>
      <c r="O15" s="83"/>
      <c r="P15" s="28"/>
    </row>
    <row r="16" spans="2:19" ht="15" customHeight="1" thickBot="1" x14ac:dyDescent="0.3">
      <c r="B16" s="104"/>
      <c r="C16" s="105"/>
      <c r="D16" s="148" t="s">
        <v>0</v>
      </c>
      <c r="E16" s="149"/>
      <c r="F16" s="148" t="s">
        <v>65</v>
      </c>
      <c r="G16" s="149"/>
      <c r="H16" s="148" t="s">
        <v>62</v>
      </c>
      <c r="I16" s="149"/>
      <c r="J16" s="148" t="s">
        <v>1</v>
      </c>
      <c r="K16" s="149"/>
      <c r="L16" s="148" t="s">
        <v>52</v>
      </c>
      <c r="M16" s="149"/>
      <c r="N16" s="148" t="s">
        <v>2</v>
      </c>
      <c r="O16" s="149"/>
      <c r="P16" s="150" t="s">
        <v>3</v>
      </c>
      <c r="Q16" s="129" t="s">
        <v>63</v>
      </c>
      <c r="R16" s="131" t="s">
        <v>5</v>
      </c>
      <c r="S16" s="152" t="s">
        <v>73</v>
      </c>
    </row>
    <row r="17" spans="2:19" s="31" customFormat="1" ht="15" customHeight="1" thickBot="1" x14ac:dyDescent="0.3">
      <c r="B17" s="106"/>
      <c r="C17" s="107"/>
      <c r="D17" s="108" t="s">
        <v>58</v>
      </c>
      <c r="E17" s="108" t="s">
        <v>4</v>
      </c>
      <c r="F17" s="108" t="s">
        <v>58</v>
      </c>
      <c r="G17" s="108" t="s">
        <v>4</v>
      </c>
      <c r="H17" s="108" t="s">
        <v>58</v>
      </c>
      <c r="I17" s="108" t="s">
        <v>4</v>
      </c>
      <c r="J17" s="108" t="s">
        <v>58</v>
      </c>
      <c r="K17" s="108" t="s">
        <v>4</v>
      </c>
      <c r="L17" s="108" t="s">
        <v>58</v>
      </c>
      <c r="M17" s="108" t="s">
        <v>4</v>
      </c>
      <c r="N17" s="109" t="s">
        <v>58</v>
      </c>
      <c r="O17" s="109" t="s">
        <v>4</v>
      </c>
      <c r="P17" s="151"/>
      <c r="Q17" s="130"/>
      <c r="R17" s="132"/>
      <c r="S17" s="152"/>
    </row>
    <row r="18" spans="2:19" s="31" customFormat="1" ht="15" customHeight="1" thickBot="1" x14ac:dyDescent="0.3">
      <c r="B18" s="85">
        <v>1</v>
      </c>
      <c r="C18" s="86">
        <v>2</v>
      </c>
      <c r="D18" s="87">
        <v>3</v>
      </c>
      <c r="E18" s="110"/>
      <c r="F18" s="89"/>
      <c r="G18" s="110"/>
      <c r="H18" s="87">
        <v>4</v>
      </c>
      <c r="I18" s="110"/>
      <c r="J18" s="87">
        <v>5</v>
      </c>
      <c r="K18" s="110"/>
      <c r="L18" s="87"/>
      <c r="M18" s="110"/>
      <c r="N18" s="87">
        <v>6</v>
      </c>
      <c r="O18" s="110"/>
      <c r="P18" s="87">
        <v>7</v>
      </c>
      <c r="Q18" s="118">
        <v>8</v>
      </c>
      <c r="R18" s="88">
        <v>9</v>
      </c>
      <c r="S18" s="101"/>
    </row>
    <row r="19" spans="2:19" s="31" customFormat="1" ht="15" customHeight="1" thickBot="1" x14ac:dyDescent="0.3">
      <c r="B19" s="41">
        <v>6</v>
      </c>
      <c r="C19" s="30" t="s">
        <v>6</v>
      </c>
      <c r="D19" s="3"/>
      <c r="E19" s="111"/>
      <c r="F19" s="90"/>
      <c r="G19" s="111"/>
      <c r="H19" s="3"/>
      <c r="I19" s="111"/>
      <c r="J19" s="3"/>
      <c r="K19" s="111"/>
      <c r="L19" s="3"/>
      <c r="M19" s="111"/>
      <c r="N19" s="4"/>
      <c r="O19" s="117"/>
      <c r="P19" s="4">
        <f>D19+F19+H19+J19+L19+N19</f>
        <v>0</v>
      </c>
      <c r="Q19" s="119">
        <f>E19+G19+I19+K19+M19+O19</f>
        <v>0</v>
      </c>
      <c r="R19" s="42"/>
      <c r="S19" s="102">
        <v>0</v>
      </c>
    </row>
    <row r="20" spans="2:19" s="31" customFormat="1" ht="15" customHeight="1" thickBot="1" x14ac:dyDescent="0.3">
      <c r="B20" s="43">
        <v>6361</v>
      </c>
      <c r="C20" s="32" t="s">
        <v>7</v>
      </c>
      <c r="D20" s="6">
        <v>9795532</v>
      </c>
      <c r="E20" s="112">
        <v>8699687.3100000005</v>
      </c>
      <c r="F20" s="11">
        <v>363425</v>
      </c>
      <c r="G20" s="112">
        <v>346471.73</v>
      </c>
      <c r="H20" s="26"/>
      <c r="I20" s="113"/>
      <c r="J20" s="26"/>
      <c r="K20" s="113"/>
      <c r="L20" s="26"/>
      <c r="M20" s="113"/>
      <c r="N20" s="26"/>
      <c r="O20" s="113"/>
      <c r="P20" s="4">
        <f t="shared" ref="P20:P36" si="0">D20+F20+H20+J20+L20+N20</f>
        <v>10158957</v>
      </c>
      <c r="Q20" s="119">
        <f t="shared" ref="Q20:Q37" si="1">E20+G20+I20+K20+M20+O20</f>
        <v>9046159.040000001</v>
      </c>
      <c r="R20" s="42">
        <f>Q20/P20*100</f>
        <v>89.046139677527918</v>
      </c>
      <c r="S20" s="102">
        <f t="shared" ref="S20:S92" si="2">(Q20/P20)*100</f>
        <v>89.046139677527918</v>
      </c>
    </row>
    <row r="21" spans="2:19" s="31" customFormat="1" ht="15" customHeight="1" thickBot="1" x14ac:dyDescent="0.3">
      <c r="B21" s="43">
        <v>6362</v>
      </c>
      <c r="C21" s="32" t="s">
        <v>66</v>
      </c>
      <c r="D21" s="6"/>
      <c r="E21" s="112"/>
      <c r="F21" s="11"/>
      <c r="G21" s="112"/>
      <c r="H21" s="26"/>
      <c r="I21" s="113"/>
      <c r="J21" s="26"/>
      <c r="K21" s="113"/>
      <c r="L21" s="26"/>
      <c r="M21" s="113"/>
      <c r="N21" s="26"/>
      <c r="O21" s="113"/>
      <c r="P21" s="4">
        <f t="shared" si="0"/>
        <v>0</v>
      </c>
      <c r="Q21" s="119">
        <f t="shared" si="1"/>
        <v>0</v>
      </c>
      <c r="R21" s="42"/>
      <c r="S21" s="102" t="e">
        <f t="shared" si="2"/>
        <v>#DIV/0!</v>
      </c>
    </row>
    <row r="22" spans="2:19" s="31" customFormat="1" ht="15" customHeight="1" thickBot="1" x14ac:dyDescent="0.3">
      <c r="B22" s="43">
        <v>6381</v>
      </c>
      <c r="C22" s="32" t="s">
        <v>8</v>
      </c>
      <c r="D22" s="6"/>
      <c r="E22" s="112"/>
      <c r="F22" s="11"/>
      <c r="G22" s="112"/>
      <c r="H22" s="26"/>
      <c r="I22" s="113"/>
      <c r="J22" s="26"/>
      <c r="K22" s="113"/>
      <c r="L22" s="26"/>
      <c r="M22" s="113"/>
      <c r="N22" s="26"/>
      <c r="O22" s="113"/>
      <c r="P22" s="4">
        <f t="shared" si="0"/>
        <v>0</v>
      </c>
      <c r="Q22" s="119">
        <f t="shared" si="1"/>
        <v>0</v>
      </c>
      <c r="R22" s="42" t="e">
        <f>Q22/P22*100</f>
        <v>#DIV/0!</v>
      </c>
      <c r="S22" s="102">
        <v>0</v>
      </c>
    </row>
    <row r="23" spans="2:19" s="31" customFormat="1" ht="15" customHeight="1" thickBot="1" x14ac:dyDescent="0.3">
      <c r="B23" s="43">
        <v>6413</v>
      </c>
      <c r="C23" s="32" t="s">
        <v>23</v>
      </c>
      <c r="D23" s="26"/>
      <c r="E23" s="113"/>
      <c r="F23" s="91"/>
      <c r="G23" s="113"/>
      <c r="H23" s="6">
        <v>50</v>
      </c>
      <c r="I23" s="112">
        <v>0.32</v>
      </c>
      <c r="J23" s="26"/>
      <c r="K23" s="112"/>
      <c r="L23" s="26"/>
      <c r="M23" s="113"/>
      <c r="N23" s="26"/>
      <c r="O23" s="113"/>
      <c r="P23" s="4">
        <f t="shared" si="0"/>
        <v>50</v>
      </c>
      <c r="Q23" s="119">
        <f t="shared" si="1"/>
        <v>0.32</v>
      </c>
      <c r="R23" s="42" t="s">
        <v>19</v>
      </c>
      <c r="S23" s="102">
        <f t="shared" si="2"/>
        <v>0.64</v>
      </c>
    </row>
    <row r="24" spans="2:19" s="31" customFormat="1" ht="15" customHeight="1" thickBot="1" x14ac:dyDescent="0.3">
      <c r="B24" s="43">
        <v>6415</v>
      </c>
      <c r="C24" s="32" t="s">
        <v>53</v>
      </c>
      <c r="D24" s="26"/>
      <c r="E24" s="113"/>
      <c r="F24" s="91"/>
      <c r="G24" s="113"/>
      <c r="H24" s="26"/>
      <c r="I24" s="113"/>
      <c r="J24" s="26"/>
      <c r="K24" s="112"/>
      <c r="L24" s="26"/>
      <c r="M24" s="113"/>
      <c r="N24" s="26"/>
      <c r="O24" s="113"/>
      <c r="P24" s="4">
        <f t="shared" si="0"/>
        <v>0</v>
      </c>
      <c r="Q24" s="119">
        <f t="shared" si="1"/>
        <v>0</v>
      </c>
      <c r="R24" s="42" t="s">
        <v>19</v>
      </c>
      <c r="S24" s="102">
        <v>0</v>
      </c>
    </row>
    <row r="25" spans="2:19" s="31" customFormat="1" ht="15" customHeight="1" thickBot="1" x14ac:dyDescent="0.3">
      <c r="B25" s="43">
        <v>6422</v>
      </c>
      <c r="C25" s="32" t="s">
        <v>9</v>
      </c>
      <c r="D25" s="26"/>
      <c r="E25" s="113"/>
      <c r="F25" s="91"/>
      <c r="G25" s="113"/>
      <c r="H25" s="26"/>
      <c r="I25" s="113"/>
      <c r="J25" s="6"/>
      <c r="K25" s="112"/>
      <c r="L25" s="6"/>
      <c r="M25" s="112"/>
      <c r="N25" s="26"/>
      <c r="O25" s="113"/>
      <c r="P25" s="4">
        <f t="shared" si="0"/>
        <v>0</v>
      </c>
      <c r="Q25" s="119">
        <f t="shared" si="1"/>
        <v>0</v>
      </c>
      <c r="R25" s="42" t="e">
        <f t="shared" ref="R25:R30" si="3">Q25/P25*100</f>
        <v>#DIV/0!</v>
      </c>
      <c r="S25" s="102">
        <v>0</v>
      </c>
    </row>
    <row r="26" spans="2:19" s="31" customFormat="1" ht="15" customHeight="1" thickBot="1" x14ac:dyDescent="0.3">
      <c r="B26" s="43">
        <v>6526</v>
      </c>
      <c r="C26" s="32" t="s">
        <v>10</v>
      </c>
      <c r="D26" s="26"/>
      <c r="E26" s="113"/>
      <c r="F26" s="91"/>
      <c r="G26" s="113"/>
      <c r="H26" s="6">
        <v>498150</v>
      </c>
      <c r="I26" s="112">
        <v>563281.48</v>
      </c>
      <c r="J26" s="26"/>
      <c r="K26" s="113"/>
      <c r="L26" s="26"/>
      <c r="M26" s="113"/>
      <c r="N26" s="26"/>
      <c r="O26" s="113"/>
      <c r="P26" s="4">
        <f t="shared" si="0"/>
        <v>498150</v>
      </c>
      <c r="Q26" s="119">
        <f t="shared" si="1"/>
        <v>563281.48</v>
      </c>
      <c r="R26" s="42">
        <f t="shared" si="3"/>
        <v>113.07467228746361</v>
      </c>
      <c r="S26" s="102">
        <f t="shared" si="2"/>
        <v>113.07467228746361</v>
      </c>
    </row>
    <row r="27" spans="2:19" s="31" customFormat="1" ht="15" customHeight="1" thickBot="1" x14ac:dyDescent="0.3">
      <c r="B27" s="44">
        <v>6614</v>
      </c>
      <c r="C27" s="32" t="s">
        <v>21</v>
      </c>
      <c r="D27" s="26"/>
      <c r="E27" s="113"/>
      <c r="F27" s="91"/>
      <c r="G27" s="113"/>
      <c r="H27" s="26"/>
      <c r="I27" s="113"/>
      <c r="J27" s="6">
        <v>78066</v>
      </c>
      <c r="K27" s="112">
        <v>7550</v>
      </c>
      <c r="L27" s="6"/>
      <c r="M27" s="112"/>
      <c r="N27" s="26"/>
      <c r="O27" s="113"/>
      <c r="P27" s="4">
        <f t="shared" si="0"/>
        <v>78066</v>
      </c>
      <c r="Q27" s="119">
        <f t="shared" si="1"/>
        <v>7550</v>
      </c>
      <c r="R27" s="42">
        <f t="shared" si="3"/>
        <v>9.6713037686060517</v>
      </c>
      <c r="S27" s="102">
        <f t="shared" si="2"/>
        <v>9.6713037686060517</v>
      </c>
    </row>
    <row r="28" spans="2:19" s="31" customFormat="1" ht="15" customHeight="1" thickBot="1" x14ac:dyDescent="0.3">
      <c r="B28" s="44">
        <v>6615</v>
      </c>
      <c r="C28" s="32" t="s">
        <v>22</v>
      </c>
      <c r="D28" s="26"/>
      <c r="E28" s="113"/>
      <c r="F28" s="91"/>
      <c r="G28" s="113"/>
      <c r="H28" s="26"/>
      <c r="I28" s="113"/>
      <c r="J28" s="6">
        <v>4500</v>
      </c>
      <c r="K28" s="112">
        <v>4500</v>
      </c>
      <c r="L28" s="6"/>
      <c r="M28" s="112"/>
      <c r="N28" s="26"/>
      <c r="O28" s="113"/>
      <c r="P28" s="4">
        <f t="shared" si="0"/>
        <v>4500</v>
      </c>
      <c r="Q28" s="119">
        <f t="shared" si="1"/>
        <v>4500</v>
      </c>
      <c r="R28" s="42">
        <f t="shared" si="3"/>
        <v>100</v>
      </c>
      <c r="S28" s="102">
        <f t="shared" si="2"/>
        <v>100</v>
      </c>
    </row>
    <row r="29" spans="2:19" s="31" customFormat="1" ht="15" customHeight="1" thickBot="1" x14ac:dyDescent="0.3">
      <c r="B29" s="44">
        <v>6631</v>
      </c>
      <c r="C29" s="32" t="s">
        <v>11</v>
      </c>
      <c r="D29" s="26"/>
      <c r="E29" s="113"/>
      <c r="F29" s="91"/>
      <c r="G29" s="113"/>
      <c r="H29" s="6"/>
      <c r="I29" s="112"/>
      <c r="J29" s="26"/>
      <c r="K29" s="113"/>
      <c r="L29" s="6">
        <v>15000</v>
      </c>
      <c r="M29" s="112">
        <v>6654.67</v>
      </c>
      <c r="N29" s="26"/>
      <c r="O29" s="113"/>
      <c r="P29" s="4">
        <f t="shared" si="0"/>
        <v>15000</v>
      </c>
      <c r="Q29" s="119">
        <f t="shared" si="1"/>
        <v>6654.67</v>
      </c>
      <c r="R29" s="42">
        <f t="shared" si="3"/>
        <v>44.364466666666672</v>
      </c>
      <c r="S29" s="102">
        <f t="shared" si="2"/>
        <v>44.364466666666672</v>
      </c>
    </row>
    <row r="30" spans="2:19" s="31" customFormat="1" ht="15" customHeight="1" thickBot="1" x14ac:dyDescent="0.3">
      <c r="B30" s="44">
        <v>6711</v>
      </c>
      <c r="C30" s="32" t="s">
        <v>12</v>
      </c>
      <c r="D30" s="6">
        <v>998572</v>
      </c>
      <c r="E30" s="112">
        <v>868082.64</v>
      </c>
      <c r="F30" s="11"/>
      <c r="G30" s="112"/>
      <c r="H30" s="26"/>
      <c r="I30" s="113"/>
      <c r="J30" s="26"/>
      <c r="K30" s="113"/>
      <c r="L30" s="26"/>
      <c r="M30" s="113"/>
      <c r="N30" s="26"/>
      <c r="O30" s="113"/>
      <c r="P30" s="4">
        <f t="shared" si="0"/>
        <v>998572</v>
      </c>
      <c r="Q30" s="119">
        <f t="shared" si="1"/>
        <v>868082.64</v>
      </c>
      <c r="R30" s="42">
        <f t="shared" si="3"/>
        <v>86.932403472158242</v>
      </c>
      <c r="S30" s="102">
        <f t="shared" si="2"/>
        <v>86.932403472158242</v>
      </c>
    </row>
    <row r="31" spans="2:19" s="31" customFormat="1" ht="15" customHeight="1" thickBot="1" x14ac:dyDescent="0.3">
      <c r="B31" s="44">
        <v>6712</v>
      </c>
      <c r="C31" s="32" t="s">
        <v>72</v>
      </c>
      <c r="D31" s="6"/>
      <c r="E31" s="112"/>
      <c r="F31" s="11"/>
      <c r="G31" s="112"/>
      <c r="H31" s="26"/>
      <c r="I31" s="113"/>
      <c r="J31" s="26"/>
      <c r="K31" s="113"/>
      <c r="L31" s="26"/>
      <c r="M31" s="113"/>
      <c r="N31" s="26"/>
      <c r="O31" s="113"/>
      <c r="P31" s="4">
        <f t="shared" si="0"/>
        <v>0</v>
      </c>
      <c r="Q31" s="119">
        <f t="shared" si="1"/>
        <v>0</v>
      </c>
      <c r="R31" s="42"/>
      <c r="S31" s="102" t="e">
        <f t="shared" si="2"/>
        <v>#DIV/0!</v>
      </c>
    </row>
    <row r="32" spans="2:19" s="31" customFormat="1" ht="15" customHeight="1" thickBot="1" x14ac:dyDescent="0.3">
      <c r="B32" s="44">
        <v>6831</v>
      </c>
      <c r="C32" s="32" t="s">
        <v>13</v>
      </c>
      <c r="D32" s="26"/>
      <c r="E32" s="113"/>
      <c r="F32" s="91"/>
      <c r="G32" s="113"/>
      <c r="H32" s="26"/>
      <c r="I32" s="113"/>
      <c r="J32" s="26"/>
      <c r="K32" s="112"/>
      <c r="L32" s="26"/>
      <c r="M32" s="113"/>
      <c r="N32" s="26"/>
      <c r="O32" s="113"/>
      <c r="P32" s="4">
        <f t="shared" si="0"/>
        <v>0</v>
      </c>
      <c r="Q32" s="119">
        <f t="shared" si="1"/>
        <v>0</v>
      </c>
      <c r="R32" s="42" t="s">
        <v>19</v>
      </c>
      <c r="S32" s="102">
        <v>0</v>
      </c>
    </row>
    <row r="33" spans="2:19" s="31" customFormat="1" ht="15" customHeight="1" thickBot="1" x14ac:dyDescent="0.3">
      <c r="B33" s="44">
        <v>6391</v>
      </c>
      <c r="C33" s="32" t="s">
        <v>79</v>
      </c>
      <c r="D33" s="5">
        <v>20000</v>
      </c>
      <c r="E33" s="114">
        <v>20000</v>
      </c>
      <c r="F33" s="93"/>
      <c r="G33" s="113"/>
      <c r="H33" s="26"/>
      <c r="I33" s="113"/>
      <c r="J33" s="26"/>
      <c r="K33" s="112"/>
      <c r="L33" s="26"/>
      <c r="M33" s="113"/>
      <c r="N33" s="26"/>
      <c r="O33" s="113"/>
      <c r="P33" s="4">
        <v>20000</v>
      </c>
      <c r="Q33" s="119">
        <v>20000</v>
      </c>
      <c r="R33" s="42"/>
      <c r="S33" s="102"/>
    </row>
    <row r="34" spans="2:19" s="31" customFormat="1" ht="15" customHeight="1" thickBot="1" x14ac:dyDescent="0.3">
      <c r="B34" s="44">
        <v>7211</v>
      </c>
      <c r="C34" s="33" t="s">
        <v>64</v>
      </c>
      <c r="D34" s="26"/>
      <c r="E34" s="113"/>
      <c r="F34" s="91"/>
      <c r="G34" s="113"/>
      <c r="H34" s="26"/>
      <c r="I34" s="113"/>
      <c r="J34" s="26"/>
      <c r="K34" s="113"/>
      <c r="L34" s="26"/>
      <c r="M34" s="113"/>
      <c r="N34" s="6">
        <v>3500</v>
      </c>
      <c r="O34" s="112">
        <v>1281.6099999999999</v>
      </c>
      <c r="P34" s="4">
        <f t="shared" si="0"/>
        <v>3500</v>
      </c>
      <c r="Q34" s="119">
        <f t="shared" si="1"/>
        <v>1281.6099999999999</v>
      </c>
      <c r="R34" s="42">
        <f>Q34/P34*100</f>
        <v>36.617428571428569</v>
      </c>
      <c r="S34" s="102">
        <f t="shared" si="2"/>
        <v>36.617428571428569</v>
      </c>
    </row>
    <row r="35" spans="2:19" s="31" customFormat="1" ht="15" customHeight="1" thickBot="1" x14ac:dyDescent="0.3">
      <c r="B35" s="44"/>
      <c r="C35" s="7" t="s">
        <v>14</v>
      </c>
      <c r="D35" s="8">
        <f t="shared" ref="D35:O35" si="4">SUM(D20:D34)</f>
        <v>10814104</v>
      </c>
      <c r="E35" s="115">
        <f t="shared" si="4"/>
        <v>9587769.9500000011</v>
      </c>
      <c r="F35" s="92">
        <v>363425</v>
      </c>
      <c r="G35" s="115">
        <v>346471</v>
      </c>
      <c r="H35" s="8">
        <v>498200</v>
      </c>
      <c r="I35" s="115">
        <f t="shared" si="4"/>
        <v>563281.79999999993</v>
      </c>
      <c r="J35" s="8">
        <f t="shared" si="4"/>
        <v>82566</v>
      </c>
      <c r="K35" s="115">
        <v>12050</v>
      </c>
      <c r="L35" s="8">
        <f t="shared" si="4"/>
        <v>15000</v>
      </c>
      <c r="M35" s="115">
        <f t="shared" si="4"/>
        <v>6654.67</v>
      </c>
      <c r="N35" s="8">
        <f t="shared" si="4"/>
        <v>3500</v>
      </c>
      <c r="O35" s="115">
        <f t="shared" si="4"/>
        <v>1281.6099999999999</v>
      </c>
      <c r="P35" s="4">
        <f t="shared" si="0"/>
        <v>11776795</v>
      </c>
      <c r="Q35" s="119">
        <v>10517509.76</v>
      </c>
      <c r="R35" s="42">
        <f>Q35/P35*100</f>
        <v>89.307063254476276</v>
      </c>
      <c r="S35" s="102">
        <f t="shared" si="2"/>
        <v>89.307063254476276</v>
      </c>
    </row>
    <row r="36" spans="2:19" s="31" customFormat="1" ht="15" customHeight="1" thickBot="1" x14ac:dyDescent="0.3">
      <c r="B36" s="44"/>
      <c r="C36" s="25" t="s">
        <v>17</v>
      </c>
      <c r="D36" s="5"/>
      <c r="E36" s="114"/>
      <c r="F36" s="93"/>
      <c r="G36" s="114"/>
      <c r="H36" s="5"/>
      <c r="I36" s="114"/>
      <c r="J36" s="8"/>
      <c r="K36" s="115">
        <v>0</v>
      </c>
      <c r="L36" s="8"/>
      <c r="M36" s="115">
        <v>0</v>
      </c>
      <c r="N36" s="8"/>
      <c r="O36" s="115">
        <v>0</v>
      </c>
      <c r="P36" s="4">
        <f t="shared" si="0"/>
        <v>0</v>
      </c>
      <c r="Q36" s="119">
        <f t="shared" si="1"/>
        <v>0</v>
      </c>
      <c r="R36" s="42"/>
      <c r="S36" s="102" t="e">
        <f t="shared" si="2"/>
        <v>#DIV/0!</v>
      </c>
    </row>
    <row r="37" spans="2:19" s="31" customFormat="1" ht="15" customHeight="1" thickBot="1" x14ac:dyDescent="0.3">
      <c r="B37" s="58"/>
      <c r="C37" s="59" t="s">
        <v>14</v>
      </c>
      <c r="D37" s="60">
        <f>D35+D36</f>
        <v>10814104</v>
      </c>
      <c r="E37" s="116">
        <f>E35+E36</f>
        <v>9587769.9500000011</v>
      </c>
      <c r="F37" s="94">
        <v>363425</v>
      </c>
      <c r="G37" s="116">
        <v>346471.73</v>
      </c>
      <c r="H37" s="60">
        <f t="shared" ref="H37:O37" si="5">H35+H36</f>
        <v>498200</v>
      </c>
      <c r="I37" s="116">
        <f t="shared" si="5"/>
        <v>563281.79999999993</v>
      </c>
      <c r="J37" s="60">
        <f t="shared" si="5"/>
        <v>82566</v>
      </c>
      <c r="K37" s="116">
        <v>12050</v>
      </c>
      <c r="L37" s="60">
        <f t="shared" si="5"/>
        <v>15000</v>
      </c>
      <c r="M37" s="116">
        <f t="shared" si="5"/>
        <v>6654.67</v>
      </c>
      <c r="N37" s="60">
        <f t="shared" si="5"/>
        <v>3500</v>
      </c>
      <c r="O37" s="116">
        <f t="shared" si="5"/>
        <v>1281.6099999999999</v>
      </c>
      <c r="P37" s="4">
        <f>D37+F37+H37+J37+L37+N37</f>
        <v>11776795</v>
      </c>
      <c r="Q37" s="119">
        <f t="shared" si="1"/>
        <v>10517509.760000002</v>
      </c>
      <c r="R37" s="54"/>
      <c r="S37" s="102">
        <f t="shared" si="2"/>
        <v>89.30706325447629</v>
      </c>
    </row>
    <row r="38" spans="2:19" s="31" customFormat="1" ht="15" customHeight="1" thickBot="1" x14ac:dyDescent="0.3">
      <c r="B38" s="145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7"/>
      <c r="S38" s="101"/>
    </row>
    <row r="39" spans="2:19" s="31" customFormat="1" ht="15" customHeight="1" thickBot="1" x14ac:dyDescent="0.3">
      <c r="B39" s="133" t="s">
        <v>67</v>
      </c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5"/>
      <c r="S39" s="101"/>
    </row>
    <row r="40" spans="2:19" s="31" customFormat="1" ht="15" customHeight="1" thickBot="1" x14ac:dyDescent="0.3">
      <c r="B40" s="41">
        <v>3</v>
      </c>
      <c r="C40" s="30" t="s">
        <v>15</v>
      </c>
      <c r="D40" s="6"/>
      <c r="E40" s="112"/>
      <c r="F40" s="11"/>
      <c r="G40" s="112"/>
      <c r="H40" s="6"/>
      <c r="I40" s="6"/>
      <c r="J40" s="6"/>
      <c r="K40" s="6"/>
      <c r="L40" s="6"/>
      <c r="M40" s="6"/>
      <c r="N40" s="6"/>
      <c r="O40" s="6"/>
      <c r="P40" s="4">
        <f>D40+F40+H40+J40+L40+N40</f>
        <v>0</v>
      </c>
      <c r="Q40" s="111">
        <f>E40+G40+I40+K40+M40+O40</f>
        <v>0</v>
      </c>
      <c r="R40" s="42"/>
      <c r="S40" s="101">
        <v>0</v>
      </c>
    </row>
    <row r="41" spans="2:19" s="31" customFormat="1" ht="15" customHeight="1" thickBot="1" x14ac:dyDescent="0.3">
      <c r="B41" s="45">
        <v>3211</v>
      </c>
      <c r="C41" s="34" t="s">
        <v>35</v>
      </c>
      <c r="D41" s="6">
        <v>37000</v>
      </c>
      <c r="E41" s="112">
        <v>36294.93</v>
      </c>
      <c r="F41" s="11"/>
      <c r="G41" s="112"/>
      <c r="H41" s="6"/>
      <c r="I41" s="6"/>
      <c r="J41" s="6"/>
      <c r="K41" s="6"/>
      <c r="L41" s="6"/>
      <c r="M41" s="6"/>
      <c r="N41" s="6"/>
      <c r="O41" s="6"/>
      <c r="P41" s="4">
        <f t="shared" ref="P41:P68" si="6">D41+F41+H41+J41+L41+N41</f>
        <v>37000</v>
      </c>
      <c r="Q41" s="111">
        <f t="shared" ref="Q41:Q67" si="7">E41+G41+I41+K41+M41+O41</f>
        <v>36294.93</v>
      </c>
      <c r="R41" s="42">
        <f t="shared" ref="R41:R63" si="8">Q41/P41*100</f>
        <v>98.094405405405411</v>
      </c>
      <c r="S41" s="102">
        <f t="shared" si="2"/>
        <v>98.094405405405411</v>
      </c>
    </row>
    <row r="42" spans="2:19" s="31" customFormat="1" ht="15" customHeight="1" thickBot="1" x14ac:dyDescent="0.3">
      <c r="B42" s="45">
        <v>3213</v>
      </c>
      <c r="C42" s="34" t="s">
        <v>25</v>
      </c>
      <c r="D42" s="6">
        <v>3300</v>
      </c>
      <c r="E42" s="112">
        <v>3300</v>
      </c>
      <c r="F42" s="11"/>
      <c r="G42" s="112"/>
      <c r="H42" s="6"/>
      <c r="I42" s="6"/>
      <c r="J42" s="6"/>
      <c r="K42" s="6"/>
      <c r="L42" s="6"/>
      <c r="M42" s="6"/>
      <c r="N42" s="6"/>
      <c r="O42" s="6"/>
      <c r="P42" s="4">
        <f t="shared" si="6"/>
        <v>3300</v>
      </c>
      <c r="Q42" s="111">
        <f t="shared" si="7"/>
        <v>3300</v>
      </c>
      <c r="R42" s="42">
        <f t="shared" si="8"/>
        <v>100</v>
      </c>
      <c r="S42" s="101">
        <v>100</v>
      </c>
    </row>
    <row r="43" spans="2:19" s="31" customFormat="1" ht="15" customHeight="1" thickBot="1" x14ac:dyDescent="0.3">
      <c r="B43" s="45">
        <v>3221</v>
      </c>
      <c r="C43" s="34" t="s">
        <v>26</v>
      </c>
      <c r="D43" s="6">
        <v>76000</v>
      </c>
      <c r="E43" s="112">
        <v>84756.06</v>
      </c>
      <c r="F43" s="11"/>
      <c r="G43" s="112"/>
      <c r="H43" s="6"/>
      <c r="I43" s="6"/>
      <c r="J43" s="6"/>
      <c r="K43" s="6"/>
      <c r="L43" s="6"/>
      <c r="M43" s="6"/>
      <c r="N43" s="6"/>
      <c r="O43" s="6"/>
      <c r="P43" s="4">
        <f t="shared" si="6"/>
        <v>76000</v>
      </c>
      <c r="Q43" s="111">
        <f t="shared" si="7"/>
        <v>84756.06</v>
      </c>
      <c r="R43" s="42">
        <f t="shared" si="8"/>
        <v>111.52113157894736</v>
      </c>
      <c r="S43" s="102">
        <f t="shared" si="2"/>
        <v>111.52113157894736</v>
      </c>
    </row>
    <row r="44" spans="2:19" s="31" customFormat="1" ht="15" customHeight="1" thickBot="1" x14ac:dyDescent="0.3">
      <c r="B44" s="45">
        <v>3222</v>
      </c>
      <c r="C44" s="34" t="s">
        <v>27</v>
      </c>
      <c r="D44" s="6">
        <v>0</v>
      </c>
      <c r="E44" s="112">
        <v>0</v>
      </c>
      <c r="F44" s="11"/>
      <c r="G44" s="112"/>
      <c r="H44" s="6"/>
      <c r="I44" s="6"/>
      <c r="J44" s="6"/>
      <c r="K44" s="6"/>
      <c r="L44" s="6"/>
      <c r="M44" s="6"/>
      <c r="N44" s="6"/>
      <c r="O44" s="6"/>
      <c r="P44" s="4">
        <f t="shared" si="6"/>
        <v>0</v>
      </c>
      <c r="Q44" s="111">
        <f t="shared" si="7"/>
        <v>0</v>
      </c>
      <c r="R44" s="42" t="e">
        <f t="shared" si="8"/>
        <v>#DIV/0!</v>
      </c>
      <c r="S44" s="101">
        <v>0</v>
      </c>
    </row>
    <row r="45" spans="2:19" s="31" customFormat="1" ht="15" customHeight="1" thickBot="1" x14ac:dyDescent="0.3">
      <c r="B45" s="45">
        <v>3223</v>
      </c>
      <c r="C45" s="34" t="s">
        <v>28</v>
      </c>
      <c r="D45" s="6">
        <v>152220</v>
      </c>
      <c r="E45" s="112">
        <v>145579.99</v>
      </c>
      <c r="F45" s="11"/>
      <c r="G45" s="112"/>
      <c r="H45" s="6"/>
      <c r="I45" s="6"/>
      <c r="J45" s="6"/>
      <c r="K45" s="6"/>
      <c r="L45" s="6"/>
      <c r="M45" s="6"/>
      <c r="N45" s="6"/>
      <c r="O45" s="6"/>
      <c r="P45" s="4">
        <f t="shared" si="6"/>
        <v>152220</v>
      </c>
      <c r="Q45" s="111">
        <f t="shared" si="7"/>
        <v>145579.99</v>
      </c>
      <c r="R45" s="42">
        <f t="shared" si="8"/>
        <v>95.637885954539485</v>
      </c>
      <c r="S45" s="102">
        <f t="shared" si="2"/>
        <v>95.637885954539485</v>
      </c>
    </row>
    <row r="46" spans="2:19" s="31" customFormat="1" ht="15" customHeight="1" thickBot="1" x14ac:dyDescent="0.3">
      <c r="B46" s="45">
        <v>3224</v>
      </c>
      <c r="C46" s="34" t="s">
        <v>45</v>
      </c>
      <c r="D46" s="6">
        <v>15758</v>
      </c>
      <c r="E46" s="112">
        <v>16828.78</v>
      </c>
      <c r="F46" s="11"/>
      <c r="G46" s="112"/>
      <c r="H46" s="6"/>
      <c r="I46" s="6"/>
      <c r="J46" s="6"/>
      <c r="K46" s="6"/>
      <c r="L46" s="6"/>
      <c r="M46" s="6"/>
      <c r="N46" s="6"/>
      <c r="O46" s="6"/>
      <c r="P46" s="4">
        <f t="shared" si="6"/>
        <v>15758</v>
      </c>
      <c r="Q46" s="111">
        <f t="shared" si="7"/>
        <v>16828.78</v>
      </c>
      <c r="R46" s="42">
        <f t="shared" si="8"/>
        <v>106.79515166899351</v>
      </c>
      <c r="S46" s="102">
        <f t="shared" si="2"/>
        <v>106.79515166899351</v>
      </c>
    </row>
    <row r="47" spans="2:19" s="31" customFormat="1" ht="15" customHeight="1" thickBot="1" x14ac:dyDescent="0.3">
      <c r="B47" s="45">
        <v>3225</v>
      </c>
      <c r="C47" s="34" t="s">
        <v>36</v>
      </c>
      <c r="D47" s="6">
        <v>11538</v>
      </c>
      <c r="E47" s="112">
        <v>11537.98</v>
      </c>
      <c r="F47" s="11"/>
      <c r="G47" s="112"/>
      <c r="H47" s="6"/>
      <c r="I47" s="6"/>
      <c r="J47" s="6"/>
      <c r="K47" s="6"/>
      <c r="L47" s="6"/>
      <c r="M47" s="6"/>
      <c r="N47" s="6"/>
      <c r="O47" s="6"/>
      <c r="P47" s="4">
        <f t="shared" si="6"/>
        <v>11538</v>
      </c>
      <c r="Q47" s="111">
        <f t="shared" si="7"/>
        <v>11537.98</v>
      </c>
      <c r="R47" s="42">
        <f t="shared" si="8"/>
        <v>99.999826659733046</v>
      </c>
      <c r="S47" s="102">
        <v>99.99</v>
      </c>
    </row>
    <row r="48" spans="2:19" s="31" customFormat="1" ht="15" customHeight="1" thickBot="1" x14ac:dyDescent="0.3">
      <c r="B48" s="45">
        <v>3227</v>
      </c>
      <c r="C48" s="34" t="s">
        <v>80</v>
      </c>
      <c r="D48" s="6">
        <v>2300</v>
      </c>
      <c r="E48" s="112">
        <v>2683.5</v>
      </c>
      <c r="F48" s="11"/>
      <c r="G48" s="112"/>
      <c r="H48" s="6"/>
      <c r="I48" s="6"/>
      <c r="J48" s="6"/>
      <c r="K48" s="6"/>
      <c r="L48" s="6"/>
      <c r="M48" s="6"/>
      <c r="N48" s="6"/>
      <c r="O48" s="6"/>
      <c r="P48" s="4">
        <f t="shared" si="6"/>
        <v>2300</v>
      </c>
      <c r="Q48" s="111">
        <f t="shared" si="7"/>
        <v>2683.5</v>
      </c>
      <c r="R48" s="42">
        <f t="shared" si="8"/>
        <v>116.67391304347825</v>
      </c>
      <c r="S48" s="102">
        <f>(Q48/P48)*100</f>
        <v>116.67391304347825</v>
      </c>
    </row>
    <row r="49" spans="2:19" s="31" customFormat="1" ht="15" customHeight="1" thickBot="1" x14ac:dyDescent="0.3">
      <c r="B49" s="45">
        <v>3231</v>
      </c>
      <c r="C49" s="34" t="s">
        <v>29</v>
      </c>
      <c r="D49" s="6">
        <v>19500</v>
      </c>
      <c r="E49" s="112">
        <v>17963.09</v>
      </c>
      <c r="F49" s="11"/>
      <c r="G49" s="112"/>
      <c r="H49" s="6"/>
      <c r="I49" s="6"/>
      <c r="J49" s="6"/>
      <c r="K49" s="6"/>
      <c r="L49" s="6"/>
      <c r="M49" s="6"/>
      <c r="N49" s="6"/>
      <c r="O49" s="6"/>
      <c r="P49" s="4">
        <f t="shared" si="6"/>
        <v>19500</v>
      </c>
      <c r="Q49" s="111">
        <f t="shared" si="7"/>
        <v>17963.09</v>
      </c>
      <c r="R49" s="42">
        <f t="shared" si="8"/>
        <v>92.118410256410257</v>
      </c>
      <c r="S49" s="102">
        <f>(Q49/P49)*100</f>
        <v>92.118410256410257</v>
      </c>
    </row>
    <row r="50" spans="2:19" s="31" customFormat="1" ht="15" customHeight="1" thickBot="1" x14ac:dyDescent="0.3">
      <c r="B50" s="45">
        <v>3231</v>
      </c>
      <c r="C50" s="34" t="s">
        <v>81</v>
      </c>
      <c r="D50" s="6">
        <v>3575</v>
      </c>
      <c r="E50" s="112">
        <v>2926.33</v>
      </c>
      <c r="F50" s="11"/>
      <c r="G50" s="112"/>
      <c r="H50" s="6"/>
      <c r="I50" s="6"/>
      <c r="J50" s="6"/>
      <c r="K50" s="6"/>
      <c r="L50" s="6"/>
      <c r="M50" s="6"/>
      <c r="N50" s="6"/>
      <c r="O50" s="6"/>
      <c r="P50" s="4">
        <f t="shared" si="6"/>
        <v>3575</v>
      </c>
      <c r="Q50" s="111">
        <f t="shared" si="7"/>
        <v>2926.33</v>
      </c>
      <c r="R50" s="42">
        <f t="shared" si="8"/>
        <v>81.855384615384622</v>
      </c>
      <c r="S50" s="102">
        <f>(Q50/P50)*100</f>
        <v>81.855384615384622</v>
      </c>
    </row>
    <row r="51" spans="2:19" s="31" customFormat="1" ht="15" customHeight="1" thickBot="1" x14ac:dyDescent="0.3">
      <c r="B51" s="45">
        <v>3232</v>
      </c>
      <c r="C51" s="34" t="s">
        <v>46</v>
      </c>
      <c r="D51" s="6">
        <v>21000</v>
      </c>
      <c r="E51" s="112">
        <v>22091.77</v>
      </c>
      <c r="F51" s="11"/>
      <c r="G51" s="112"/>
      <c r="H51" s="6"/>
      <c r="I51" s="6"/>
      <c r="J51" s="6"/>
      <c r="K51" s="6"/>
      <c r="L51" s="6"/>
      <c r="M51" s="6"/>
      <c r="N51" s="6"/>
      <c r="O51" s="6"/>
      <c r="P51" s="4">
        <f t="shared" si="6"/>
        <v>21000</v>
      </c>
      <c r="Q51" s="111">
        <f t="shared" si="7"/>
        <v>22091.77</v>
      </c>
      <c r="R51" s="42">
        <f t="shared" si="8"/>
        <v>105.19890476190477</v>
      </c>
      <c r="S51" s="102">
        <f t="shared" si="2"/>
        <v>105.19890476190477</v>
      </c>
    </row>
    <row r="52" spans="2:19" s="35" customFormat="1" ht="15" customHeight="1" thickBot="1" x14ac:dyDescent="0.3">
      <c r="B52" s="45">
        <v>3234</v>
      </c>
      <c r="C52" s="27" t="s">
        <v>30</v>
      </c>
      <c r="D52" s="6">
        <v>33600</v>
      </c>
      <c r="E52" s="112">
        <v>32484.76</v>
      </c>
      <c r="F52" s="11"/>
      <c r="G52" s="112"/>
      <c r="H52" s="6"/>
      <c r="I52" s="6"/>
      <c r="J52" s="6"/>
      <c r="K52" s="6"/>
      <c r="L52" s="6"/>
      <c r="M52" s="6"/>
      <c r="N52" s="6"/>
      <c r="O52" s="6"/>
      <c r="P52" s="4">
        <f t="shared" si="6"/>
        <v>33600</v>
      </c>
      <c r="Q52" s="111">
        <f t="shared" si="7"/>
        <v>32484.76</v>
      </c>
      <c r="R52" s="42">
        <f t="shared" si="8"/>
        <v>96.680833333333325</v>
      </c>
      <c r="S52" s="102">
        <f t="shared" si="2"/>
        <v>96.680833333333325</v>
      </c>
    </row>
    <row r="53" spans="2:19" s="35" customFormat="1" ht="15" customHeight="1" thickBot="1" x14ac:dyDescent="0.3">
      <c r="B53" s="45">
        <v>3235</v>
      </c>
      <c r="C53" s="27" t="s">
        <v>82</v>
      </c>
      <c r="D53" s="6">
        <v>7594</v>
      </c>
      <c r="E53" s="112">
        <v>10326.85</v>
      </c>
      <c r="F53" s="11"/>
      <c r="G53" s="112"/>
      <c r="H53" s="6"/>
      <c r="I53" s="6"/>
      <c r="J53" s="6"/>
      <c r="K53" s="6"/>
      <c r="L53" s="6"/>
      <c r="M53" s="6"/>
      <c r="N53" s="6"/>
      <c r="O53" s="6"/>
      <c r="P53" s="4">
        <f t="shared" si="6"/>
        <v>7594</v>
      </c>
      <c r="Q53" s="111">
        <f t="shared" si="7"/>
        <v>10326.85</v>
      </c>
      <c r="R53" s="42">
        <f t="shared" si="8"/>
        <v>135.98696339215169</v>
      </c>
      <c r="S53" s="102">
        <f>(Q53/P53)*100</f>
        <v>135.98696339215169</v>
      </c>
    </row>
    <row r="54" spans="2:19" s="31" customFormat="1" ht="15" customHeight="1" thickBot="1" x14ac:dyDescent="0.3">
      <c r="B54" s="45">
        <v>3236</v>
      </c>
      <c r="C54" s="27" t="s">
        <v>83</v>
      </c>
      <c r="D54" s="6">
        <v>6660</v>
      </c>
      <c r="E54" s="112">
        <v>8047.1</v>
      </c>
      <c r="F54" s="11"/>
      <c r="G54" s="112"/>
      <c r="H54" s="6"/>
      <c r="I54" s="6"/>
      <c r="J54" s="6"/>
      <c r="K54" s="6"/>
      <c r="L54" s="6"/>
      <c r="M54" s="6"/>
      <c r="N54" s="6"/>
      <c r="O54" s="6"/>
      <c r="P54" s="4">
        <f t="shared" si="6"/>
        <v>6660</v>
      </c>
      <c r="Q54" s="111">
        <f t="shared" si="7"/>
        <v>8047.1</v>
      </c>
      <c r="R54" s="42">
        <f t="shared" si="8"/>
        <v>120.82732732732732</v>
      </c>
      <c r="S54" s="102">
        <f t="shared" si="2"/>
        <v>120.82732732732732</v>
      </c>
    </row>
    <row r="55" spans="2:19" s="31" customFormat="1" ht="15" customHeight="1" thickBot="1" x14ac:dyDescent="0.3">
      <c r="B55" s="45">
        <v>3237</v>
      </c>
      <c r="C55" s="27" t="s">
        <v>84</v>
      </c>
      <c r="D55" s="6">
        <v>1875</v>
      </c>
      <c r="E55" s="112">
        <v>1875</v>
      </c>
      <c r="F55" s="11"/>
      <c r="G55" s="112"/>
      <c r="H55" s="6"/>
      <c r="I55" s="6"/>
      <c r="J55" s="6"/>
      <c r="K55" s="6"/>
      <c r="L55" s="6"/>
      <c r="M55" s="6"/>
      <c r="N55" s="6"/>
      <c r="O55" s="6"/>
      <c r="P55" s="4">
        <f t="shared" si="6"/>
        <v>1875</v>
      </c>
      <c r="Q55" s="111">
        <f t="shared" si="7"/>
        <v>1875</v>
      </c>
      <c r="R55" s="42">
        <f t="shared" si="8"/>
        <v>100</v>
      </c>
      <c r="S55" s="102">
        <f>(Q55/P55)*100</f>
        <v>100</v>
      </c>
    </row>
    <row r="56" spans="2:19" s="36" customFormat="1" ht="15" customHeight="1" thickBot="1" x14ac:dyDescent="0.3">
      <c r="B56" s="45">
        <v>3238</v>
      </c>
      <c r="C56" s="27" t="s">
        <v>31</v>
      </c>
      <c r="D56" s="6">
        <v>14169</v>
      </c>
      <c r="E56" s="112">
        <v>14792.25</v>
      </c>
      <c r="F56" s="11"/>
      <c r="G56" s="112"/>
      <c r="H56" s="6"/>
      <c r="I56" s="6"/>
      <c r="J56" s="6"/>
      <c r="K56" s="6"/>
      <c r="L56" s="6"/>
      <c r="M56" s="6"/>
      <c r="N56" s="6"/>
      <c r="O56" s="6"/>
      <c r="P56" s="4">
        <f t="shared" si="6"/>
        <v>14169</v>
      </c>
      <c r="Q56" s="111">
        <f t="shared" si="7"/>
        <v>14792.25</v>
      </c>
      <c r="R56" s="42">
        <f t="shared" si="8"/>
        <v>104.39868727503705</v>
      </c>
      <c r="S56" s="102">
        <f t="shared" si="2"/>
        <v>104.39868727503705</v>
      </c>
    </row>
    <row r="57" spans="2:19" s="36" customFormat="1" ht="15" customHeight="1" thickBot="1" x14ac:dyDescent="0.3">
      <c r="B57" s="45">
        <v>3239</v>
      </c>
      <c r="C57" s="27" t="s">
        <v>71</v>
      </c>
      <c r="D57" s="6">
        <v>1128</v>
      </c>
      <c r="E57" s="112">
        <v>1128.1300000000001</v>
      </c>
      <c r="F57" s="11"/>
      <c r="G57" s="112"/>
      <c r="H57" s="6"/>
      <c r="I57" s="6"/>
      <c r="J57" s="6"/>
      <c r="K57" s="6"/>
      <c r="L57" s="6"/>
      <c r="M57" s="6"/>
      <c r="N57" s="6"/>
      <c r="O57" s="6"/>
      <c r="P57" s="4">
        <f t="shared" si="6"/>
        <v>1128</v>
      </c>
      <c r="Q57" s="111">
        <f t="shared" si="7"/>
        <v>1128.1300000000001</v>
      </c>
      <c r="R57" s="42"/>
      <c r="S57" s="102">
        <f t="shared" si="2"/>
        <v>100.01152482269504</v>
      </c>
    </row>
    <row r="58" spans="2:19" s="36" customFormat="1" ht="15" customHeight="1" thickBot="1" x14ac:dyDescent="0.3">
      <c r="B58" s="45">
        <v>3292</v>
      </c>
      <c r="C58" s="27" t="s">
        <v>40</v>
      </c>
      <c r="D58" s="6">
        <v>14528</v>
      </c>
      <c r="E58" s="112">
        <v>10896</v>
      </c>
      <c r="F58" s="11"/>
      <c r="G58" s="112"/>
      <c r="H58" s="6"/>
      <c r="I58" s="6"/>
      <c r="J58" s="6"/>
      <c r="K58" s="6"/>
      <c r="L58" s="6"/>
      <c r="M58" s="6"/>
      <c r="N58" s="6"/>
      <c r="O58" s="6"/>
      <c r="P58" s="4">
        <f t="shared" si="6"/>
        <v>14528</v>
      </c>
      <c r="Q58" s="111">
        <f t="shared" si="7"/>
        <v>10896</v>
      </c>
      <c r="R58" s="42"/>
      <c r="S58" s="101">
        <f t="shared" si="2"/>
        <v>75</v>
      </c>
    </row>
    <row r="59" spans="2:19" s="36" customFormat="1" ht="15" customHeight="1" thickBot="1" x14ac:dyDescent="0.3">
      <c r="B59" s="45">
        <v>3293</v>
      </c>
      <c r="C59" s="27" t="s">
        <v>41</v>
      </c>
      <c r="D59" s="6">
        <v>3000</v>
      </c>
      <c r="E59" s="112">
        <v>1976.56</v>
      </c>
      <c r="F59" s="11"/>
      <c r="G59" s="112"/>
      <c r="H59" s="6"/>
      <c r="I59" s="6"/>
      <c r="J59" s="6"/>
      <c r="K59" s="6"/>
      <c r="L59" s="6"/>
      <c r="M59" s="6"/>
      <c r="N59" s="6"/>
      <c r="O59" s="6"/>
      <c r="P59" s="4">
        <f t="shared" si="6"/>
        <v>3000</v>
      </c>
      <c r="Q59" s="111">
        <f t="shared" si="7"/>
        <v>1976.56</v>
      </c>
      <c r="R59" s="42"/>
      <c r="S59" s="101">
        <f t="shared" si="2"/>
        <v>65.885333333333335</v>
      </c>
    </row>
    <row r="60" spans="2:19" s="36" customFormat="1" ht="15" customHeight="1" thickBot="1" x14ac:dyDescent="0.3">
      <c r="B60" s="45">
        <v>3294</v>
      </c>
      <c r="C60" s="27" t="s">
        <v>86</v>
      </c>
      <c r="D60" s="6">
        <v>1200</v>
      </c>
      <c r="E60" s="112">
        <v>1200</v>
      </c>
      <c r="F60" s="11"/>
      <c r="G60" s="112"/>
      <c r="H60" s="6"/>
      <c r="I60" s="6"/>
      <c r="J60" s="6"/>
      <c r="K60" s="6"/>
      <c r="L60" s="6"/>
      <c r="M60" s="6"/>
      <c r="N60" s="6"/>
      <c r="O60" s="6"/>
      <c r="P60" s="4">
        <f t="shared" si="6"/>
        <v>1200</v>
      </c>
      <c r="Q60" s="111">
        <f t="shared" si="7"/>
        <v>1200</v>
      </c>
      <c r="R60" s="42"/>
      <c r="S60" s="101">
        <f t="shared" si="2"/>
        <v>100</v>
      </c>
    </row>
    <row r="61" spans="2:19" s="36" customFormat="1" ht="15" customHeight="1" thickBot="1" x14ac:dyDescent="0.3">
      <c r="B61" s="45">
        <v>3295</v>
      </c>
      <c r="C61" s="27" t="s">
        <v>85</v>
      </c>
      <c r="D61" s="6">
        <v>379</v>
      </c>
      <c r="E61" s="112">
        <v>378.75</v>
      </c>
      <c r="F61" s="11"/>
      <c r="G61" s="112"/>
      <c r="H61" s="6"/>
      <c r="I61" s="6"/>
      <c r="J61" s="6"/>
      <c r="K61" s="6"/>
      <c r="L61" s="6"/>
      <c r="M61" s="6"/>
      <c r="N61" s="6"/>
      <c r="O61" s="6"/>
      <c r="P61" s="4">
        <f t="shared" si="6"/>
        <v>379</v>
      </c>
      <c r="Q61" s="111">
        <f t="shared" si="7"/>
        <v>378.75</v>
      </c>
      <c r="R61" s="42"/>
      <c r="S61" s="101">
        <f t="shared" si="2"/>
        <v>99.934036939313984</v>
      </c>
    </row>
    <row r="62" spans="2:19" s="36" customFormat="1" ht="15" customHeight="1" thickBot="1" x14ac:dyDescent="0.3">
      <c r="B62" s="45">
        <v>3299</v>
      </c>
      <c r="C62" s="27" t="s">
        <v>69</v>
      </c>
      <c r="D62" s="6">
        <v>1889</v>
      </c>
      <c r="E62" s="112">
        <v>1888.75</v>
      </c>
      <c r="F62" s="11"/>
      <c r="G62" s="112"/>
      <c r="H62" s="6"/>
      <c r="I62" s="6"/>
      <c r="J62" s="6"/>
      <c r="K62" s="6"/>
      <c r="L62" s="6"/>
      <c r="M62" s="6"/>
      <c r="N62" s="6"/>
      <c r="O62" s="6"/>
      <c r="P62" s="4">
        <f t="shared" si="6"/>
        <v>1889</v>
      </c>
      <c r="Q62" s="111">
        <f t="shared" si="7"/>
        <v>1888.75</v>
      </c>
      <c r="R62" s="42"/>
      <c r="S62" s="102">
        <f t="shared" si="2"/>
        <v>99.98676548438327</v>
      </c>
    </row>
    <row r="63" spans="2:19" s="31" customFormat="1" ht="15" customHeight="1" thickBot="1" x14ac:dyDescent="0.3">
      <c r="B63" s="45">
        <v>3431</v>
      </c>
      <c r="C63" s="27" t="s">
        <v>32</v>
      </c>
      <c r="D63" s="6">
        <v>7500</v>
      </c>
      <c r="E63" s="112">
        <v>6764.48</v>
      </c>
      <c r="F63" s="11"/>
      <c r="G63" s="112"/>
      <c r="H63" s="6"/>
      <c r="I63" s="6"/>
      <c r="J63" s="6"/>
      <c r="K63" s="6"/>
      <c r="L63" s="6"/>
      <c r="M63" s="6"/>
      <c r="N63" s="6"/>
      <c r="O63" s="6"/>
      <c r="P63" s="4">
        <f t="shared" si="6"/>
        <v>7500</v>
      </c>
      <c r="Q63" s="111">
        <f t="shared" si="7"/>
        <v>6764.48</v>
      </c>
      <c r="R63" s="42">
        <f t="shared" si="8"/>
        <v>90.193066666666667</v>
      </c>
      <c r="S63" s="102">
        <f t="shared" si="2"/>
        <v>90.193066666666667</v>
      </c>
    </row>
    <row r="64" spans="2:19" s="31" customFormat="1" ht="15" customHeight="1" thickBot="1" x14ac:dyDescent="0.3">
      <c r="B64" s="45">
        <v>3433</v>
      </c>
      <c r="C64" s="27" t="s">
        <v>42</v>
      </c>
      <c r="D64" s="6">
        <v>10</v>
      </c>
      <c r="E64" s="112">
        <v>9.4</v>
      </c>
      <c r="F64" s="11"/>
      <c r="G64" s="112"/>
      <c r="H64" s="6"/>
      <c r="I64" s="6"/>
      <c r="J64" s="6"/>
      <c r="K64" s="6"/>
      <c r="L64" s="6"/>
      <c r="M64" s="6"/>
      <c r="N64" s="6"/>
      <c r="O64" s="6"/>
      <c r="P64" s="4">
        <f t="shared" si="6"/>
        <v>10</v>
      </c>
      <c r="Q64" s="111">
        <f t="shared" si="7"/>
        <v>9.4</v>
      </c>
      <c r="R64" s="42"/>
      <c r="S64" s="102">
        <f t="shared" si="2"/>
        <v>94</v>
      </c>
    </row>
    <row r="65" spans="2:19" s="31" customFormat="1" ht="15" customHeight="1" thickBot="1" x14ac:dyDescent="0.3">
      <c r="B65" s="46">
        <v>4</v>
      </c>
      <c r="C65" s="39" t="s">
        <v>59</v>
      </c>
      <c r="D65" s="6"/>
      <c r="E65" s="112"/>
      <c r="F65" s="11"/>
      <c r="G65" s="112"/>
      <c r="H65" s="6"/>
      <c r="I65" s="6"/>
      <c r="J65" s="6"/>
      <c r="K65" s="6"/>
      <c r="L65" s="6"/>
      <c r="M65" s="6"/>
      <c r="N65" s="6"/>
      <c r="O65" s="6"/>
      <c r="P65" s="4">
        <f t="shared" si="6"/>
        <v>0</v>
      </c>
      <c r="Q65" s="111">
        <f t="shared" si="7"/>
        <v>0</v>
      </c>
      <c r="R65" s="42"/>
      <c r="S65" s="101">
        <v>0</v>
      </c>
    </row>
    <row r="66" spans="2:19" s="31" customFormat="1" ht="15" customHeight="1" thickBot="1" x14ac:dyDescent="0.3">
      <c r="B66" s="45">
        <v>4227</v>
      </c>
      <c r="C66" s="27" t="s">
        <v>33</v>
      </c>
      <c r="D66" s="6">
        <v>33508</v>
      </c>
      <c r="E66" s="112">
        <v>33507.39</v>
      </c>
      <c r="F66" s="11"/>
      <c r="G66" s="112"/>
      <c r="H66" s="6"/>
      <c r="I66" s="6"/>
      <c r="J66" s="6"/>
      <c r="K66" s="6"/>
      <c r="L66" s="6"/>
      <c r="M66" s="6"/>
      <c r="N66" s="6"/>
      <c r="O66" s="6"/>
      <c r="P66" s="4">
        <f t="shared" si="6"/>
        <v>33508</v>
      </c>
      <c r="Q66" s="111">
        <f t="shared" si="7"/>
        <v>33507.39</v>
      </c>
      <c r="R66" s="42">
        <f>Q66/P66*100</f>
        <v>99.998179539214519</v>
      </c>
      <c r="S66" s="102">
        <f t="shared" si="2"/>
        <v>99.998179539214519</v>
      </c>
    </row>
    <row r="67" spans="2:19" s="31" customFormat="1" ht="15" customHeight="1" thickBot="1" x14ac:dyDescent="0.3">
      <c r="B67" s="96">
        <v>4241</v>
      </c>
      <c r="C67" s="97" t="s">
        <v>68</v>
      </c>
      <c r="D67" s="98">
        <v>4560</v>
      </c>
      <c r="E67" s="120">
        <v>4553.1499999999996</v>
      </c>
      <c r="F67" s="99"/>
      <c r="G67" s="120"/>
      <c r="H67" s="98"/>
      <c r="I67" s="98"/>
      <c r="J67" s="98"/>
      <c r="K67" s="98"/>
      <c r="L67" s="98"/>
      <c r="M67" s="98"/>
      <c r="N67" s="98"/>
      <c r="O67" s="98"/>
      <c r="P67" s="4">
        <f t="shared" si="6"/>
        <v>4560</v>
      </c>
      <c r="Q67" s="111">
        <f t="shared" si="7"/>
        <v>4553.1499999999996</v>
      </c>
      <c r="R67" s="100"/>
      <c r="S67" s="102">
        <f t="shared" si="2"/>
        <v>99.849780701754369</v>
      </c>
    </row>
    <row r="68" spans="2:19" s="31" customFormat="1" ht="15" customHeight="1" thickBot="1" x14ac:dyDescent="0.3">
      <c r="B68" s="61"/>
      <c r="C68" s="62" t="s">
        <v>14</v>
      </c>
      <c r="D68" s="63">
        <f>SUM(D41:D67)</f>
        <v>473791</v>
      </c>
      <c r="E68" s="121">
        <f>SUM(E41:E67)</f>
        <v>473791.00000000006</v>
      </c>
      <c r="F68" s="95"/>
      <c r="G68" s="121"/>
      <c r="H68" s="63">
        <f>SUM(H41:H66)</f>
        <v>0</v>
      </c>
      <c r="I68" s="63"/>
      <c r="J68" s="63">
        <f>SUM(J41:J66)</f>
        <v>0</v>
      </c>
      <c r="K68" s="63"/>
      <c r="L68" s="63">
        <f>SUM(L41:L66)</f>
        <v>0</v>
      </c>
      <c r="M68" s="63"/>
      <c r="N68" s="63">
        <f>SUM(N41:N66)</f>
        <v>0</v>
      </c>
      <c r="O68" s="63"/>
      <c r="P68" s="4">
        <f t="shared" si="6"/>
        <v>473791</v>
      </c>
      <c r="Q68" s="121">
        <f>SUM(Q41:Q67)</f>
        <v>473791.00000000006</v>
      </c>
      <c r="R68" s="54">
        <f>Q68/P68*100</f>
        <v>100.00000000000003</v>
      </c>
      <c r="S68" s="102">
        <f t="shared" si="2"/>
        <v>100.00000000000003</v>
      </c>
    </row>
    <row r="69" spans="2:19" s="31" customFormat="1" ht="15" customHeight="1" thickBot="1" x14ac:dyDescent="0.3">
      <c r="B69" s="142"/>
      <c r="C69" s="143"/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4"/>
      <c r="S69" s="101"/>
    </row>
    <row r="70" spans="2:19" s="31" customFormat="1" ht="15" customHeight="1" thickBot="1" x14ac:dyDescent="0.3">
      <c r="B70" s="139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1"/>
      <c r="S70" s="101"/>
    </row>
    <row r="71" spans="2:19" s="31" customFormat="1" ht="15" customHeight="1" thickBot="1" x14ac:dyDescent="0.3">
      <c r="B71" s="136" t="s">
        <v>61</v>
      </c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8"/>
      <c r="S71" s="101"/>
    </row>
    <row r="72" spans="2:19" ht="15" customHeight="1" thickBot="1" x14ac:dyDescent="0.3">
      <c r="B72" s="47">
        <v>3</v>
      </c>
      <c r="C72" s="2" t="s">
        <v>15</v>
      </c>
      <c r="D72" s="6"/>
      <c r="E72" s="112"/>
      <c r="F72" s="11"/>
      <c r="G72" s="112"/>
      <c r="H72" s="6"/>
      <c r="I72" s="112"/>
      <c r="J72" s="6"/>
      <c r="K72" s="112"/>
      <c r="L72" s="6"/>
      <c r="M72" s="112"/>
      <c r="N72" s="6"/>
      <c r="O72" s="112"/>
      <c r="P72" s="4">
        <f>D72+F72+H72+J72+L72+N72</f>
        <v>0</v>
      </c>
      <c r="Q72" s="111">
        <f>E72+G72+I72+K72+M72+O72</f>
        <v>0</v>
      </c>
      <c r="R72" s="42"/>
      <c r="S72" s="102">
        <v>0</v>
      </c>
    </row>
    <row r="73" spans="2:19" ht="15" customHeight="1" thickBot="1" x14ac:dyDescent="0.3">
      <c r="B73" s="48">
        <v>3111</v>
      </c>
      <c r="C73" s="10" t="s">
        <v>55</v>
      </c>
      <c r="D73" s="6">
        <v>7787308</v>
      </c>
      <c r="E73" s="112">
        <v>6630870.4900000002</v>
      </c>
      <c r="F73" s="11">
        <v>143246</v>
      </c>
      <c r="G73" s="112">
        <v>143646.01</v>
      </c>
      <c r="H73" s="6"/>
      <c r="I73" s="112"/>
      <c r="J73" s="6"/>
      <c r="K73" s="112"/>
      <c r="L73" s="6"/>
      <c r="M73" s="112"/>
      <c r="N73" s="26"/>
      <c r="O73" s="113"/>
      <c r="P73" s="4">
        <f t="shared" ref="P73:P110" si="9">D73+F73+H73+J73+L73+N73</f>
        <v>7930554</v>
      </c>
      <c r="Q73" s="111">
        <f t="shared" ref="Q73:Q110" si="10">E73+G73+I73+K73+M73+O73</f>
        <v>6774516.5</v>
      </c>
      <c r="R73" s="42">
        <f t="shared" ref="R73:R104" si="11">Q73/P73*100</f>
        <v>85.422991886821535</v>
      </c>
      <c r="S73" s="102">
        <f t="shared" si="2"/>
        <v>85.422991886821535</v>
      </c>
    </row>
    <row r="74" spans="2:19" ht="15" customHeight="1" thickBot="1" x14ac:dyDescent="0.3">
      <c r="B74" s="48">
        <v>3121</v>
      </c>
      <c r="C74" s="10" t="s">
        <v>16</v>
      </c>
      <c r="D74" s="6">
        <v>298500</v>
      </c>
      <c r="E74" s="112">
        <v>296592.68</v>
      </c>
      <c r="F74" s="11">
        <v>4000</v>
      </c>
      <c r="G74" s="112">
        <v>3000</v>
      </c>
      <c r="H74" s="6"/>
      <c r="I74" s="112"/>
      <c r="J74" s="6"/>
      <c r="K74" s="112"/>
      <c r="L74" s="6"/>
      <c r="M74" s="112"/>
      <c r="N74" s="26"/>
      <c r="O74" s="113"/>
      <c r="P74" s="4">
        <f t="shared" si="9"/>
        <v>302500</v>
      </c>
      <c r="Q74" s="111">
        <f t="shared" si="10"/>
        <v>299592.68</v>
      </c>
      <c r="R74" s="42">
        <f t="shared" si="11"/>
        <v>99.038902479338844</v>
      </c>
      <c r="S74" s="102">
        <f t="shared" si="2"/>
        <v>99.038902479338844</v>
      </c>
    </row>
    <row r="75" spans="2:19" ht="15" customHeight="1" thickBot="1" x14ac:dyDescent="0.3">
      <c r="B75" s="48">
        <v>3132</v>
      </c>
      <c r="C75" s="10" t="s">
        <v>34</v>
      </c>
      <c r="D75" s="6">
        <v>1101447</v>
      </c>
      <c r="E75" s="112">
        <v>1094125.54</v>
      </c>
      <c r="F75" s="11">
        <v>23738</v>
      </c>
      <c r="G75" s="112">
        <v>23536.63</v>
      </c>
      <c r="H75" s="6"/>
      <c r="I75" s="112"/>
      <c r="J75" s="6"/>
      <c r="K75" s="112"/>
      <c r="L75" s="6"/>
      <c r="M75" s="112"/>
      <c r="N75" s="26"/>
      <c r="O75" s="113"/>
      <c r="P75" s="4">
        <f t="shared" si="9"/>
        <v>1125185</v>
      </c>
      <c r="Q75" s="111">
        <f t="shared" si="10"/>
        <v>1117662.17</v>
      </c>
      <c r="R75" s="42">
        <f t="shared" si="11"/>
        <v>99.331413945262327</v>
      </c>
      <c r="S75" s="102">
        <f t="shared" si="2"/>
        <v>99.331413945262327</v>
      </c>
    </row>
    <row r="76" spans="2:19" ht="15" customHeight="1" thickBot="1" x14ac:dyDescent="0.3">
      <c r="B76" s="48">
        <v>3133</v>
      </c>
      <c r="C76" s="10" t="s">
        <v>70</v>
      </c>
      <c r="D76" s="6">
        <v>60</v>
      </c>
      <c r="E76" s="112">
        <v>58.83</v>
      </c>
      <c r="F76" s="11"/>
      <c r="G76" s="112"/>
      <c r="H76" s="6"/>
      <c r="I76" s="112"/>
      <c r="J76" s="6"/>
      <c r="K76" s="112"/>
      <c r="L76" s="6"/>
      <c r="M76" s="112"/>
      <c r="N76" s="26"/>
      <c r="O76" s="113"/>
      <c r="P76" s="4">
        <f t="shared" si="9"/>
        <v>60</v>
      </c>
      <c r="Q76" s="111">
        <f t="shared" si="10"/>
        <v>58.83</v>
      </c>
      <c r="R76" s="42"/>
      <c r="S76" s="102">
        <f t="shared" si="2"/>
        <v>98.05</v>
      </c>
    </row>
    <row r="77" spans="2:19" ht="15" customHeight="1" thickBot="1" x14ac:dyDescent="0.3">
      <c r="B77" s="48">
        <v>3211</v>
      </c>
      <c r="C77" s="10" t="s">
        <v>35</v>
      </c>
      <c r="D77" s="6">
        <v>15000</v>
      </c>
      <c r="E77" s="112">
        <v>11204.71</v>
      </c>
      <c r="F77" s="11"/>
      <c r="G77" s="112"/>
      <c r="H77" s="6"/>
      <c r="I77" s="112"/>
      <c r="J77" s="6"/>
      <c r="K77" s="112"/>
      <c r="L77" s="6"/>
      <c r="M77" s="112"/>
      <c r="N77" s="5">
        <v>3500</v>
      </c>
      <c r="O77" s="114">
        <v>1281.6099999999999</v>
      </c>
      <c r="P77" s="4">
        <f t="shared" si="9"/>
        <v>18500</v>
      </c>
      <c r="Q77" s="111">
        <f t="shared" si="10"/>
        <v>12486.32</v>
      </c>
      <c r="R77" s="42">
        <f t="shared" si="11"/>
        <v>67.493621621621628</v>
      </c>
      <c r="S77" s="102">
        <f t="shared" si="2"/>
        <v>67.493621621621628</v>
      </c>
    </row>
    <row r="78" spans="2:19" ht="15" customHeight="1" thickBot="1" x14ac:dyDescent="0.3">
      <c r="B78" s="49">
        <v>3212</v>
      </c>
      <c r="C78" s="12" t="s">
        <v>24</v>
      </c>
      <c r="D78" s="6">
        <v>569000</v>
      </c>
      <c r="E78" s="112">
        <v>500786.41</v>
      </c>
      <c r="F78" s="11">
        <v>20273</v>
      </c>
      <c r="G78" s="112">
        <v>17887.060000000001</v>
      </c>
      <c r="H78" s="6"/>
      <c r="I78" s="112"/>
      <c r="J78" s="6"/>
      <c r="K78" s="112"/>
      <c r="L78" s="6"/>
      <c r="M78" s="112"/>
      <c r="N78" s="26"/>
      <c r="O78" s="113"/>
      <c r="P78" s="4">
        <f t="shared" si="9"/>
        <v>589273</v>
      </c>
      <c r="Q78" s="111">
        <f t="shared" si="10"/>
        <v>518673.47</v>
      </c>
      <c r="R78" s="42">
        <f t="shared" si="11"/>
        <v>88.019215202461325</v>
      </c>
      <c r="S78" s="102">
        <f t="shared" si="2"/>
        <v>88.019215202461325</v>
      </c>
    </row>
    <row r="79" spans="2:19" ht="15" customHeight="1" thickBot="1" x14ac:dyDescent="0.3">
      <c r="B79" s="49">
        <v>3213</v>
      </c>
      <c r="C79" s="12" t="s">
        <v>25</v>
      </c>
      <c r="D79" s="6"/>
      <c r="E79" s="112"/>
      <c r="F79" s="11"/>
      <c r="G79" s="112"/>
      <c r="H79" s="6"/>
      <c r="I79" s="112"/>
      <c r="J79" s="6"/>
      <c r="K79" s="112"/>
      <c r="L79" s="6"/>
      <c r="M79" s="112"/>
      <c r="N79" s="26"/>
      <c r="O79" s="113"/>
      <c r="P79" s="4">
        <f t="shared" si="9"/>
        <v>0</v>
      </c>
      <c r="Q79" s="111">
        <f t="shared" si="10"/>
        <v>0</v>
      </c>
      <c r="R79" s="42" t="e">
        <f t="shared" si="11"/>
        <v>#DIV/0!</v>
      </c>
      <c r="S79" s="102">
        <v>0</v>
      </c>
    </row>
    <row r="80" spans="2:19" ht="15" customHeight="1" thickBot="1" x14ac:dyDescent="0.3">
      <c r="B80" s="49">
        <v>3221</v>
      </c>
      <c r="C80" s="12" t="s">
        <v>26</v>
      </c>
      <c r="D80" s="6">
        <v>15500</v>
      </c>
      <c r="E80" s="112">
        <v>3124.3</v>
      </c>
      <c r="F80" s="11"/>
      <c r="G80" s="112"/>
      <c r="H80" s="6">
        <v>10500</v>
      </c>
      <c r="I80" s="112">
        <v>25500</v>
      </c>
      <c r="J80" s="6">
        <v>4500</v>
      </c>
      <c r="K80" s="112">
        <v>4500</v>
      </c>
      <c r="L80" s="6"/>
      <c r="M80" s="112"/>
      <c r="N80" s="26"/>
      <c r="O80" s="113"/>
      <c r="P80" s="4">
        <f t="shared" si="9"/>
        <v>30500</v>
      </c>
      <c r="Q80" s="111">
        <f t="shared" si="10"/>
        <v>33124.300000000003</v>
      </c>
      <c r="R80" s="42">
        <f t="shared" si="11"/>
        <v>108.60426229508198</v>
      </c>
      <c r="S80" s="102">
        <f t="shared" si="2"/>
        <v>108.60426229508198</v>
      </c>
    </row>
    <row r="81" spans="2:19" ht="15" customHeight="1" thickBot="1" x14ac:dyDescent="0.3">
      <c r="B81" s="49">
        <v>3222</v>
      </c>
      <c r="C81" s="12" t="s">
        <v>27</v>
      </c>
      <c r="D81" s="6">
        <v>5000</v>
      </c>
      <c r="E81" s="112">
        <v>3281.01</v>
      </c>
      <c r="F81" s="11">
        <v>24000</v>
      </c>
      <c r="G81" s="112">
        <v>20718.990000000002</v>
      </c>
      <c r="H81" s="6">
        <v>378500</v>
      </c>
      <c r="I81" s="112">
        <v>324816.99</v>
      </c>
      <c r="J81" s="6"/>
      <c r="K81" s="112"/>
      <c r="L81" s="6"/>
      <c r="M81" s="112"/>
      <c r="N81" s="6"/>
      <c r="O81" s="112"/>
      <c r="P81" s="4">
        <f t="shared" si="9"/>
        <v>407500</v>
      </c>
      <c r="Q81" s="111">
        <f t="shared" si="10"/>
        <v>348816.99</v>
      </c>
      <c r="R81" s="42">
        <f t="shared" si="11"/>
        <v>85.599261349693251</v>
      </c>
      <c r="S81" s="102">
        <f t="shared" si="2"/>
        <v>85.599261349693251</v>
      </c>
    </row>
    <row r="82" spans="2:19" ht="15" customHeight="1" thickBot="1" x14ac:dyDescent="0.3">
      <c r="B82" s="49">
        <v>3223</v>
      </c>
      <c r="C82" s="12" t="s">
        <v>28</v>
      </c>
      <c r="D82" s="6">
        <v>158500</v>
      </c>
      <c r="E82" s="112">
        <v>162990.73000000001</v>
      </c>
      <c r="F82" s="11"/>
      <c r="G82" s="112"/>
      <c r="H82" s="6"/>
      <c r="I82" s="112"/>
      <c r="J82" s="6"/>
      <c r="K82" s="112"/>
      <c r="L82" s="6"/>
      <c r="M82" s="112"/>
      <c r="N82" s="6"/>
      <c r="O82" s="112"/>
      <c r="P82" s="4">
        <f t="shared" si="9"/>
        <v>158500</v>
      </c>
      <c r="Q82" s="111">
        <f t="shared" si="10"/>
        <v>162990.73000000001</v>
      </c>
      <c r="R82" s="42">
        <f t="shared" si="11"/>
        <v>102.83326813880127</v>
      </c>
      <c r="S82" s="102">
        <f t="shared" si="2"/>
        <v>102.83326813880127</v>
      </c>
    </row>
    <row r="83" spans="2:19" ht="15" customHeight="1" thickBot="1" x14ac:dyDescent="0.3">
      <c r="B83" s="49">
        <v>3224</v>
      </c>
      <c r="C83" s="12" t="s">
        <v>45</v>
      </c>
      <c r="D83" s="6">
        <v>23000</v>
      </c>
      <c r="E83" s="112">
        <v>22447.55</v>
      </c>
      <c r="F83" s="11"/>
      <c r="G83" s="112"/>
      <c r="H83" s="6"/>
      <c r="I83" s="112"/>
      <c r="J83" s="6"/>
      <c r="K83" s="112"/>
      <c r="L83" s="6"/>
      <c r="M83" s="112"/>
      <c r="N83" s="6"/>
      <c r="O83" s="112"/>
      <c r="P83" s="4">
        <f t="shared" si="9"/>
        <v>23000</v>
      </c>
      <c r="Q83" s="111">
        <f t="shared" si="10"/>
        <v>22447.55</v>
      </c>
      <c r="R83" s="42">
        <f t="shared" si="11"/>
        <v>97.598043478260863</v>
      </c>
      <c r="S83" s="102">
        <f t="shared" si="2"/>
        <v>97.598043478260863</v>
      </c>
    </row>
    <row r="84" spans="2:19" ht="15" customHeight="1" thickBot="1" x14ac:dyDescent="0.3">
      <c r="B84" s="49">
        <v>3225</v>
      </c>
      <c r="C84" s="12" t="s">
        <v>36</v>
      </c>
      <c r="D84" s="6">
        <v>140000</v>
      </c>
      <c r="E84" s="112">
        <v>112036.32</v>
      </c>
      <c r="F84" s="11"/>
      <c r="G84" s="112"/>
      <c r="H84" s="6"/>
      <c r="I84" s="112"/>
      <c r="J84" s="6"/>
      <c r="K84" s="112"/>
      <c r="L84" s="6"/>
      <c r="M84" s="112"/>
      <c r="N84" s="6"/>
      <c r="O84" s="112"/>
      <c r="P84" s="4">
        <f t="shared" si="9"/>
        <v>140000</v>
      </c>
      <c r="Q84" s="111">
        <f t="shared" si="10"/>
        <v>112036.32</v>
      </c>
      <c r="R84" s="42">
        <f t="shared" si="11"/>
        <v>80.025942857142866</v>
      </c>
      <c r="S84" s="102">
        <f t="shared" si="2"/>
        <v>80.025942857142866</v>
      </c>
    </row>
    <row r="85" spans="2:19" ht="15" customHeight="1" thickBot="1" x14ac:dyDescent="0.3">
      <c r="B85" s="49">
        <v>3227</v>
      </c>
      <c r="C85" s="12" t="s">
        <v>37</v>
      </c>
      <c r="D85" s="6">
        <v>0</v>
      </c>
      <c r="E85" s="112">
        <v>189</v>
      </c>
      <c r="F85" s="11"/>
      <c r="G85" s="112"/>
      <c r="H85" s="6"/>
      <c r="I85" s="112"/>
      <c r="J85" s="6"/>
      <c r="K85" s="112"/>
      <c r="L85" s="6"/>
      <c r="M85" s="112"/>
      <c r="N85" s="6"/>
      <c r="O85" s="112"/>
      <c r="P85" s="4">
        <f t="shared" si="9"/>
        <v>0</v>
      </c>
      <c r="Q85" s="111">
        <f t="shared" si="10"/>
        <v>189</v>
      </c>
      <c r="R85" s="42" t="e">
        <f t="shared" si="11"/>
        <v>#DIV/0!</v>
      </c>
      <c r="S85" s="102">
        <v>0</v>
      </c>
    </row>
    <row r="86" spans="2:19" ht="15" customHeight="1" thickBot="1" x14ac:dyDescent="0.3">
      <c r="B86" s="49">
        <v>3231</v>
      </c>
      <c r="C86" s="12" t="s">
        <v>29</v>
      </c>
      <c r="D86" s="6">
        <v>8500</v>
      </c>
      <c r="E86" s="112">
        <v>6033.52</v>
      </c>
      <c r="F86" s="11">
        <v>5000</v>
      </c>
      <c r="G86" s="112">
        <v>5000</v>
      </c>
      <c r="H86" s="6"/>
      <c r="I86" s="112"/>
      <c r="J86" s="6"/>
      <c r="K86" s="112"/>
      <c r="L86" s="6"/>
      <c r="M86" s="112"/>
      <c r="N86" s="6"/>
      <c r="O86" s="112"/>
      <c r="P86" s="4">
        <f t="shared" si="9"/>
        <v>13500</v>
      </c>
      <c r="Q86" s="111">
        <f t="shared" si="10"/>
        <v>11033.52</v>
      </c>
      <c r="R86" s="42">
        <f t="shared" si="11"/>
        <v>81.729777777777784</v>
      </c>
      <c r="S86" s="102">
        <f t="shared" si="2"/>
        <v>81.729777777777784</v>
      </c>
    </row>
    <row r="87" spans="2:19" ht="15" customHeight="1" thickBot="1" x14ac:dyDescent="0.3">
      <c r="B87" s="49">
        <v>3232</v>
      </c>
      <c r="C87" s="12" t="s">
        <v>46</v>
      </c>
      <c r="D87" s="6">
        <v>53000</v>
      </c>
      <c r="E87" s="112">
        <v>46335.81</v>
      </c>
      <c r="F87" s="11">
        <v>46408</v>
      </c>
      <c r="G87" s="112">
        <v>46407.63</v>
      </c>
      <c r="H87" s="6"/>
      <c r="I87" s="112"/>
      <c r="J87" s="6">
        <v>78066</v>
      </c>
      <c r="K87" s="112">
        <v>7550</v>
      </c>
      <c r="L87" s="6"/>
      <c r="M87" s="112"/>
      <c r="N87" s="6"/>
      <c r="O87" s="112"/>
      <c r="P87" s="4">
        <f t="shared" si="9"/>
        <v>177474</v>
      </c>
      <c r="Q87" s="111">
        <f t="shared" si="10"/>
        <v>100293.44</v>
      </c>
      <c r="R87" s="42">
        <f t="shared" si="11"/>
        <v>56.511624237916536</v>
      </c>
      <c r="S87" s="102">
        <f t="shared" si="2"/>
        <v>56.511624237916536</v>
      </c>
    </row>
    <row r="88" spans="2:19" ht="15" customHeight="1" thickBot="1" x14ac:dyDescent="0.3">
      <c r="B88" s="49">
        <v>3233</v>
      </c>
      <c r="C88" s="12" t="s">
        <v>47</v>
      </c>
      <c r="D88" s="6"/>
      <c r="E88" s="112"/>
      <c r="F88" s="11"/>
      <c r="G88" s="112"/>
      <c r="H88" s="6"/>
      <c r="I88" s="112"/>
      <c r="J88" s="6"/>
      <c r="K88" s="112"/>
      <c r="L88" s="6"/>
      <c r="M88" s="112"/>
      <c r="N88" s="6"/>
      <c r="O88" s="112"/>
      <c r="P88" s="4">
        <f t="shared" si="9"/>
        <v>0</v>
      </c>
      <c r="Q88" s="111">
        <f t="shared" si="10"/>
        <v>0</v>
      </c>
      <c r="R88" s="42" t="e">
        <f t="shared" si="11"/>
        <v>#DIV/0!</v>
      </c>
      <c r="S88" s="102">
        <v>0</v>
      </c>
    </row>
    <row r="89" spans="2:19" s="1" customFormat="1" ht="15" customHeight="1" thickBot="1" x14ac:dyDescent="0.3">
      <c r="B89" s="49">
        <v>3234</v>
      </c>
      <c r="C89" s="13" t="s">
        <v>30</v>
      </c>
      <c r="D89" s="6">
        <v>12000</v>
      </c>
      <c r="E89" s="112">
        <v>7900.1</v>
      </c>
      <c r="F89" s="11"/>
      <c r="G89" s="112"/>
      <c r="H89" s="6"/>
      <c r="I89" s="112"/>
      <c r="J89" s="6"/>
      <c r="K89" s="112"/>
      <c r="L89" s="6"/>
      <c r="M89" s="112"/>
      <c r="N89" s="6"/>
      <c r="O89" s="112"/>
      <c r="P89" s="4">
        <f t="shared" si="9"/>
        <v>12000</v>
      </c>
      <c r="Q89" s="111">
        <f t="shared" si="10"/>
        <v>7900.1</v>
      </c>
      <c r="R89" s="42">
        <f t="shared" si="11"/>
        <v>65.834166666666675</v>
      </c>
      <c r="S89" s="102">
        <f t="shared" si="2"/>
        <v>65.834166666666675</v>
      </c>
    </row>
    <row r="90" spans="2:19" s="1" customFormat="1" ht="15" customHeight="1" thickBot="1" x14ac:dyDescent="0.3">
      <c r="B90" s="49">
        <v>3235</v>
      </c>
      <c r="C90" s="13" t="s">
        <v>82</v>
      </c>
      <c r="D90" s="6">
        <v>981.4</v>
      </c>
      <c r="E90" s="112">
        <v>981.4</v>
      </c>
      <c r="F90" s="11"/>
      <c r="G90" s="112"/>
      <c r="H90" s="6"/>
      <c r="I90" s="112"/>
      <c r="J90" s="6"/>
      <c r="K90" s="112"/>
      <c r="L90" s="6"/>
      <c r="M90" s="112"/>
      <c r="N90" s="6"/>
      <c r="O90" s="112"/>
      <c r="P90" s="4">
        <f t="shared" si="9"/>
        <v>981.4</v>
      </c>
      <c r="Q90" s="111">
        <f t="shared" si="10"/>
        <v>981.4</v>
      </c>
      <c r="R90" s="42">
        <f t="shared" si="11"/>
        <v>100</v>
      </c>
      <c r="S90" s="102">
        <f>(Q90/P90)*100</f>
        <v>100</v>
      </c>
    </row>
    <row r="91" spans="2:19" ht="15" customHeight="1" thickBot="1" x14ac:dyDescent="0.3">
      <c r="B91" s="49">
        <v>3236</v>
      </c>
      <c r="C91" s="13" t="s">
        <v>44</v>
      </c>
      <c r="D91" s="6">
        <v>7500</v>
      </c>
      <c r="E91" s="112">
        <v>6778.54</v>
      </c>
      <c r="F91" s="11"/>
      <c r="G91" s="112"/>
      <c r="H91" s="6"/>
      <c r="I91" s="112"/>
      <c r="J91" s="6"/>
      <c r="K91" s="112"/>
      <c r="L91" s="6"/>
      <c r="M91" s="112"/>
      <c r="N91" s="26"/>
      <c r="O91" s="113"/>
      <c r="P91" s="4">
        <f t="shared" si="9"/>
        <v>7500</v>
      </c>
      <c r="Q91" s="111">
        <f t="shared" si="10"/>
        <v>6778.54</v>
      </c>
      <c r="R91" s="42">
        <f t="shared" si="11"/>
        <v>90.380533333333332</v>
      </c>
      <c r="S91" s="102">
        <f t="shared" si="2"/>
        <v>90.380533333333332</v>
      </c>
    </row>
    <row r="92" spans="2:19" ht="15" customHeight="1" thickBot="1" x14ac:dyDescent="0.3">
      <c r="B92" s="49">
        <v>3237</v>
      </c>
      <c r="C92" s="13" t="s">
        <v>38</v>
      </c>
      <c r="D92" s="6">
        <v>10200</v>
      </c>
      <c r="E92" s="112">
        <v>11875</v>
      </c>
      <c r="F92" s="11">
        <v>0</v>
      </c>
      <c r="G92" s="112"/>
      <c r="H92" s="6"/>
      <c r="I92" s="112"/>
      <c r="J92" s="6"/>
      <c r="K92" s="112"/>
      <c r="L92" s="6"/>
      <c r="M92" s="112"/>
      <c r="N92" s="26"/>
      <c r="O92" s="113"/>
      <c r="P92" s="4">
        <f t="shared" si="9"/>
        <v>10200</v>
      </c>
      <c r="Q92" s="111">
        <f t="shared" si="10"/>
        <v>11875</v>
      </c>
      <c r="R92" s="42">
        <f t="shared" si="11"/>
        <v>116.42156862745099</v>
      </c>
      <c r="S92" s="102">
        <f t="shared" si="2"/>
        <v>116.42156862745099</v>
      </c>
    </row>
    <row r="93" spans="2:19" s="14" customFormat="1" ht="15" customHeight="1" thickBot="1" x14ac:dyDescent="0.3">
      <c r="B93" s="49">
        <v>3238</v>
      </c>
      <c r="C93" s="13" t="s">
        <v>31</v>
      </c>
      <c r="D93" s="6">
        <v>0</v>
      </c>
      <c r="E93" s="112">
        <v>12.5</v>
      </c>
      <c r="F93" s="11"/>
      <c r="G93" s="112"/>
      <c r="H93" s="6"/>
      <c r="I93" s="112"/>
      <c r="J93" s="6"/>
      <c r="K93" s="112"/>
      <c r="L93" s="6"/>
      <c r="M93" s="112"/>
      <c r="N93" s="26"/>
      <c r="O93" s="113"/>
      <c r="P93" s="4">
        <f t="shared" si="9"/>
        <v>0</v>
      </c>
      <c r="Q93" s="111">
        <f t="shared" si="10"/>
        <v>12.5</v>
      </c>
      <c r="R93" s="42" t="e">
        <f t="shared" si="11"/>
        <v>#DIV/0!</v>
      </c>
      <c r="S93" s="102">
        <v>0</v>
      </c>
    </row>
    <row r="94" spans="2:19" s="14" customFormat="1" ht="15" customHeight="1" thickBot="1" x14ac:dyDescent="0.3">
      <c r="B94" s="49">
        <v>3239</v>
      </c>
      <c r="C94" s="13" t="s">
        <v>39</v>
      </c>
      <c r="D94" s="6">
        <v>4800</v>
      </c>
      <c r="E94" s="112">
        <v>5552.5</v>
      </c>
      <c r="F94" s="11">
        <v>0</v>
      </c>
      <c r="G94" s="112"/>
      <c r="H94" s="6">
        <v>15000</v>
      </c>
      <c r="I94" s="112">
        <v>14700</v>
      </c>
      <c r="J94" s="6"/>
      <c r="K94" s="112"/>
      <c r="L94" s="6"/>
      <c r="M94" s="112"/>
      <c r="N94" s="26"/>
      <c r="O94" s="113"/>
      <c r="P94" s="4">
        <f t="shared" si="9"/>
        <v>19800</v>
      </c>
      <c r="Q94" s="111">
        <f t="shared" si="10"/>
        <v>20252.5</v>
      </c>
      <c r="R94" s="42">
        <f t="shared" si="11"/>
        <v>102.28535353535352</v>
      </c>
      <c r="S94" s="102">
        <f t="shared" ref="S94:S111" si="12">(Q94/P94)*100</f>
        <v>102.28535353535352</v>
      </c>
    </row>
    <row r="95" spans="2:19" s="14" customFormat="1" ht="15" customHeight="1" thickBot="1" x14ac:dyDescent="0.3">
      <c r="B95" s="49">
        <v>3241</v>
      </c>
      <c r="C95" s="13" t="s">
        <v>20</v>
      </c>
      <c r="D95" s="6">
        <v>0</v>
      </c>
      <c r="E95" s="112">
        <v>0</v>
      </c>
      <c r="F95" s="11">
        <v>0</v>
      </c>
      <c r="G95" s="112"/>
      <c r="H95" s="6"/>
      <c r="I95" s="112"/>
      <c r="J95" s="6"/>
      <c r="K95" s="112"/>
      <c r="L95" s="6"/>
      <c r="M95" s="112"/>
      <c r="N95" s="26"/>
      <c r="O95" s="113"/>
      <c r="P95" s="4">
        <f t="shared" si="9"/>
        <v>0</v>
      </c>
      <c r="Q95" s="111">
        <f t="shared" si="10"/>
        <v>0</v>
      </c>
      <c r="R95" s="42" t="e">
        <f t="shared" si="11"/>
        <v>#DIV/0!</v>
      </c>
      <c r="S95" s="102" t="e">
        <f t="shared" si="12"/>
        <v>#DIV/0!</v>
      </c>
    </row>
    <row r="96" spans="2:19" s="14" customFormat="1" ht="15" customHeight="1" thickBot="1" x14ac:dyDescent="0.3">
      <c r="B96" s="49">
        <v>3292</v>
      </c>
      <c r="C96" s="13" t="s">
        <v>40</v>
      </c>
      <c r="D96" s="6">
        <v>0</v>
      </c>
      <c r="E96" s="112">
        <v>0</v>
      </c>
      <c r="F96" s="11"/>
      <c r="G96" s="112"/>
      <c r="H96" s="6"/>
      <c r="I96" s="112">
        <v>3540.43</v>
      </c>
      <c r="J96" s="6"/>
      <c r="K96" s="112"/>
      <c r="L96" s="6"/>
      <c r="M96" s="112"/>
      <c r="N96" s="26"/>
      <c r="O96" s="113"/>
      <c r="P96" s="4">
        <f t="shared" si="9"/>
        <v>0</v>
      </c>
      <c r="Q96" s="111">
        <f t="shared" si="10"/>
        <v>3540.43</v>
      </c>
      <c r="R96" s="42" t="e">
        <f t="shared" si="11"/>
        <v>#DIV/0!</v>
      </c>
      <c r="S96" s="102">
        <v>0</v>
      </c>
    </row>
    <row r="97" spans="2:19" s="14" customFormat="1" ht="15" customHeight="1" thickBot="1" x14ac:dyDescent="0.3">
      <c r="B97" s="49">
        <v>3293</v>
      </c>
      <c r="C97" s="13" t="s">
        <v>41</v>
      </c>
      <c r="D97" s="6">
        <v>2000</v>
      </c>
      <c r="E97" s="112"/>
      <c r="F97" s="11"/>
      <c r="G97" s="112"/>
      <c r="H97" s="6"/>
      <c r="I97" s="112"/>
      <c r="J97" s="6"/>
      <c r="K97" s="112"/>
      <c r="L97" s="6"/>
      <c r="M97" s="112"/>
      <c r="N97" s="26"/>
      <c r="O97" s="113"/>
      <c r="P97" s="4">
        <f t="shared" si="9"/>
        <v>2000</v>
      </c>
      <c r="Q97" s="111">
        <f t="shared" si="10"/>
        <v>0</v>
      </c>
      <c r="R97" s="42">
        <f t="shared" si="11"/>
        <v>0</v>
      </c>
      <c r="S97" s="102">
        <f t="shared" si="12"/>
        <v>0</v>
      </c>
    </row>
    <row r="98" spans="2:19" s="14" customFormat="1" ht="15" customHeight="1" thickBot="1" x14ac:dyDescent="0.3">
      <c r="B98" s="49">
        <v>3294</v>
      </c>
      <c r="C98" s="13" t="s">
        <v>48</v>
      </c>
      <c r="D98" s="6">
        <v>0</v>
      </c>
      <c r="E98" s="112">
        <v>0</v>
      </c>
      <c r="F98" s="11"/>
      <c r="G98" s="112"/>
      <c r="H98" s="6"/>
      <c r="I98" s="112"/>
      <c r="J98" s="6"/>
      <c r="K98" s="112"/>
      <c r="L98" s="6"/>
      <c r="M98" s="112"/>
      <c r="N98" s="26"/>
      <c r="O98" s="113"/>
      <c r="P98" s="4">
        <f t="shared" si="9"/>
        <v>0</v>
      </c>
      <c r="Q98" s="111">
        <f t="shared" si="10"/>
        <v>0</v>
      </c>
      <c r="R98" s="42" t="e">
        <f t="shared" si="11"/>
        <v>#DIV/0!</v>
      </c>
      <c r="S98" s="102" t="e">
        <f t="shared" si="12"/>
        <v>#DIV/0!</v>
      </c>
    </row>
    <row r="99" spans="2:19" s="14" customFormat="1" ht="15" customHeight="1" thickBot="1" x14ac:dyDescent="0.3">
      <c r="B99" s="49">
        <v>3295</v>
      </c>
      <c r="C99" s="13" t="s">
        <v>87</v>
      </c>
      <c r="D99" s="6">
        <v>42000</v>
      </c>
      <c r="E99" s="112">
        <v>22525</v>
      </c>
      <c r="F99" s="11"/>
      <c r="G99" s="112"/>
      <c r="H99" s="6"/>
      <c r="I99" s="112"/>
      <c r="J99" s="6"/>
      <c r="K99" s="112"/>
      <c r="L99" s="6"/>
      <c r="M99" s="112"/>
      <c r="N99" s="26"/>
      <c r="O99" s="113"/>
      <c r="P99" s="4">
        <f t="shared" si="9"/>
        <v>42000</v>
      </c>
      <c r="Q99" s="111">
        <f t="shared" si="10"/>
        <v>22525</v>
      </c>
      <c r="R99" s="42">
        <f t="shared" si="11"/>
        <v>53.63095238095238</v>
      </c>
      <c r="S99" s="102">
        <f t="shared" si="12"/>
        <v>53.63095238095238</v>
      </c>
    </row>
    <row r="100" spans="2:19" s="14" customFormat="1" ht="15" customHeight="1" thickBot="1" x14ac:dyDescent="0.3">
      <c r="B100" s="49">
        <v>3296</v>
      </c>
      <c r="C100" s="13" t="s">
        <v>88</v>
      </c>
      <c r="D100" s="6">
        <v>1700</v>
      </c>
      <c r="E100" s="112">
        <v>1640.62</v>
      </c>
      <c r="F100" s="11"/>
      <c r="G100" s="112"/>
      <c r="H100" s="6"/>
      <c r="I100" s="112"/>
      <c r="J100" s="6"/>
      <c r="K100" s="112"/>
      <c r="L100" s="6"/>
      <c r="M100" s="112"/>
      <c r="N100" s="26"/>
      <c r="O100" s="113"/>
      <c r="P100" s="4">
        <f t="shared" si="9"/>
        <v>1700</v>
      </c>
      <c r="Q100" s="111">
        <f t="shared" si="10"/>
        <v>1640.62</v>
      </c>
      <c r="R100" s="42">
        <f t="shared" si="11"/>
        <v>96.507058823529405</v>
      </c>
      <c r="S100" s="102">
        <f t="shared" si="12"/>
        <v>96.507058823529405</v>
      </c>
    </row>
    <row r="101" spans="2:19" s="14" customFormat="1" ht="15" customHeight="1" thickBot="1" x14ac:dyDescent="0.3">
      <c r="B101" s="49">
        <v>3722</v>
      </c>
      <c r="C101" s="13" t="s">
        <v>89</v>
      </c>
      <c r="D101" s="6">
        <v>138183</v>
      </c>
      <c r="E101" s="112">
        <v>81747.19</v>
      </c>
      <c r="F101" s="11">
        <v>0</v>
      </c>
      <c r="G101" s="112"/>
      <c r="H101" s="6"/>
      <c r="I101" s="112"/>
      <c r="J101" s="6"/>
      <c r="K101" s="112"/>
      <c r="L101" s="6"/>
      <c r="M101" s="112"/>
      <c r="N101" s="26"/>
      <c r="O101" s="113"/>
      <c r="P101" s="4">
        <f t="shared" si="9"/>
        <v>138183</v>
      </c>
      <c r="Q101" s="111">
        <f t="shared" si="10"/>
        <v>81747.19</v>
      </c>
      <c r="R101" s="42"/>
      <c r="S101" s="102">
        <f t="shared" si="12"/>
        <v>59.158644695801939</v>
      </c>
    </row>
    <row r="102" spans="2:19" s="14" customFormat="1" ht="15" customHeight="1" thickBot="1" x14ac:dyDescent="0.3">
      <c r="B102" s="49">
        <v>3299</v>
      </c>
      <c r="C102" s="13" t="s">
        <v>49</v>
      </c>
      <c r="D102" s="6">
        <v>9800</v>
      </c>
      <c r="E102" s="112">
        <v>0</v>
      </c>
      <c r="F102" s="11">
        <v>10000</v>
      </c>
      <c r="G102" s="112">
        <v>0</v>
      </c>
      <c r="H102" s="6">
        <v>94200</v>
      </c>
      <c r="I102" s="112">
        <v>116543.3</v>
      </c>
      <c r="J102" s="6"/>
      <c r="K102" s="112"/>
      <c r="L102" s="6"/>
      <c r="M102" s="112"/>
      <c r="N102" s="26"/>
      <c r="O102" s="113"/>
      <c r="P102" s="4">
        <f t="shared" si="9"/>
        <v>114000</v>
      </c>
      <c r="Q102" s="111">
        <f t="shared" si="10"/>
        <v>116543.3</v>
      </c>
      <c r="R102" s="42">
        <f t="shared" si="11"/>
        <v>102.2309649122807</v>
      </c>
      <c r="S102" s="102">
        <f t="shared" si="12"/>
        <v>102.2309649122807</v>
      </c>
    </row>
    <row r="103" spans="2:19" ht="15" customHeight="1" thickBot="1" x14ac:dyDescent="0.3">
      <c r="B103" s="49">
        <v>3431</v>
      </c>
      <c r="C103" s="27" t="s">
        <v>32</v>
      </c>
      <c r="D103" s="6">
        <v>1300</v>
      </c>
      <c r="E103" s="112">
        <v>1429.14</v>
      </c>
      <c r="F103" s="11"/>
      <c r="G103" s="112"/>
      <c r="H103" s="6"/>
      <c r="I103" s="112"/>
      <c r="J103" s="6"/>
      <c r="K103" s="112"/>
      <c r="L103" s="6"/>
      <c r="M103" s="112"/>
      <c r="N103" s="26"/>
      <c r="O103" s="113"/>
      <c r="P103" s="4">
        <f t="shared" si="9"/>
        <v>1300</v>
      </c>
      <c r="Q103" s="111">
        <f t="shared" si="10"/>
        <v>1429.14</v>
      </c>
      <c r="R103" s="42">
        <f t="shared" si="11"/>
        <v>109.93384615384616</v>
      </c>
      <c r="S103" s="102">
        <v>0</v>
      </c>
    </row>
    <row r="104" spans="2:19" ht="15" customHeight="1" thickBot="1" x14ac:dyDescent="0.3">
      <c r="B104" s="49">
        <v>3433</v>
      </c>
      <c r="C104" s="13" t="s">
        <v>42</v>
      </c>
      <c r="D104" s="6">
        <v>600</v>
      </c>
      <c r="E104" s="112">
        <v>521.83000000000004</v>
      </c>
      <c r="F104" s="11"/>
      <c r="G104" s="112"/>
      <c r="H104" s="6"/>
      <c r="I104" s="112"/>
      <c r="J104" s="6"/>
      <c r="K104" s="112"/>
      <c r="L104" s="6"/>
      <c r="M104" s="112"/>
      <c r="N104" s="26"/>
      <c r="O104" s="113"/>
      <c r="P104" s="4">
        <f t="shared" si="9"/>
        <v>600</v>
      </c>
      <c r="Q104" s="111">
        <f t="shared" si="10"/>
        <v>521.83000000000004</v>
      </c>
      <c r="R104" s="42">
        <f t="shared" si="11"/>
        <v>86.971666666666664</v>
      </c>
      <c r="S104" s="102">
        <f t="shared" si="12"/>
        <v>86.971666666666664</v>
      </c>
    </row>
    <row r="105" spans="2:19" ht="15" customHeight="1" thickBot="1" x14ac:dyDescent="0.3">
      <c r="B105" s="50">
        <v>4</v>
      </c>
      <c r="C105" s="40" t="s">
        <v>59</v>
      </c>
      <c r="D105" s="6"/>
      <c r="E105" s="112"/>
      <c r="F105" s="11"/>
      <c r="G105" s="112"/>
      <c r="H105" s="6"/>
      <c r="I105" s="112"/>
      <c r="J105" s="6"/>
      <c r="K105" s="112"/>
      <c r="L105" s="6"/>
      <c r="M105" s="112"/>
      <c r="N105" s="26"/>
      <c r="O105" s="113"/>
      <c r="P105" s="4">
        <f t="shared" si="9"/>
        <v>0</v>
      </c>
      <c r="Q105" s="111">
        <f t="shared" si="10"/>
        <v>0</v>
      </c>
      <c r="R105" s="42"/>
      <c r="S105" s="102">
        <v>0</v>
      </c>
    </row>
    <row r="106" spans="2:19" ht="15" customHeight="1" thickBot="1" x14ac:dyDescent="0.3">
      <c r="B106" s="49">
        <v>4123</v>
      </c>
      <c r="C106" s="13" t="s">
        <v>51</v>
      </c>
      <c r="D106" s="6"/>
      <c r="E106" s="112"/>
      <c r="F106" s="11"/>
      <c r="G106" s="112"/>
      <c r="H106" s="6"/>
      <c r="I106" s="112"/>
      <c r="J106" s="6"/>
      <c r="K106" s="112"/>
      <c r="L106" s="6"/>
      <c r="M106" s="112"/>
      <c r="N106" s="26"/>
      <c r="O106" s="113"/>
      <c r="P106" s="4">
        <f t="shared" si="9"/>
        <v>0</v>
      </c>
      <c r="Q106" s="111">
        <f t="shared" si="10"/>
        <v>0</v>
      </c>
      <c r="R106" s="42" t="e">
        <f t="shared" ref="R106:R111" si="13">Q106/P106*100</f>
        <v>#DIV/0!</v>
      </c>
      <c r="S106" s="102">
        <v>0</v>
      </c>
    </row>
    <row r="107" spans="2:19" ht="15" customHeight="1" thickBot="1" x14ac:dyDescent="0.3">
      <c r="B107" s="49">
        <v>4212</v>
      </c>
      <c r="C107" s="13" t="s">
        <v>43</v>
      </c>
      <c r="D107" s="6">
        <v>0</v>
      </c>
      <c r="E107" s="112"/>
      <c r="F107" s="11"/>
      <c r="G107" s="112"/>
      <c r="H107" s="6"/>
      <c r="I107" s="112"/>
      <c r="J107" s="6"/>
      <c r="K107" s="112"/>
      <c r="L107" s="6"/>
      <c r="M107" s="112"/>
      <c r="N107" s="26"/>
      <c r="O107" s="113"/>
      <c r="P107" s="4">
        <f t="shared" si="9"/>
        <v>0</v>
      </c>
      <c r="Q107" s="111">
        <f t="shared" si="10"/>
        <v>0</v>
      </c>
      <c r="R107" s="42" t="e">
        <f t="shared" si="13"/>
        <v>#DIV/0!</v>
      </c>
      <c r="S107" s="102" t="e">
        <f t="shared" si="12"/>
        <v>#DIV/0!</v>
      </c>
    </row>
    <row r="108" spans="2:19" ht="15" customHeight="1" thickBot="1" x14ac:dyDescent="0.3">
      <c r="B108" s="49">
        <v>4227</v>
      </c>
      <c r="C108" s="13" t="s">
        <v>33</v>
      </c>
      <c r="D108" s="6">
        <v>222958.6</v>
      </c>
      <c r="E108" s="112">
        <v>137986.01</v>
      </c>
      <c r="F108" s="11">
        <v>86760</v>
      </c>
      <c r="G108" s="112">
        <v>86275.41</v>
      </c>
      <c r="H108" s="6"/>
      <c r="I108" s="112"/>
      <c r="J108" s="6"/>
      <c r="K108" s="112"/>
      <c r="L108" s="6">
        <v>15000</v>
      </c>
      <c r="M108" s="112">
        <v>6654.67</v>
      </c>
      <c r="N108" s="5"/>
      <c r="O108" s="112"/>
      <c r="P108" s="4">
        <f t="shared" si="9"/>
        <v>324718.59999999998</v>
      </c>
      <c r="Q108" s="111">
        <f t="shared" si="10"/>
        <v>230916.09000000003</v>
      </c>
      <c r="R108" s="42">
        <f t="shared" si="13"/>
        <v>71.11267725347426</v>
      </c>
      <c r="S108" s="102">
        <f t="shared" si="12"/>
        <v>71.11267725347426</v>
      </c>
    </row>
    <row r="109" spans="2:19" ht="15" customHeight="1" thickBot="1" x14ac:dyDescent="0.3">
      <c r="B109" s="49">
        <v>4241</v>
      </c>
      <c r="C109" s="13" t="s">
        <v>54</v>
      </c>
      <c r="D109" s="6">
        <v>185266</v>
      </c>
      <c r="E109" s="112">
        <v>113397.37</v>
      </c>
      <c r="F109" s="11"/>
      <c r="G109" s="112"/>
      <c r="H109" s="6"/>
      <c r="I109" s="112"/>
      <c r="J109" s="6"/>
      <c r="K109" s="112"/>
      <c r="L109" s="6"/>
      <c r="M109" s="112"/>
      <c r="N109" s="26"/>
      <c r="O109" s="113"/>
      <c r="P109" s="4">
        <f t="shared" si="9"/>
        <v>185266</v>
      </c>
      <c r="Q109" s="111">
        <f t="shared" si="10"/>
        <v>113397.37</v>
      </c>
      <c r="R109" s="42">
        <f t="shared" si="13"/>
        <v>61.207868686105385</v>
      </c>
      <c r="S109" s="102">
        <f t="shared" si="12"/>
        <v>61.207868686105385</v>
      </c>
    </row>
    <row r="110" spans="2:19" ht="15" customHeight="1" thickBot="1" x14ac:dyDescent="0.3">
      <c r="B110" s="49">
        <v>4262</v>
      </c>
      <c r="C110" s="13" t="s">
        <v>50</v>
      </c>
      <c r="D110" s="6"/>
      <c r="E110" s="112"/>
      <c r="F110" s="11"/>
      <c r="G110" s="112"/>
      <c r="H110" s="6"/>
      <c r="I110" s="112"/>
      <c r="J110" s="6"/>
      <c r="K110" s="112"/>
      <c r="L110" s="6"/>
      <c r="M110" s="112"/>
      <c r="N110" s="26"/>
      <c r="O110" s="113"/>
      <c r="P110" s="4">
        <f t="shared" si="9"/>
        <v>0</v>
      </c>
      <c r="Q110" s="111">
        <f t="shared" si="10"/>
        <v>0</v>
      </c>
      <c r="R110" s="42" t="e">
        <f t="shared" si="13"/>
        <v>#DIV/0!</v>
      </c>
      <c r="S110" s="102">
        <v>0</v>
      </c>
    </row>
    <row r="111" spans="2:19" ht="15" customHeight="1" thickBot="1" x14ac:dyDescent="0.3">
      <c r="B111" s="51"/>
      <c r="C111" s="52" t="s">
        <v>14</v>
      </c>
      <c r="D111" s="53">
        <f>SUM(D73:D110)</f>
        <v>10814104</v>
      </c>
      <c r="E111" s="122">
        <f>SUM(E73:E110)</f>
        <v>9282424.0999999996</v>
      </c>
      <c r="F111" s="53">
        <f>SUM(F73:F108)</f>
        <v>363425</v>
      </c>
      <c r="G111" s="122">
        <f>SUM(G73:G110)</f>
        <v>346471.73</v>
      </c>
      <c r="H111" s="53">
        <f t="shared" ref="H111:N111" si="14">SUM(H73:H110)</f>
        <v>498200</v>
      </c>
      <c r="I111" s="122">
        <f>SUM(I73:I110)</f>
        <v>485100.72</v>
      </c>
      <c r="J111" s="53">
        <f>SUM(J73:J110)</f>
        <v>82566</v>
      </c>
      <c r="K111" s="122">
        <f>SUM(K73:K110)</f>
        <v>12050</v>
      </c>
      <c r="L111" s="53">
        <f t="shared" si="14"/>
        <v>15000</v>
      </c>
      <c r="M111" s="122">
        <f t="shared" si="14"/>
        <v>6654.67</v>
      </c>
      <c r="N111" s="53">
        <f t="shared" si="14"/>
        <v>3500</v>
      </c>
      <c r="O111" s="122">
        <v>1281.6099999999999</v>
      </c>
      <c r="P111" s="4">
        <f>SUM(P73:P110)</f>
        <v>11776795</v>
      </c>
      <c r="Q111" s="111">
        <f>SUM(Q73:Q110)</f>
        <v>10133982.83</v>
      </c>
      <c r="R111" s="54">
        <f t="shared" si="13"/>
        <v>86.050430783587544</v>
      </c>
      <c r="S111" s="102">
        <f t="shared" si="12"/>
        <v>86.050430783587544</v>
      </c>
    </row>
    <row r="112" spans="2:19" ht="15" customHeight="1" thickBot="1" x14ac:dyDescent="0.3">
      <c r="B112" s="64"/>
      <c r="C112" s="65"/>
      <c r="D112" s="66"/>
      <c r="E112" s="123"/>
      <c r="F112" s="66"/>
      <c r="G112" s="123"/>
      <c r="H112" s="66"/>
      <c r="I112" s="123"/>
      <c r="J112" s="66"/>
      <c r="K112" s="123"/>
      <c r="L112" s="66"/>
      <c r="M112" s="123"/>
      <c r="N112" s="66"/>
      <c r="O112" s="123"/>
      <c r="P112" s="66"/>
      <c r="Q112" s="123"/>
      <c r="R112" s="67"/>
      <c r="S112" s="101">
        <v>0</v>
      </c>
    </row>
    <row r="113" spans="2:19" ht="15" customHeight="1" thickBot="1" x14ac:dyDescent="0.3">
      <c r="B113" s="68"/>
      <c r="C113" s="69" t="s">
        <v>60</v>
      </c>
      <c r="D113" s="70">
        <v>10814104</v>
      </c>
      <c r="E113" s="124">
        <v>9282424.0999999996</v>
      </c>
      <c r="F113" s="70">
        <v>363425</v>
      </c>
      <c r="G113" s="124">
        <v>346471.73</v>
      </c>
      <c r="H113" s="70">
        <v>498200</v>
      </c>
      <c r="I113" s="124">
        <v>485100.72</v>
      </c>
      <c r="J113" s="70">
        <v>82566</v>
      </c>
      <c r="K113" s="124">
        <v>12050</v>
      </c>
      <c r="L113" s="70">
        <v>15000</v>
      </c>
      <c r="M113" s="124">
        <v>6654.67</v>
      </c>
      <c r="N113" s="70">
        <v>3500</v>
      </c>
      <c r="O113" s="124">
        <v>1281.6099999999999</v>
      </c>
      <c r="P113" s="70">
        <v>11776795</v>
      </c>
      <c r="Q113" s="124">
        <v>10607773.83</v>
      </c>
      <c r="R113" s="71"/>
      <c r="S113" s="102">
        <f>(Q113/P113)*100</f>
        <v>90.073520257421478</v>
      </c>
    </row>
    <row r="114" spans="2:19" ht="15" customHeight="1" thickBot="1" x14ac:dyDescent="0.3">
      <c r="B114" s="15"/>
      <c r="C114" s="16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8"/>
      <c r="R114" s="19"/>
    </row>
    <row r="115" spans="2:19" ht="15" customHeight="1" x14ac:dyDescent="0.25">
      <c r="B115" s="20"/>
      <c r="C115" s="21"/>
      <c r="D115" s="22"/>
      <c r="E115" s="22"/>
      <c r="F115" s="22"/>
      <c r="G115" s="22"/>
      <c r="H115" s="22"/>
      <c r="I115" s="22"/>
      <c r="J115" s="154" t="s">
        <v>56</v>
      </c>
      <c r="K115" s="155"/>
      <c r="L115" s="155"/>
      <c r="M115" s="155"/>
      <c r="N115" s="155"/>
      <c r="O115" s="155"/>
      <c r="P115" s="156"/>
      <c r="Q115" s="55">
        <v>-90264.07</v>
      </c>
      <c r="R115" s="19"/>
    </row>
    <row r="116" spans="2:19" ht="15" customHeight="1" x14ac:dyDescent="0.25">
      <c r="B116" s="20"/>
      <c r="C116" s="21"/>
      <c r="D116" s="22"/>
      <c r="E116" s="22"/>
      <c r="F116" s="22"/>
      <c r="G116" s="22"/>
      <c r="H116" s="22"/>
      <c r="I116" s="22"/>
      <c r="J116" s="157" t="s">
        <v>17</v>
      </c>
      <c r="K116" s="158"/>
      <c r="L116" s="158"/>
      <c r="M116" s="158"/>
      <c r="N116" s="158"/>
      <c r="O116" s="158"/>
      <c r="P116" s="159"/>
      <c r="Q116" s="56">
        <v>134023.56</v>
      </c>
      <c r="R116" s="19"/>
    </row>
    <row r="117" spans="2:19" ht="15" customHeight="1" thickBot="1" x14ac:dyDescent="0.3">
      <c r="B117" s="23"/>
      <c r="C117" s="23"/>
      <c r="D117" s="23"/>
      <c r="E117" s="23"/>
      <c r="F117" s="23"/>
      <c r="G117" s="23"/>
      <c r="H117" s="23"/>
      <c r="I117" s="23"/>
      <c r="J117" s="126" t="s">
        <v>57</v>
      </c>
      <c r="K117" s="127"/>
      <c r="L117" s="127"/>
      <c r="M117" s="127"/>
      <c r="N117" s="127"/>
      <c r="O117" s="127"/>
      <c r="P117" s="128"/>
      <c r="Q117" s="57">
        <f>Q115+Q116</f>
        <v>43759.489999999991</v>
      </c>
      <c r="R117" s="24"/>
    </row>
    <row r="118" spans="2:19" ht="15" customHeight="1" x14ac:dyDescent="0.25"/>
    <row r="119" spans="2:19" ht="15" customHeight="1" x14ac:dyDescent="0.25">
      <c r="B119" s="74" t="s">
        <v>18</v>
      </c>
      <c r="C119" s="72"/>
      <c r="D119" s="72"/>
      <c r="E119" s="72"/>
      <c r="F119" s="72"/>
      <c r="G119" s="72"/>
      <c r="P119" s="9"/>
    </row>
    <row r="120" spans="2:19" ht="15" customHeight="1" x14ac:dyDescent="0.25"/>
    <row r="121" spans="2:19" ht="15" customHeight="1" x14ac:dyDescent="0.25">
      <c r="B121" s="125" t="s">
        <v>91</v>
      </c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125"/>
      <c r="Q121" s="125"/>
      <c r="R121" s="125"/>
    </row>
    <row r="122" spans="2:19" ht="15" customHeight="1" x14ac:dyDescent="0.25">
      <c r="B122" s="125" t="s">
        <v>90</v>
      </c>
      <c r="C122" s="125"/>
      <c r="D122" s="125"/>
      <c r="E122" s="125"/>
      <c r="F122" s="125"/>
      <c r="G122" s="125"/>
      <c r="H122" s="125"/>
      <c r="I122" s="125"/>
      <c r="J122" s="125"/>
      <c r="K122" s="125"/>
      <c r="L122" s="125"/>
      <c r="M122" s="125"/>
      <c r="N122" s="125"/>
      <c r="O122" s="125"/>
      <c r="P122" s="125"/>
      <c r="Q122" s="125"/>
      <c r="R122" s="125"/>
    </row>
    <row r="123" spans="2:19" ht="15" customHeight="1" x14ac:dyDescent="0.25">
      <c r="B123" s="125" t="s">
        <v>92</v>
      </c>
      <c r="C123" s="125"/>
      <c r="D123" s="125"/>
      <c r="E123" s="125"/>
      <c r="F123" s="125"/>
      <c r="G123" s="125"/>
      <c r="H123" s="125"/>
      <c r="I123" s="125"/>
      <c r="J123" s="125"/>
      <c r="K123" s="125"/>
      <c r="L123" s="125"/>
      <c r="M123" s="125"/>
      <c r="N123" s="125"/>
      <c r="O123" s="125"/>
      <c r="P123" s="125"/>
      <c r="Q123" s="125"/>
      <c r="R123" s="125"/>
    </row>
    <row r="124" spans="2:19" ht="15" customHeight="1" x14ac:dyDescent="0.25">
      <c r="B124" s="1"/>
    </row>
    <row r="125" spans="2:19" ht="15" customHeight="1" x14ac:dyDescent="0.25">
      <c r="B125" s="80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</row>
    <row r="126" spans="2:19" ht="15" customHeight="1" x14ac:dyDescent="0.25">
      <c r="B126" s="80" t="s">
        <v>74</v>
      </c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9"/>
    </row>
    <row r="127" spans="2:19" ht="15" customHeight="1" x14ac:dyDescent="0.25">
      <c r="B127" s="80"/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9"/>
    </row>
    <row r="128" spans="2:19" ht="15" customHeight="1" x14ac:dyDescent="0.25">
      <c r="B128" s="80"/>
      <c r="C128" s="78"/>
      <c r="D128" s="78"/>
      <c r="E128" s="78"/>
      <c r="F128" s="78"/>
      <c r="G128" s="78"/>
      <c r="H128" s="78"/>
      <c r="I128" s="78"/>
      <c r="J128" s="78"/>
      <c r="K128" s="78" t="s">
        <v>75</v>
      </c>
      <c r="L128" s="78"/>
      <c r="M128" s="78"/>
      <c r="N128" s="78"/>
      <c r="O128" s="78"/>
      <c r="P128" s="78"/>
      <c r="Q128" s="79"/>
    </row>
    <row r="129" spans="2:19" ht="15" customHeight="1" x14ac:dyDescent="0.25">
      <c r="B129" s="80"/>
      <c r="C129" s="78"/>
      <c r="D129" s="78"/>
      <c r="E129" s="78"/>
      <c r="F129" s="78"/>
      <c r="G129" s="78"/>
      <c r="H129" s="78"/>
      <c r="I129" s="78"/>
      <c r="J129" s="78"/>
      <c r="K129" s="78" t="s">
        <v>93</v>
      </c>
      <c r="L129" s="78"/>
      <c r="M129" s="78"/>
      <c r="N129" s="78"/>
      <c r="O129" s="78"/>
      <c r="P129" s="78"/>
      <c r="Q129" s="79"/>
    </row>
    <row r="130" spans="2:19" ht="15" customHeight="1" x14ac:dyDescent="0.25">
      <c r="B130" s="80"/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9"/>
    </row>
    <row r="131" spans="2:19" ht="15" customHeight="1" x14ac:dyDescent="0.25">
      <c r="B131" s="80"/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9"/>
    </row>
    <row r="132" spans="2:19" ht="15" customHeight="1" x14ac:dyDescent="0.25">
      <c r="B132" s="80"/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9"/>
    </row>
    <row r="133" spans="2:19" ht="15" customHeight="1" x14ac:dyDescent="0.25">
      <c r="B133" s="80"/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9"/>
    </row>
    <row r="134" spans="2:19" ht="15" customHeight="1" x14ac:dyDescent="0.25">
      <c r="B134" s="80"/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9"/>
    </row>
    <row r="135" spans="2:19" ht="15" customHeight="1" x14ac:dyDescent="0.25">
      <c r="B135" s="80"/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9"/>
    </row>
    <row r="136" spans="2:19" s="78" customFormat="1" ht="18" customHeight="1" x14ac:dyDescent="0.2">
      <c r="B136" s="80"/>
    </row>
    <row r="137" spans="2:19" s="78" customFormat="1" ht="6" customHeight="1" x14ac:dyDescent="0.2">
      <c r="B137" s="103"/>
    </row>
    <row r="138" spans="2:19" s="78" customFormat="1" ht="6" customHeight="1" x14ac:dyDescent="0.2">
      <c r="B138" s="103"/>
    </row>
    <row r="139" spans="2:19" s="78" customFormat="1" ht="15" customHeight="1" x14ac:dyDescent="0.2">
      <c r="B139" s="125"/>
      <c r="C139" s="125"/>
      <c r="D139" s="125"/>
      <c r="E139" s="125"/>
      <c r="F139" s="125"/>
      <c r="G139" s="125"/>
      <c r="H139" s="125"/>
      <c r="I139" s="125"/>
      <c r="J139" s="125"/>
      <c r="K139" s="125"/>
      <c r="L139" s="125"/>
      <c r="M139" s="125"/>
      <c r="N139" s="125"/>
      <c r="O139" s="125"/>
      <c r="P139" s="125"/>
      <c r="Q139" s="125"/>
      <c r="R139" s="125"/>
    </row>
    <row r="140" spans="2:19" ht="15" customHeight="1" x14ac:dyDescent="0.25">
      <c r="B140" s="125"/>
      <c r="C140" s="125"/>
      <c r="D140" s="125"/>
      <c r="E140" s="125"/>
      <c r="F140" s="125"/>
      <c r="G140" s="125"/>
      <c r="H140" s="125"/>
      <c r="I140" s="125"/>
      <c r="J140" s="125"/>
      <c r="K140" s="125"/>
      <c r="L140" s="125"/>
      <c r="M140" s="125"/>
      <c r="N140" s="125"/>
      <c r="O140" s="125"/>
      <c r="P140" s="125"/>
      <c r="Q140" s="125"/>
      <c r="R140" s="125"/>
    </row>
    <row r="141" spans="2:19" ht="15" customHeight="1" x14ac:dyDescent="0.25">
      <c r="B141" s="1"/>
    </row>
    <row r="142" spans="2:19" ht="15" customHeight="1" x14ac:dyDescent="0.25">
      <c r="B142" s="1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  <c r="S142" s="76"/>
    </row>
    <row r="143" spans="2:19" ht="15" customHeight="1" x14ac:dyDescent="0.25">
      <c r="B143" s="1"/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  <c r="S143" s="76"/>
    </row>
    <row r="144" spans="2:19" ht="15" customHeight="1" x14ac:dyDescent="0.25">
      <c r="B144" s="1"/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  <c r="S144" s="76"/>
    </row>
    <row r="145" spans="2:19" ht="15" customHeight="1" x14ac:dyDescent="0.25">
      <c r="B145" s="1"/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  <c r="S145" s="76"/>
    </row>
    <row r="146" spans="2:19" ht="15" customHeight="1" x14ac:dyDescent="0.25">
      <c r="B146" s="76"/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  <c r="S146" s="76"/>
    </row>
    <row r="147" spans="2:19" ht="15" customHeight="1" x14ac:dyDescent="0.25">
      <c r="B147" s="125"/>
      <c r="C147" s="125"/>
      <c r="D147" s="125"/>
      <c r="E147" s="125"/>
      <c r="F147" s="125"/>
      <c r="G147" s="125"/>
      <c r="H147" s="125"/>
      <c r="I147" s="125"/>
      <c r="J147" s="125"/>
      <c r="K147" s="125"/>
      <c r="L147" s="125"/>
      <c r="M147" s="125"/>
      <c r="N147" s="125"/>
      <c r="O147" s="125"/>
      <c r="P147" s="125"/>
      <c r="Q147" s="125"/>
      <c r="R147" s="125"/>
      <c r="S147" s="76"/>
    </row>
    <row r="148" spans="2:19" ht="15" customHeight="1" x14ac:dyDescent="0.25">
      <c r="B148" s="125"/>
      <c r="C148" s="125"/>
      <c r="D148" s="125"/>
      <c r="E148" s="125"/>
      <c r="F148" s="125"/>
      <c r="G148" s="125"/>
      <c r="H148" s="125"/>
      <c r="I148" s="125"/>
      <c r="J148" s="125"/>
      <c r="K148" s="125"/>
      <c r="L148" s="125"/>
      <c r="M148" s="125"/>
      <c r="N148" s="125"/>
      <c r="O148" s="125"/>
      <c r="P148" s="125"/>
      <c r="Q148" s="125"/>
      <c r="R148" s="125"/>
      <c r="S148" s="76"/>
    </row>
    <row r="149" spans="2:19" ht="15" customHeight="1" x14ac:dyDescent="0.25">
      <c r="B149" s="76"/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  <c r="S149" s="76"/>
    </row>
    <row r="150" spans="2:19" ht="15" customHeight="1" x14ac:dyDescent="0.25">
      <c r="B150" s="76"/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  <c r="S150" s="76"/>
    </row>
    <row r="151" spans="2:19" ht="15" customHeight="1" x14ac:dyDescent="0.25">
      <c r="B151" s="76"/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6"/>
    </row>
    <row r="152" spans="2:19" ht="15" customHeight="1" x14ac:dyDescent="0.25">
      <c r="B152" s="76"/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  <c r="S152" s="76"/>
    </row>
    <row r="153" spans="2:19" ht="15" customHeight="1" x14ac:dyDescent="0.25"/>
    <row r="154" spans="2:19" ht="15" customHeight="1" x14ac:dyDescent="0.25"/>
    <row r="155" spans="2:19" ht="15" customHeight="1" x14ac:dyDescent="0.25"/>
    <row r="156" spans="2:19" ht="15" customHeight="1" x14ac:dyDescent="0.25"/>
    <row r="157" spans="2:19" ht="15" customHeight="1" x14ac:dyDescent="0.25"/>
    <row r="158" spans="2:19" ht="15" customHeight="1" x14ac:dyDescent="0.25"/>
    <row r="159" spans="2:19" ht="15" customHeight="1" x14ac:dyDescent="0.25"/>
    <row r="160" spans="2:19" ht="15" customHeight="1" x14ac:dyDescent="0.25"/>
  </sheetData>
  <mergeCells count="26">
    <mergeCell ref="S16:S17"/>
    <mergeCell ref="B9:R9"/>
    <mergeCell ref="J115:P115"/>
    <mergeCell ref="J116:P116"/>
    <mergeCell ref="F16:G16"/>
    <mergeCell ref="J117:P117"/>
    <mergeCell ref="Q16:Q17"/>
    <mergeCell ref="R16:R17"/>
    <mergeCell ref="B39:R39"/>
    <mergeCell ref="B71:R71"/>
    <mergeCell ref="B70:R70"/>
    <mergeCell ref="B69:R69"/>
    <mergeCell ref="B38:R38"/>
    <mergeCell ref="D16:E16"/>
    <mergeCell ref="H16:I16"/>
    <mergeCell ref="J16:K16"/>
    <mergeCell ref="L16:M16"/>
    <mergeCell ref="N16:O16"/>
    <mergeCell ref="P16:P17"/>
    <mergeCell ref="B147:R147"/>
    <mergeCell ref="B148:R148"/>
    <mergeCell ref="B121:R121"/>
    <mergeCell ref="B122:R122"/>
    <mergeCell ref="B123:R123"/>
    <mergeCell ref="B139:R139"/>
    <mergeCell ref="B140:R140"/>
  </mergeCells>
  <pageMargins left="0.7" right="0.7" top="0.75" bottom="0.75" header="0.3" footer="0.3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"/>
  <sheetViews>
    <sheetView workbookViewId="0">
      <selection activeCell="B4" sqref="B4"/>
    </sheetView>
  </sheetViews>
  <sheetFormatPr defaultRowHeight="15" x14ac:dyDescent="0.25"/>
  <cols>
    <col min="2" max="2" width="14.5703125" customWidth="1"/>
  </cols>
  <sheetData>
    <row r="3" spans="2:2" x14ac:dyDescent="0.25">
      <c r="B3" s="84">
        <f>1723393.32+567944+652993</f>
        <v>2944330.3200000003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SŠ Bedekovčina</dc:creator>
  <cp:lastModifiedBy>Računovodstvo</cp:lastModifiedBy>
  <cp:lastPrinted>2023-10-18T09:40:58Z</cp:lastPrinted>
  <dcterms:created xsi:type="dcterms:W3CDTF">2022-01-28T07:37:17Z</dcterms:created>
  <dcterms:modified xsi:type="dcterms:W3CDTF">2023-10-18T10:52:26Z</dcterms:modified>
</cp:coreProperties>
</file>