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ja\Dropbox\ŠKOLA\Financijski pla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227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L257" i="9"/>
  <c r="E257" i="9"/>
  <c r="M256" i="9"/>
  <c r="L256" i="9"/>
  <c r="F256" i="9" s="1"/>
  <c r="E256" i="9"/>
  <c r="M255" i="9"/>
  <c r="L255" i="9"/>
  <c r="F255" i="9"/>
  <c r="B255" i="9" s="1"/>
  <c r="E255" i="9"/>
  <c r="M254" i="9"/>
  <c r="L254" i="9"/>
  <c r="F254" i="9" s="1"/>
  <c r="B254" i="9" s="1"/>
  <c r="E254" i="9"/>
  <c r="M253" i="9"/>
  <c r="L253" i="9"/>
  <c r="F253" i="9" s="1"/>
  <c r="E253" i="9"/>
  <c r="B253" i="9"/>
  <c r="M252" i="9"/>
  <c r="L252" i="9"/>
  <c r="F252" i="9" s="1"/>
  <c r="E252" i="9"/>
  <c r="B252" i="9" s="1"/>
  <c r="M251" i="9"/>
  <c r="L251" i="9"/>
  <c r="F251" i="9"/>
  <c r="B251" i="9" s="1"/>
  <c r="E251" i="9"/>
  <c r="M250" i="9"/>
  <c r="L250" i="9"/>
  <c r="F250" i="9" s="1"/>
  <c r="E250" i="9"/>
  <c r="B250" i="9" s="1"/>
  <c r="M249" i="9"/>
  <c r="L249" i="9"/>
  <c r="E249" i="9"/>
  <c r="M248" i="9"/>
  <c r="L248" i="9"/>
  <c r="F248" i="9" s="1"/>
  <c r="E248" i="9"/>
  <c r="M247" i="9"/>
  <c r="L247" i="9"/>
  <c r="F247" i="9"/>
  <c r="B247" i="9" s="1"/>
  <c r="E247" i="9"/>
  <c r="M246" i="9"/>
  <c r="L246" i="9"/>
  <c r="F246" i="9" s="1"/>
  <c r="E246" i="9"/>
  <c r="M245" i="9"/>
  <c r="L245" i="9"/>
  <c r="F245" i="9" s="1"/>
  <c r="E245" i="9"/>
  <c r="B245" i="9"/>
  <c r="M244" i="9"/>
  <c r="L244" i="9"/>
  <c r="F244" i="9" s="1"/>
  <c r="E244" i="9"/>
  <c r="B244" i="9" s="1"/>
  <c r="M243" i="9"/>
  <c r="L243" i="9"/>
  <c r="F243" i="9"/>
  <c r="B243" i="9" s="1"/>
  <c r="E243" i="9"/>
  <c r="M242" i="9"/>
  <c r="L242" i="9"/>
  <c r="F242" i="9" s="1"/>
  <c r="B242" i="9" s="1"/>
  <c r="E242" i="9"/>
  <c r="M241" i="9"/>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s="1"/>
  <c r="E236" i="9"/>
  <c r="M235" i="9"/>
  <c r="L235" i="9"/>
  <c r="F235" i="9"/>
  <c r="B235" i="9" s="1"/>
  <c r="E235" i="9"/>
  <c r="M234" i="9"/>
  <c r="L234" i="9"/>
  <c r="F234" i="9" s="1"/>
  <c r="B234" i="9" s="1"/>
  <c r="E234" i="9"/>
  <c r="M233" i="9"/>
  <c r="L233" i="9"/>
  <c r="E233" i="9"/>
  <c r="M232" i="9"/>
  <c r="L232" i="9"/>
  <c r="F232" i="9" s="1"/>
  <c r="E232" i="9"/>
  <c r="B232" i="9" s="1"/>
  <c r="M231" i="9"/>
  <c r="L231" i="9"/>
  <c r="F231" i="9"/>
  <c r="E231" i="9"/>
  <c r="B231" i="9" s="1"/>
  <c r="M230" i="9"/>
  <c r="L230" i="9"/>
  <c r="F230" i="9" s="1"/>
  <c r="E230" i="9"/>
  <c r="M229" i="9"/>
  <c r="L229" i="9"/>
  <c r="F229" i="9" s="1"/>
  <c r="B229" i="9" s="1"/>
  <c r="E229" i="9"/>
  <c r="M228" i="9"/>
  <c r="L228" i="9"/>
  <c r="F228" i="9" s="1"/>
  <c r="E228" i="9"/>
  <c r="M227" i="9"/>
  <c r="L227" i="9"/>
  <c r="F227" i="9"/>
  <c r="E227" i="9"/>
  <c r="M226" i="9"/>
  <c r="L226" i="9"/>
  <c r="F226" i="9" s="1"/>
  <c r="B226" i="9" s="1"/>
  <c r="E226" i="9"/>
  <c r="H225" i="9"/>
  <c r="G225" i="9"/>
  <c r="F225" i="9"/>
  <c r="M224" i="9"/>
  <c r="L224" i="9"/>
  <c r="F224" i="9" s="1"/>
  <c r="E224" i="9"/>
  <c r="B224" i="9" s="1"/>
  <c r="M223" i="9"/>
  <c r="L223" i="9"/>
  <c r="F223" i="9"/>
  <c r="E223" i="9"/>
  <c r="B223" i="9" s="1"/>
  <c r="M222" i="9"/>
  <c r="L222" i="9"/>
  <c r="F222" i="9" s="1"/>
  <c r="B222" i="9" s="1"/>
  <c r="E222" i="9"/>
  <c r="M221" i="9"/>
  <c r="L221" i="9"/>
  <c r="F221" i="9" s="1"/>
  <c r="B221" i="9" s="1"/>
  <c r="E221" i="9"/>
  <c r="M220" i="9"/>
  <c r="L220" i="9"/>
  <c r="E220" i="9"/>
  <c r="M219" i="9"/>
  <c r="L219" i="9"/>
  <c r="E219" i="9"/>
  <c r="M218" i="9"/>
  <c r="L218" i="9"/>
  <c r="E218" i="9"/>
  <c r="M217" i="9"/>
  <c r="L217" i="9"/>
  <c r="E217" i="9"/>
  <c r="M216" i="9"/>
  <c r="L216" i="9"/>
  <c r="E216" i="9"/>
  <c r="M215" i="9"/>
  <c r="L215" i="9"/>
  <c r="F215" i="9"/>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B145" i="9" s="1"/>
  <c r="H144" i="9"/>
  <c r="G144" i="9"/>
  <c r="E144" i="9" s="1"/>
  <c r="B144" i="9" s="1"/>
  <c r="F144" i="9"/>
  <c r="H143" i="9"/>
  <c r="G143" i="9"/>
  <c r="F143" i="9"/>
  <c r="F142" i="9"/>
  <c r="H141" i="9"/>
  <c r="G141" i="9"/>
  <c r="F141" i="9"/>
  <c r="E141" i="9"/>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H128" i="9"/>
  <c r="G128" i="9"/>
  <c r="E128" i="9" s="1"/>
  <c r="B128" i="9" s="1"/>
  <c r="F128" i="9"/>
  <c r="H127" i="9"/>
  <c r="G127" i="9"/>
  <c r="E127" i="9" s="1"/>
  <c r="B127" i="9" s="1"/>
  <c r="F127" i="9"/>
  <c r="H126" i="9"/>
  <c r="G126" i="9"/>
  <c r="F126" i="9"/>
  <c r="E126" i="9"/>
  <c r="B126" i="9" s="1"/>
  <c r="H125" i="9"/>
  <c r="G125" i="9"/>
  <c r="F125" i="9"/>
  <c r="E125" i="9"/>
  <c r="H124" i="9"/>
  <c r="G124" i="9"/>
  <c r="E124" i="9" s="1"/>
  <c r="B124" i="9" s="1"/>
  <c r="F124" i="9"/>
  <c r="H123" i="9"/>
  <c r="G123" i="9"/>
  <c r="F123" i="9"/>
  <c r="E123" i="9"/>
  <c r="B123" i="9" s="1"/>
  <c r="H122" i="9"/>
  <c r="G122" i="9"/>
  <c r="F122" i="9"/>
  <c r="E122" i="9"/>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F92" i="9"/>
  <c r="H91" i="9"/>
  <c r="E91" i="9" s="1"/>
  <c r="B91" i="9" s="1"/>
  <c r="G91" i="9"/>
  <c r="F91" i="9"/>
  <c r="H90" i="9"/>
  <c r="G90" i="9"/>
  <c r="F90" i="9"/>
  <c r="E90" i="9"/>
  <c r="B90" i="9" s="1"/>
  <c r="H89" i="9"/>
  <c r="G89" i="9"/>
  <c r="E89" i="9" s="1"/>
  <c r="B89" i="9" s="1"/>
  <c r="F89" i="9"/>
  <c r="H88" i="9"/>
  <c r="G88" i="9"/>
  <c r="F88" i="9"/>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F80" i="9"/>
  <c r="H79" i="9"/>
  <c r="E79" i="9" s="1"/>
  <c r="B79" i="9" s="1"/>
  <c r="G79" i="9"/>
  <c r="F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B53" i="9" s="1"/>
  <c r="F53" i="9"/>
  <c r="H52" i="9"/>
  <c r="G52" i="9"/>
  <c r="F52" i="9"/>
  <c r="H51" i="9"/>
  <c r="E51" i="9" s="1"/>
  <c r="B51" i="9" s="1"/>
  <c r="G51" i="9"/>
  <c r="F51" i="9"/>
  <c r="H50" i="9"/>
  <c r="G50" i="9"/>
  <c r="F50" i="9"/>
  <c r="E50" i="9"/>
  <c r="B50" i="9" s="1"/>
  <c r="H49" i="9"/>
  <c r="G49" i="9"/>
  <c r="F49" i="9"/>
  <c r="E49" i="9"/>
  <c r="B49" i="9" s="1"/>
  <c r="H48" i="9"/>
  <c r="E48" i="9" s="1"/>
  <c r="B48" i="9" s="1"/>
  <c r="G48" i="9"/>
  <c r="F48" i="9"/>
  <c r="H47" i="9"/>
  <c r="G47" i="9"/>
  <c r="F47" i="9"/>
  <c r="H46" i="9"/>
  <c r="G46" i="9"/>
  <c r="E46" i="9" s="1"/>
  <c r="B46" i="9" s="1"/>
  <c r="F46" i="9"/>
  <c r="H45" i="9"/>
  <c r="G45" i="9"/>
  <c r="F45" i="9"/>
  <c r="H44" i="9"/>
  <c r="E44" i="9" s="1"/>
  <c r="B44" i="9" s="1"/>
  <c r="G44" i="9"/>
  <c r="F44" i="9"/>
  <c r="H43" i="9"/>
  <c r="G43" i="9"/>
  <c r="F43" i="9"/>
  <c r="H42" i="9"/>
  <c r="G42" i="9"/>
  <c r="E42" i="9" s="1"/>
  <c r="B42" i="9" s="1"/>
  <c r="F42" i="9"/>
  <c r="H41" i="9"/>
  <c r="G41" i="9"/>
  <c r="E41" i="9" s="1"/>
  <c r="B41" i="9" s="1"/>
  <c r="F41" i="9"/>
  <c r="H40" i="9"/>
  <c r="G40" i="9"/>
  <c r="F40" i="9"/>
  <c r="H39" i="9"/>
  <c r="G39" i="9"/>
  <c r="F39" i="9"/>
  <c r="H38" i="9"/>
  <c r="G38" i="9"/>
  <c r="E38" i="9" s="1"/>
  <c r="B38" i="9" s="1"/>
  <c r="F38" i="9"/>
  <c r="H37" i="9"/>
  <c r="G37" i="9"/>
  <c r="F37" i="9"/>
  <c r="H36" i="9"/>
  <c r="E36" i="9" s="1"/>
  <c r="B36" i="9" s="1"/>
  <c r="G36" i="9"/>
  <c r="F36" i="9"/>
  <c r="H35" i="9"/>
  <c r="G35" i="9"/>
  <c r="E35" i="9" s="1"/>
  <c r="B35" i="9" s="1"/>
  <c r="F35" i="9"/>
  <c r="H34" i="9"/>
  <c r="G34" i="9"/>
  <c r="E34" i="9" s="1"/>
  <c r="B34" i="9" s="1"/>
  <c r="F34" i="9"/>
  <c r="H33" i="9"/>
  <c r="G33" i="9"/>
  <c r="F33" i="9"/>
  <c r="H32" i="9"/>
  <c r="E32" i="9" s="1"/>
  <c r="B32" i="9" s="1"/>
  <c r="G32" i="9"/>
  <c r="F32" i="9"/>
  <c r="H31" i="9"/>
  <c r="G31" i="9"/>
  <c r="E31" i="9" s="1"/>
  <c r="B31" i="9" s="1"/>
  <c r="F31" i="9"/>
  <c r="H30" i="9"/>
  <c r="G30" i="9"/>
  <c r="E30" i="9" s="1"/>
  <c r="B30" i="9" s="1"/>
  <c r="F30" i="9"/>
  <c r="H29" i="9"/>
  <c r="G29" i="9"/>
  <c r="F29" i="9"/>
  <c r="H28" i="9"/>
  <c r="E28" i="9" s="1"/>
  <c r="B28" i="9" s="1"/>
  <c r="G28" i="9"/>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F22" i="9"/>
  <c r="H21" i="9"/>
  <c r="G21" i="9"/>
  <c r="F21" i="9"/>
  <c r="E21" i="9"/>
  <c r="B21" i="9" s="1"/>
  <c r="F20" i="9"/>
  <c r="F4" i="9"/>
  <c r="O3" i="9"/>
  <c r="G274" i="9" s="1"/>
  <c r="I3" i="9"/>
  <c r="H3" i="9"/>
  <c r="G3" i="9"/>
  <c r="D101" i="8"/>
  <c r="I36" i="3" s="1"/>
  <c r="D95" i="8"/>
  <c r="D90" i="8"/>
  <c r="D85" i="8"/>
  <c r="D80" i="8"/>
  <c r="D75" i="8"/>
  <c r="D70" i="8"/>
  <c r="D65" i="8"/>
  <c r="D60" i="8"/>
  <c r="D55" i="8"/>
  <c r="D50" i="8"/>
  <c r="D44" i="8"/>
  <c r="D36" i="8"/>
  <c r="D26" i="8"/>
  <c r="D24" i="8" s="1"/>
  <c r="C1499" i="1" s="1"/>
  <c r="H1499" i="1" s="1"/>
  <c r="D18" i="8"/>
  <c r="D8" i="8"/>
  <c r="D6" i="8" s="1"/>
  <c r="C1481" i="1" s="1"/>
  <c r="G1481" i="1" s="1"/>
  <c r="E44" i="7"/>
  <c r="D44" i="7"/>
  <c r="E39" i="7"/>
  <c r="D39" i="7"/>
  <c r="D38" i="7" s="1"/>
  <c r="E38" i="7"/>
  <c r="E30" i="7"/>
  <c r="D30" i="7"/>
  <c r="E23" i="7"/>
  <c r="E22" i="7" s="1"/>
  <c r="D23" i="7"/>
  <c r="D22" i="7" s="1"/>
  <c r="E14" i="7"/>
  <c r="D14" i="7"/>
  <c r="E7" i="7"/>
  <c r="D7" i="7"/>
  <c r="D6"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154" i="1" s="1"/>
  <c r="D180" i="5"/>
  <c r="F179" i="5"/>
  <c r="F178" i="5"/>
  <c r="F173" i="5"/>
  <c r="F172" i="5"/>
  <c r="F171" i="5"/>
  <c r="E170" i="5"/>
  <c r="D1148" i="1" s="1"/>
  <c r="G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F79" i="5"/>
  <c r="E79" i="5"/>
  <c r="E78" i="5" s="1"/>
  <c r="D1056" i="1" s="1"/>
  <c r="D79" i="5"/>
  <c r="D78" i="5"/>
  <c r="F77" i="5"/>
  <c r="F76" i="5"/>
  <c r="F75" i="5"/>
  <c r="F74" i="5"/>
  <c r="F73" i="5"/>
  <c r="F72" i="5"/>
  <c r="F71" i="5"/>
  <c r="E70" i="5"/>
  <c r="D70" i="5"/>
  <c r="E69" i="5"/>
  <c r="E68" i="5" s="1"/>
  <c r="I21" i="3"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E574" i="4"/>
  <c r="E567" i="4"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E529" i="4" s="1"/>
  <c r="E528"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E417" i="4"/>
  <c r="D417" i="4"/>
  <c r="D644" i="4" s="1"/>
  <c r="F644" i="4" s="1"/>
  <c r="E416" i="4"/>
  <c r="E643" i="4"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D352" i="4"/>
  <c r="D351" i="4" s="1"/>
  <c r="E351" i="4"/>
  <c r="F349" i="4"/>
  <c r="F348" i="4"/>
  <c r="E348" i="4"/>
  <c r="D348" i="4"/>
  <c r="F347" i="4"/>
  <c r="F346" i="4"/>
  <c r="E345" i="4"/>
  <c r="E344" i="4" s="1"/>
  <c r="D345" i="4"/>
  <c r="F345" i="4" s="1"/>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F259" i="4"/>
  <c r="E259" i="4"/>
  <c r="D259" i="4"/>
  <c r="F258" i="4"/>
  <c r="F257" i="4"/>
  <c r="F256" i="4"/>
  <c r="F255" i="4"/>
  <c r="F254" i="4"/>
  <c r="F253" i="4"/>
  <c r="E253" i="4"/>
  <c r="D253" i="4"/>
  <c r="E252" i="4"/>
  <c r="D248" i="1"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D206" i="1" s="1"/>
  <c r="G206" i="1" s="1"/>
  <c r="D210" i="4"/>
  <c r="F209" i="4"/>
  <c r="F208" i="4"/>
  <c r="F207" i="4"/>
  <c r="F206" i="4"/>
  <c r="F205" i="4"/>
  <c r="F204" i="4"/>
  <c r="F203" i="4"/>
  <c r="E202" i="4"/>
  <c r="D202" i="4"/>
  <c r="F202" i="4" s="1"/>
  <c r="F201" i="4"/>
  <c r="F200" i="4"/>
  <c r="F199" i="4"/>
  <c r="F198" i="4"/>
  <c r="E197" i="4"/>
  <c r="D193" i="1" s="1"/>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E133" i="4" s="1"/>
  <c r="D129" i="1" s="1"/>
  <c r="D134" i="4"/>
  <c r="D133" i="4"/>
  <c r="F132" i="4"/>
  <c r="F131" i="4"/>
  <c r="F130" i="4"/>
  <c r="F129" i="4"/>
  <c r="E128" i="4"/>
  <c r="D124" i="1" s="1"/>
  <c r="D128" i="4"/>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3" i="1" s="1"/>
  <c r="D77" i="4"/>
  <c r="F76" i="4"/>
  <c r="F75" i="4"/>
  <c r="E74" i="4"/>
  <c r="D70" i="1" s="1"/>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F54" i="4"/>
  <c r="E54" i="4"/>
  <c r="D54" i="4"/>
  <c r="F53" i="4"/>
  <c r="F52" i="4"/>
  <c r="F51" i="4"/>
  <c r="E51" i="4"/>
  <c r="D51" i="4"/>
  <c r="E50"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G1577" i="1" s="1"/>
  <c r="H1575" i="1"/>
  <c r="G1575" i="1"/>
  <c r="C1575" i="1"/>
  <c r="C1574" i="1"/>
  <c r="H1574" i="1" s="1"/>
  <c r="C1573" i="1"/>
  <c r="G1573" i="1" s="1"/>
  <c r="H1572" i="1"/>
  <c r="G1572" i="1"/>
  <c r="C1572" i="1"/>
  <c r="H1571" i="1"/>
  <c r="G1571" i="1"/>
  <c r="C1571" i="1"/>
  <c r="C1570" i="1"/>
  <c r="H1570" i="1" s="1"/>
  <c r="C1569" i="1"/>
  <c r="G1569" i="1" s="1"/>
  <c r="H1568" i="1"/>
  <c r="G1568" i="1"/>
  <c r="C1568" i="1"/>
  <c r="H1567" i="1"/>
  <c r="G1567" i="1"/>
  <c r="C1567" i="1"/>
  <c r="C1566" i="1"/>
  <c r="H1566" i="1" s="1"/>
  <c r="C1565" i="1"/>
  <c r="G1565" i="1" s="1"/>
  <c r="H1564" i="1"/>
  <c r="G1564" i="1"/>
  <c r="C1564" i="1"/>
  <c r="H1563" i="1"/>
  <c r="G1563" i="1"/>
  <c r="C1563" i="1"/>
  <c r="C1562" i="1"/>
  <c r="H1562" i="1" s="1"/>
  <c r="C1561" i="1"/>
  <c r="G1561" i="1" s="1"/>
  <c r="H1560" i="1"/>
  <c r="G1560" i="1"/>
  <c r="C1560" i="1"/>
  <c r="H1559" i="1"/>
  <c r="G1559" i="1"/>
  <c r="C1559" i="1"/>
  <c r="C1558" i="1"/>
  <c r="H1558" i="1" s="1"/>
  <c r="C1557" i="1"/>
  <c r="G1557" i="1" s="1"/>
  <c r="H1556" i="1"/>
  <c r="G1556" i="1"/>
  <c r="C1556" i="1"/>
  <c r="H1555" i="1"/>
  <c r="G1555" i="1"/>
  <c r="C1555" i="1"/>
  <c r="C1554" i="1"/>
  <c r="H1554" i="1" s="1"/>
  <c r="C1553" i="1"/>
  <c r="G1553" i="1" s="1"/>
  <c r="H1552" i="1"/>
  <c r="G1552" i="1"/>
  <c r="C1552" i="1"/>
  <c r="H1551" i="1"/>
  <c r="G1551" i="1"/>
  <c r="C1551" i="1"/>
  <c r="C1550" i="1"/>
  <c r="H1550" i="1" s="1"/>
  <c r="C1549" i="1"/>
  <c r="G1549" i="1" s="1"/>
  <c r="H1548" i="1"/>
  <c r="G1548" i="1"/>
  <c r="C1548" i="1"/>
  <c r="H1547" i="1"/>
  <c r="G1547" i="1"/>
  <c r="C1547" i="1"/>
  <c r="C1546" i="1"/>
  <c r="H1546" i="1" s="1"/>
  <c r="C1545" i="1"/>
  <c r="G1545" i="1" s="1"/>
  <c r="H1544" i="1"/>
  <c r="G1544" i="1"/>
  <c r="C1544" i="1"/>
  <c r="H1543" i="1"/>
  <c r="G1543" i="1"/>
  <c r="C1543" i="1"/>
  <c r="C1542" i="1"/>
  <c r="H1542" i="1" s="1"/>
  <c r="C1541" i="1"/>
  <c r="G1541" i="1" s="1"/>
  <c r="H1540" i="1"/>
  <c r="G1540" i="1"/>
  <c r="C1540" i="1"/>
  <c r="H1539" i="1"/>
  <c r="G1539" i="1"/>
  <c r="C1539" i="1"/>
  <c r="C1538" i="1"/>
  <c r="H1538" i="1" s="1"/>
  <c r="C1537" i="1"/>
  <c r="G1537" i="1" s="1"/>
  <c r="H1536" i="1"/>
  <c r="G1536" i="1"/>
  <c r="C1536" i="1"/>
  <c r="H1535" i="1"/>
  <c r="G1535" i="1"/>
  <c r="C1535" i="1"/>
  <c r="C1534" i="1"/>
  <c r="H1534" i="1" s="1"/>
  <c r="C1533" i="1"/>
  <c r="G1533" i="1" s="1"/>
  <c r="C1532" i="1"/>
  <c r="G1532" i="1" s="1"/>
  <c r="C1531" i="1"/>
  <c r="H1531" i="1" s="1"/>
  <c r="C1530" i="1"/>
  <c r="H1530" i="1" s="1"/>
  <c r="C1529" i="1"/>
  <c r="G1529" i="1" s="1"/>
  <c r="H1528" i="1"/>
  <c r="C1528" i="1"/>
  <c r="G1528" i="1" s="1"/>
  <c r="H1527" i="1"/>
  <c r="G1527" i="1"/>
  <c r="C1527" i="1"/>
  <c r="C1526" i="1"/>
  <c r="H1526" i="1" s="1"/>
  <c r="C1525" i="1"/>
  <c r="G1525" i="1" s="1"/>
  <c r="H1523" i="1"/>
  <c r="G1523" i="1"/>
  <c r="C1523" i="1"/>
  <c r="C1522" i="1"/>
  <c r="H1522" i="1" s="1"/>
  <c r="C1521" i="1"/>
  <c r="G1521" i="1" s="1"/>
  <c r="H1520" i="1"/>
  <c r="G1520" i="1"/>
  <c r="C1520" i="1"/>
  <c r="H1519" i="1"/>
  <c r="G1519" i="1"/>
  <c r="C1519" i="1"/>
  <c r="H1516" i="1"/>
  <c r="C1516" i="1"/>
  <c r="G1516" i="1" s="1"/>
  <c r="H1515" i="1"/>
  <c r="G1515" i="1"/>
  <c r="C1515" i="1"/>
  <c r="C1514" i="1"/>
  <c r="H1514" i="1" s="1"/>
  <c r="C1513" i="1"/>
  <c r="G1513" i="1" s="1"/>
  <c r="H1512" i="1"/>
  <c r="C1512" i="1"/>
  <c r="G1512" i="1" s="1"/>
  <c r="H1511" i="1"/>
  <c r="G1511" i="1"/>
  <c r="C1511" i="1"/>
  <c r="C1510" i="1"/>
  <c r="H1510" i="1" s="1"/>
  <c r="C1509" i="1"/>
  <c r="G1509" i="1" s="1"/>
  <c r="H1508" i="1"/>
  <c r="C1508" i="1"/>
  <c r="G1508" i="1" s="1"/>
  <c r="H1507" i="1"/>
  <c r="G1507" i="1"/>
  <c r="C1507" i="1"/>
  <c r="C1506" i="1"/>
  <c r="H1506" i="1" s="1"/>
  <c r="C1505" i="1"/>
  <c r="G1505" i="1" s="1"/>
  <c r="C1504" i="1"/>
  <c r="G1504" i="1" s="1"/>
  <c r="H1503" i="1"/>
  <c r="C1503" i="1"/>
  <c r="G1503" i="1" s="1"/>
  <c r="C1502" i="1"/>
  <c r="H1502" i="1" s="1"/>
  <c r="C1501" i="1"/>
  <c r="G1501" i="1" s="1"/>
  <c r="C1500" i="1"/>
  <c r="G1500" i="1" s="1"/>
  <c r="C1498" i="1"/>
  <c r="H1498" i="1" s="1"/>
  <c r="C1497" i="1"/>
  <c r="G1497" i="1" s="1"/>
  <c r="H1496" i="1"/>
  <c r="C1496" i="1"/>
  <c r="G1496" i="1" s="1"/>
  <c r="H1495" i="1"/>
  <c r="G1495" i="1"/>
  <c r="C1495" i="1"/>
  <c r="C1494" i="1"/>
  <c r="H1494" i="1" s="1"/>
  <c r="C1493" i="1"/>
  <c r="G1493" i="1" s="1"/>
  <c r="C1492" i="1"/>
  <c r="G1492" i="1" s="1"/>
  <c r="C1491" i="1"/>
  <c r="H1491" i="1" s="1"/>
  <c r="C1490" i="1"/>
  <c r="H1490" i="1" s="1"/>
  <c r="C1489" i="1"/>
  <c r="G1489" i="1" s="1"/>
  <c r="H1488" i="1"/>
  <c r="C1488" i="1"/>
  <c r="G1488" i="1" s="1"/>
  <c r="H1487" i="1"/>
  <c r="G1487" i="1"/>
  <c r="C1487" i="1"/>
  <c r="C1486" i="1"/>
  <c r="H1486" i="1" s="1"/>
  <c r="C1485" i="1"/>
  <c r="G1485" i="1" s="1"/>
  <c r="C1484" i="1"/>
  <c r="G1484" i="1" s="1"/>
  <c r="C1482" i="1"/>
  <c r="H1482" i="1" s="1"/>
  <c r="C1480" i="1"/>
  <c r="H1480" i="1" s="1"/>
  <c r="D1479" i="1"/>
  <c r="C1479" i="1"/>
  <c r="G1479" i="1" s="1"/>
  <c r="H1478" i="1"/>
  <c r="G1478" i="1"/>
  <c r="I1478" i="1" s="1"/>
  <c r="D1478" i="1"/>
  <c r="C1478" i="1"/>
  <c r="J1478" i="1" s="1"/>
  <c r="D1477" i="1"/>
  <c r="C1477" i="1"/>
  <c r="G1477" i="1" s="1"/>
  <c r="H1476" i="1"/>
  <c r="G1476" i="1"/>
  <c r="I1476" i="1" s="1"/>
  <c r="D1476" i="1"/>
  <c r="C1476" i="1"/>
  <c r="J1476" i="1" s="1"/>
  <c r="H1475" i="1"/>
  <c r="G1475" i="1"/>
  <c r="D1475" i="1"/>
  <c r="C1475" i="1"/>
  <c r="D1474" i="1"/>
  <c r="C1474" i="1"/>
  <c r="G1474" i="1" s="1"/>
  <c r="H1473" i="1"/>
  <c r="G1473" i="1"/>
  <c r="I1473" i="1" s="1"/>
  <c r="D1473" i="1"/>
  <c r="C1473" i="1"/>
  <c r="J1473" i="1" s="1"/>
  <c r="D1472" i="1"/>
  <c r="C1472" i="1"/>
  <c r="G1472" i="1" s="1"/>
  <c r="H1471" i="1"/>
  <c r="G1471" i="1"/>
  <c r="I1471" i="1" s="1"/>
  <c r="D1471" i="1"/>
  <c r="C1471" i="1"/>
  <c r="J1471" i="1" s="1"/>
  <c r="H1470" i="1"/>
  <c r="G1470" i="1"/>
  <c r="D1470" i="1"/>
  <c r="C1470" i="1"/>
  <c r="H1469" i="1"/>
  <c r="G1469" i="1"/>
  <c r="D1469" i="1"/>
  <c r="C1469" i="1"/>
  <c r="D1468" i="1"/>
  <c r="C1468" i="1"/>
  <c r="G1468" i="1" s="1"/>
  <c r="H1467" i="1"/>
  <c r="G1467" i="1"/>
  <c r="I1467" i="1" s="1"/>
  <c r="D1467" i="1"/>
  <c r="C1467" i="1"/>
  <c r="J1467" i="1" s="1"/>
  <c r="D1466" i="1"/>
  <c r="C1466" i="1"/>
  <c r="G1466" i="1" s="1"/>
  <c r="H1465" i="1"/>
  <c r="G1465" i="1"/>
  <c r="I1465" i="1" s="1"/>
  <c r="D1465" i="1"/>
  <c r="C1465" i="1"/>
  <c r="J1465" i="1" s="1"/>
  <c r="D1464" i="1"/>
  <c r="C1464" i="1"/>
  <c r="G1464" i="1" s="1"/>
  <c r="H1463" i="1"/>
  <c r="G1463" i="1"/>
  <c r="I1463" i="1" s="1"/>
  <c r="D1463" i="1"/>
  <c r="C1463" i="1"/>
  <c r="J1463" i="1" s="1"/>
  <c r="D1462" i="1"/>
  <c r="C1462" i="1"/>
  <c r="G1462" i="1" s="1"/>
  <c r="D1461" i="1"/>
  <c r="C1461" i="1"/>
  <c r="G1461" i="1" s="1"/>
  <c r="H1460" i="1"/>
  <c r="G1460" i="1"/>
  <c r="I1460" i="1" s="1"/>
  <c r="D1460" i="1"/>
  <c r="C1460" i="1"/>
  <c r="J1460" i="1" s="1"/>
  <c r="D1459" i="1"/>
  <c r="C1459" i="1"/>
  <c r="G1459" i="1" s="1"/>
  <c r="H1458" i="1"/>
  <c r="G1458" i="1"/>
  <c r="I1458" i="1" s="1"/>
  <c r="D1458" i="1"/>
  <c r="C1458" i="1"/>
  <c r="J1458" i="1" s="1"/>
  <c r="D1457" i="1"/>
  <c r="C1457" i="1"/>
  <c r="G1457" i="1" s="1"/>
  <c r="H1456" i="1"/>
  <c r="D1456" i="1"/>
  <c r="C1456" i="1"/>
  <c r="J1456" i="1" s="1"/>
  <c r="D1455" i="1"/>
  <c r="C1455" i="1"/>
  <c r="G1455" i="1" s="1"/>
  <c r="D1454" i="1"/>
  <c r="D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J1445" i="1" s="1"/>
  <c r="J1444" i="1"/>
  <c r="D1444" i="1"/>
  <c r="G1444" i="1" s="1"/>
  <c r="C1444" i="1"/>
  <c r="H1444" i="1" s="1"/>
  <c r="H1443" i="1"/>
  <c r="D1443" i="1"/>
  <c r="C1443" i="1"/>
  <c r="G1442" i="1"/>
  <c r="I1442" i="1" s="1"/>
  <c r="D1442" i="1"/>
  <c r="J1442" i="1" s="1"/>
  <c r="C1442" i="1"/>
  <c r="H1442" i="1" s="1"/>
  <c r="H1441" i="1"/>
  <c r="D1441" i="1"/>
  <c r="C1441" i="1"/>
  <c r="G1440" i="1"/>
  <c r="I1440" i="1" s="1"/>
  <c r="D1440" i="1"/>
  <c r="J1440" i="1" s="1"/>
  <c r="C1440" i="1"/>
  <c r="H1440" i="1" s="1"/>
  <c r="H1439" i="1"/>
  <c r="D1439" i="1"/>
  <c r="C1439" i="1"/>
  <c r="D1438" i="1"/>
  <c r="C1438" i="1"/>
  <c r="G1438" i="1" s="1"/>
  <c r="D1437" i="1"/>
  <c r="C1437" i="1"/>
  <c r="D1436" i="1"/>
  <c r="D1434" i="1"/>
  <c r="C1434" i="1"/>
  <c r="H1433" i="1"/>
  <c r="D1433" i="1"/>
  <c r="C1433" i="1"/>
  <c r="G1433" i="1" s="1"/>
  <c r="H1432" i="1"/>
  <c r="D1432" i="1"/>
  <c r="C1432" i="1"/>
  <c r="G1432" i="1" s="1"/>
  <c r="D1431" i="1"/>
  <c r="C1431" i="1"/>
  <c r="G1431" i="1" s="1"/>
  <c r="D1430" i="1"/>
  <c r="C1430" i="1"/>
  <c r="H1429" i="1"/>
  <c r="D1429" i="1"/>
  <c r="C1429" i="1"/>
  <c r="G1429" i="1" s="1"/>
  <c r="H1428" i="1"/>
  <c r="D1428" i="1"/>
  <c r="C1428" i="1"/>
  <c r="G1428" i="1" s="1"/>
  <c r="D1427" i="1"/>
  <c r="C1427" i="1"/>
  <c r="G1427" i="1" s="1"/>
  <c r="D1426" i="1"/>
  <c r="C1426" i="1"/>
  <c r="H1425" i="1"/>
  <c r="D1425" i="1"/>
  <c r="C1425" i="1"/>
  <c r="G1425" i="1" s="1"/>
  <c r="H1424" i="1"/>
  <c r="D1424" i="1"/>
  <c r="C1424" i="1"/>
  <c r="G1424" i="1" s="1"/>
  <c r="D1423" i="1"/>
  <c r="D1422" i="1"/>
  <c r="C1422" i="1"/>
  <c r="H1421" i="1"/>
  <c r="D1421" i="1"/>
  <c r="C1421" i="1"/>
  <c r="G1421" i="1" s="1"/>
  <c r="D1420" i="1"/>
  <c r="C1420" i="1"/>
  <c r="G1420" i="1" s="1"/>
  <c r="D1419" i="1"/>
  <c r="C1419" i="1"/>
  <c r="G1419" i="1" s="1"/>
  <c r="D1418" i="1"/>
  <c r="C1418" i="1"/>
  <c r="H1417" i="1"/>
  <c r="D1417" i="1"/>
  <c r="C1417" i="1"/>
  <c r="G1417" i="1" s="1"/>
  <c r="H1416" i="1"/>
  <c r="D1416" i="1"/>
  <c r="C1416" i="1"/>
  <c r="G1416" i="1" s="1"/>
  <c r="D1415" i="1"/>
  <c r="C1415" i="1"/>
  <c r="G1415" i="1" s="1"/>
  <c r="D1414" i="1"/>
  <c r="C1414" i="1"/>
  <c r="H1413" i="1"/>
  <c r="D1413" i="1"/>
  <c r="C1413" i="1"/>
  <c r="G1413" i="1" s="1"/>
  <c r="H1412" i="1"/>
  <c r="D1412" i="1"/>
  <c r="C1412" i="1"/>
  <c r="G1412" i="1" s="1"/>
  <c r="D1411" i="1"/>
  <c r="C1411" i="1"/>
  <c r="D1410" i="1"/>
  <c r="C1410" i="1"/>
  <c r="D1409" i="1"/>
  <c r="C1409" i="1"/>
  <c r="D1408" i="1"/>
  <c r="D1407" i="1"/>
  <c r="C1407" i="1"/>
  <c r="G1407" i="1" s="1"/>
  <c r="D1406" i="1"/>
  <c r="C1406" i="1"/>
  <c r="H1405" i="1"/>
  <c r="D1405" i="1"/>
  <c r="C1405" i="1"/>
  <c r="G1405" i="1" s="1"/>
  <c r="H1404" i="1"/>
  <c r="D1404" i="1"/>
  <c r="C1404" i="1"/>
  <c r="G1404" i="1" s="1"/>
  <c r="D1403" i="1"/>
  <c r="C1403" i="1"/>
  <c r="G1403" i="1" s="1"/>
  <c r="D1402" i="1"/>
  <c r="C1402" i="1"/>
  <c r="H1401" i="1"/>
  <c r="D1401" i="1"/>
  <c r="C1401" i="1"/>
  <c r="G1401" i="1" s="1"/>
  <c r="H1400" i="1"/>
  <c r="D1400" i="1"/>
  <c r="C1400" i="1"/>
  <c r="G1400" i="1" s="1"/>
  <c r="D1399" i="1"/>
  <c r="C1399" i="1"/>
  <c r="G1399" i="1" s="1"/>
  <c r="D1398" i="1"/>
  <c r="C1398" i="1"/>
  <c r="H1397" i="1"/>
  <c r="D1397" i="1"/>
  <c r="C1397" i="1"/>
  <c r="G1397" i="1" s="1"/>
  <c r="H1396" i="1"/>
  <c r="D1396" i="1"/>
  <c r="C1396" i="1"/>
  <c r="G1396" i="1" s="1"/>
  <c r="D1395" i="1"/>
  <c r="C1395" i="1"/>
  <c r="G1395" i="1" s="1"/>
  <c r="D1394" i="1"/>
  <c r="C1394" i="1"/>
  <c r="H1393" i="1"/>
  <c r="D1393" i="1"/>
  <c r="C1393" i="1"/>
  <c r="G1393" i="1" s="1"/>
  <c r="H1392" i="1"/>
  <c r="D1392" i="1"/>
  <c r="C1392" i="1"/>
  <c r="G1392" i="1" s="1"/>
  <c r="D1391" i="1"/>
  <c r="C1391" i="1"/>
  <c r="G1391" i="1" s="1"/>
  <c r="D1390" i="1"/>
  <c r="C1390" i="1"/>
  <c r="H1389" i="1"/>
  <c r="D1389" i="1"/>
  <c r="C1389" i="1"/>
  <c r="G1389" i="1" s="1"/>
  <c r="H1388" i="1"/>
  <c r="D1388" i="1"/>
  <c r="C1388" i="1"/>
  <c r="G1388" i="1" s="1"/>
  <c r="D1387" i="1"/>
  <c r="C1387" i="1"/>
  <c r="G1387" i="1" s="1"/>
  <c r="D1386" i="1"/>
  <c r="C1386" i="1"/>
  <c r="H1385" i="1"/>
  <c r="D1385" i="1"/>
  <c r="C1385" i="1"/>
  <c r="G1385" i="1" s="1"/>
  <c r="H1384" i="1"/>
  <c r="D1384" i="1"/>
  <c r="C1384" i="1"/>
  <c r="G1384" i="1" s="1"/>
  <c r="D1383" i="1"/>
  <c r="C1383" i="1"/>
  <c r="G1383" i="1" s="1"/>
  <c r="D1382" i="1"/>
  <c r="C1382" i="1"/>
  <c r="H1381" i="1"/>
  <c r="D1381" i="1"/>
  <c r="C1381" i="1"/>
  <c r="G1381" i="1" s="1"/>
  <c r="H1380" i="1"/>
  <c r="D1380" i="1"/>
  <c r="C1380" i="1"/>
  <c r="G1380" i="1" s="1"/>
  <c r="D1379" i="1"/>
  <c r="C1379" i="1"/>
  <c r="G1379" i="1" s="1"/>
  <c r="D1378" i="1"/>
  <c r="C1378" i="1"/>
  <c r="H1377" i="1"/>
  <c r="D1377" i="1"/>
  <c r="C1377" i="1"/>
  <c r="G1377" i="1" s="1"/>
  <c r="H1376" i="1"/>
  <c r="D1376" i="1"/>
  <c r="C1376" i="1"/>
  <c r="G1376" i="1" s="1"/>
  <c r="D1375" i="1"/>
  <c r="C1375" i="1"/>
  <c r="G1375" i="1" s="1"/>
  <c r="D1374" i="1"/>
  <c r="C1374" i="1"/>
  <c r="H1373" i="1"/>
  <c r="D1373" i="1"/>
  <c r="C1373" i="1"/>
  <c r="G1373" i="1" s="1"/>
  <c r="H1372" i="1"/>
  <c r="D1372" i="1"/>
  <c r="C1372" i="1"/>
  <c r="G1372" i="1" s="1"/>
  <c r="D1371" i="1"/>
  <c r="C1371" i="1"/>
  <c r="G1371" i="1" s="1"/>
  <c r="D1370" i="1"/>
  <c r="C1370" i="1"/>
  <c r="H1369" i="1"/>
  <c r="D1369" i="1"/>
  <c r="C1369" i="1"/>
  <c r="G1369" i="1" s="1"/>
  <c r="H1368" i="1"/>
  <c r="D1368" i="1"/>
  <c r="C1368" i="1"/>
  <c r="G1368" i="1" s="1"/>
  <c r="D1367" i="1"/>
  <c r="C1367" i="1"/>
  <c r="G1367" i="1" s="1"/>
  <c r="D1366" i="1"/>
  <c r="C1366" i="1"/>
  <c r="H1365" i="1"/>
  <c r="D1365" i="1"/>
  <c r="C1365" i="1"/>
  <c r="G1365" i="1" s="1"/>
  <c r="H1364" i="1"/>
  <c r="D1364" i="1"/>
  <c r="C1364" i="1"/>
  <c r="G1364" i="1" s="1"/>
  <c r="D1363" i="1"/>
  <c r="C1363" i="1"/>
  <c r="G1363" i="1" s="1"/>
  <c r="D1362" i="1"/>
  <c r="C1362" i="1"/>
  <c r="H1361" i="1"/>
  <c r="D1361" i="1"/>
  <c r="C1361" i="1"/>
  <c r="G1361" i="1" s="1"/>
  <c r="H1360" i="1"/>
  <c r="D1360" i="1"/>
  <c r="C1360" i="1"/>
  <c r="G1360" i="1" s="1"/>
  <c r="D1359" i="1"/>
  <c r="C1359" i="1"/>
  <c r="G1359" i="1" s="1"/>
  <c r="D1358" i="1"/>
  <c r="C1358" i="1"/>
  <c r="H1357" i="1"/>
  <c r="D1357" i="1"/>
  <c r="C1357" i="1"/>
  <c r="G1357" i="1" s="1"/>
  <c r="H1356" i="1"/>
  <c r="D1356" i="1"/>
  <c r="C1356" i="1"/>
  <c r="G1356" i="1" s="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D1300" i="1"/>
  <c r="H1300" i="1" s="1"/>
  <c r="C1300" i="1"/>
  <c r="G1300" i="1" s="1"/>
  <c r="D1299" i="1"/>
  <c r="D1298" i="1"/>
  <c r="H1298" i="1" s="1"/>
  <c r="C1298" i="1"/>
  <c r="G1298" i="1" s="1"/>
  <c r="D1297" i="1"/>
  <c r="H1297" i="1" s="1"/>
  <c r="C1297" i="1"/>
  <c r="G1297" i="1" s="1"/>
  <c r="H1296" i="1"/>
  <c r="D1296" i="1"/>
  <c r="C1296" i="1"/>
  <c r="G1296" i="1" s="1"/>
  <c r="D1295" i="1"/>
  <c r="H1295" i="1" s="1"/>
  <c r="C1295" i="1"/>
  <c r="D1294" i="1"/>
  <c r="H1294" i="1" s="1"/>
  <c r="C1294" i="1"/>
  <c r="G1294" i="1" s="1"/>
  <c r="D1293" i="1"/>
  <c r="H1293" i="1" s="1"/>
  <c r="C1293" i="1"/>
  <c r="G1293" i="1" s="1"/>
  <c r="H1292" i="1"/>
  <c r="D1292" i="1"/>
  <c r="C1292" i="1"/>
  <c r="G1292" i="1" s="1"/>
  <c r="D1291" i="1"/>
  <c r="H1291" i="1" s="1"/>
  <c r="C1291" i="1"/>
  <c r="D1290" i="1"/>
  <c r="H1290" i="1" s="1"/>
  <c r="C1290" i="1"/>
  <c r="G1290" i="1" s="1"/>
  <c r="D1289" i="1"/>
  <c r="H1289" i="1" s="1"/>
  <c r="C1289" i="1"/>
  <c r="G1289" i="1" s="1"/>
  <c r="H1288" i="1"/>
  <c r="D1288" i="1"/>
  <c r="C1288" i="1"/>
  <c r="G1288" i="1" s="1"/>
  <c r="D1287" i="1"/>
  <c r="H1287" i="1" s="1"/>
  <c r="C1287" i="1"/>
  <c r="D1286" i="1"/>
  <c r="H1286" i="1" s="1"/>
  <c r="C1286" i="1"/>
  <c r="G1286" i="1" s="1"/>
  <c r="D1285" i="1"/>
  <c r="H1285" i="1" s="1"/>
  <c r="C1285" i="1"/>
  <c r="G1285" i="1" s="1"/>
  <c r="H1284" i="1"/>
  <c r="D1284" i="1"/>
  <c r="C1284" i="1"/>
  <c r="G1284" i="1" s="1"/>
  <c r="D1283" i="1"/>
  <c r="H1283" i="1" s="1"/>
  <c r="C1283" i="1"/>
  <c r="D1282" i="1"/>
  <c r="H1282" i="1" s="1"/>
  <c r="C1282" i="1"/>
  <c r="G1282" i="1" s="1"/>
  <c r="D1281" i="1"/>
  <c r="H1281" i="1" s="1"/>
  <c r="C1281" i="1"/>
  <c r="G1281" i="1" s="1"/>
  <c r="H1280" i="1"/>
  <c r="D1280" i="1"/>
  <c r="C1280" i="1"/>
  <c r="G1280" i="1" s="1"/>
  <c r="D1279" i="1"/>
  <c r="H1279" i="1" s="1"/>
  <c r="C1279" i="1"/>
  <c r="D1278" i="1"/>
  <c r="C1278" i="1"/>
  <c r="G1278" i="1" s="1"/>
  <c r="D1277" i="1"/>
  <c r="C1277" i="1"/>
  <c r="G1277" i="1" s="1"/>
  <c r="H1276" i="1"/>
  <c r="D1276" i="1"/>
  <c r="C1276" i="1"/>
  <c r="G1276" i="1" s="1"/>
  <c r="D1275" i="1"/>
  <c r="H1275" i="1" s="1"/>
  <c r="C1275" i="1"/>
  <c r="D1274" i="1"/>
  <c r="H1274" i="1" s="1"/>
  <c r="C1274" i="1"/>
  <c r="G1274" i="1" s="1"/>
  <c r="D1273" i="1"/>
  <c r="H1273" i="1" s="1"/>
  <c r="C1273" i="1"/>
  <c r="G1273" i="1" s="1"/>
  <c r="H1272" i="1"/>
  <c r="D1272" i="1"/>
  <c r="C1272" i="1"/>
  <c r="G1272" i="1" s="1"/>
  <c r="D1271" i="1"/>
  <c r="H1271" i="1" s="1"/>
  <c r="C1271" i="1"/>
  <c r="D1270" i="1"/>
  <c r="H1270" i="1" s="1"/>
  <c r="C1270" i="1"/>
  <c r="G1270" i="1" s="1"/>
  <c r="D1269" i="1"/>
  <c r="H1269" i="1" s="1"/>
  <c r="C1269" i="1"/>
  <c r="G1269" i="1" s="1"/>
  <c r="H1268" i="1"/>
  <c r="D1268" i="1"/>
  <c r="C1268" i="1"/>
  <c r="G1268" i="1" s="1"/>
  <c r="D1267" i="1"/>
  <c r="H1267" i="1" s="1"/>
  <c r="C1267" i="1"/>
  <c r="D1266" i="1"/>
  <c r="H1266" i="1" s="1"/>
  <c r="C1266" i="1"/>
  <c r="G1266" i="1" s="1"/>
  <c r="D1265" i="1"/>
  <c r="H1265" i="1" s="1"/>
  <c r="C1265" i="1"/>
  <c r="G1265" i="1" s="1"/>
  <c r="D1264" i="1"/>
  <c r="C1264" i="1"/>
  <c r="D1263" i="1"/>
  <c r="H1263" i="1" s="1"/>
  <c r="C1263" i="1"/>
  <c r="D1262" i="1"/>
  <c r="C1262" i="1"/>
  <c r="G1262" i="1" s="1"/>
  <c r="D1261" i="1"/>
  <c r="C1261" i="1"/>
  <c r="G1261" i="1" s="1"/>
  <c r="H1260" i="1"/>
  <c r="D1260" i="1"/>
  <c r="C1260" i="1"/>
  <c r="G1260" i="1" s="1"/>
  <c r="D1259" i="1"/>
  <c r="H1259" i="1" s="1"/>
  <c r="C1259" i="1"/>
  <c r="D1258" i="1"/>
  <c r="C1258" i="1"/>
  <c r="G1258" i="1" s="1"/>
  <c r="D1257" i="1"/>
  <c r="C1257" i="1"/>
  <c r="G1257" i="1" s="1"/>
  <c r="H1256" i="1"/>
  <c r="D1256" i="1"/>
  <c r="C1256" i="1"/>
  <c r="G1256" i="1" s="1"/>
  <c r="D1255" i="1"/>
  <c r="H1255" i="1" s="1"/>
  <c r="C1255" i="1"/>
  <c r="D1254" i="1"/>
  <c r="C1254" i="1"/>
  <c r="G1254" i="1" s="1"/>
  <c r="D1253" i="1"/>
  <c r="C1253" i="1"/>
  <c r="G1253" i="1" s="1"/>
  <c r="H1252" i="1"/>
  <c r="D1252" i="1"/>
  <c r="C1252" i="1"/>
  <c r="G1252" i="1" s="1"/>
  <c r="D1251" i="1"/>
  <c r="H1251" i="1" s="1"/>
  <c r="C1251" i="1"/>
  <c r="D1250" i="1"/>
  <c r="C1250" i="1"/>
  <c r="G1250" i="1" s="1"/>
  <c r="D1249" i="1"/>
  <c r="C1249" i="1"/>
  <c r="G1249" i="1" s="1"/>
  <c r="H1248" i="1"/>
  <c r="D1248" i="1"/>
  <c r="C1248" i="1"/>
  <c r="G1248" i="1" s="1"/>
  <c r="D1247" i="1"/>
  <c r="C1247" i="1"/>
  <c r="D1246" i="1"/>
  <c r="C1246" i="1"/>
  <c r="G1246" i="1" s="1"/>
  <c r="D1245" i="1"/>
  <c r="C1245" i="1"/>
  <c r="G1245" i="1" s="1"/>
  <c r="D1244" i="1"/>
  <c r="C1244" i="1"/>
  <c r="G1244" i="1" s="1"/>
  <c r="D1243" i="1"/>
  <c r="H1243" i="1" s="1"/>
  <c r="C1243" i="1"/>
  <c r="D1242" i="1"/>
  <c r="C1242" i="1"/>
  <c r="G1242" i="1" s="1"/>
  <c r="D1241" i="1"/>
  <c r="C1241" i="1"/>
  <c r="G1241" i="1" s="1"/>
  <c r="H1240" i="1"/>
  <c r="D1240" i="1"/>
  <c r="C1240" i="1"/>
  <c r="G1240" i="1" s="1"/>
  <c r="D1239" i="1"/>
  <c r="H1239" i="1" s="1"/>
  <c r="C1239" i="1"/>
  <c r="D1238" i="1"/>
  <c r="C1238" i="1"/>
  <c r="G1238" i="1" s="1"/>
  <c r="D1237" i="1"/>
  <c r="C1237" i="1"/>
  <c r="D1236" i="1"/>
  <c r="H1236" i="1" s="1"/>
  <c r="C1236" i="1"/>
  <c r="C1235" i="1"/>
  <c r="D1234" i="1"/>
  <c r="C1234" i="1"/>
  <c r="G1234" i="1" s="1"/>
  <c r="D1233" i="1"/>
  <c r="C1233" i="1"/>
  <c r="G1233" i="1" s="1"/>
  <c r="D1232" i="1"/>
  <c r="C1232" i="1"/>
  <c r="D1231" i="1"/>
  <c r="H1231" i="1" s="1"/>
  <c r="C1231" i="1"/>
  <c r="D1230" i="1"/>
  <c r="C1230" i="1"/>
  <c r="G1230" i="1" s="1"/>
  <c r="D1229" i="1"/>
  <c r="C1229" i="1"/>
  <c r="G1229" i="1" s="1"/>
  <c r="H1228" i="1"/>
  <c r="D1228" i="1"/>
  <c r="C1228" i="1"/>
  <c r="G1228" i="1" s="1"/>
  <c r="D1227" i="1"/>
  <c r="C1227" i="1"/>
  <c r="D1226" i="1"/>
  <c r="C1226" i="1"/>
  <c r="G1226" i="1" s="1"/>
  <c r="D1225" i="1"/>
  <c r="C1225" i="1"/>
  <c r="G1225" i="1" s="1"/>
  <c r="D1224" i="1"/>
  <c r="H1224" i="1" s="1"/>
  <c r="C1224" i="1"/>
  <c r="D1223" i="1"/>
  <c r="H1223" i="1" s="1"/>
  <c r="C1223" i="1"/>
  <c r="D1222" i="1"/>
  <c r="D1221" i="1"/>
  <c r="C1221" i="1"/>
  <c r="G1221" i="1" s="1"/>
  <c r="H1220" i="1"/>
  <c r="D1220" i="1"/>
  <c r="C1220" i="1"/>
  <c r="G1220" i="1" s="1"/>
  <c r="D1219" i="1"/>
  <c r="H1219" i="1" s="1"/>
  <c r="C1219" i="1"/>
  <c r="D1218" i="1"/>
  <c r="C1218" i="1"/>
  <c r="D1217" i="1"/>
  <c r="C1217" i="1"/>
  <c r="D1216" i="1"/>
  <c r="D1213" i="1"/>
  <c r="C1213" i="1"/>
  <c r="G1213" i="1" s="1"/>
  <c r="H1212" i="1"/>
  <c r="D1212" i="1"/>
  <c r="C1212" i="1"/>
  <c r="G1212" i="1" s="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6" i="1" s="1"/>
  <c r="D1165" i="1"/>
  <c r="C1165" i="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D1158" i="1"/>
  <c r="G1158" i="1" s="1"/>
  <c r="C1158" i="1"/>
  <c r="D1157" i="1"/>
  <c r="C1157" i="1"/>
  <c r="D1156" i="1"/>
  <c r="H1156" i="1" s="1"/>
  <c r="C1156" i="1"/>
  <c r="D1155" i="1"/>
  <c r="H1155" i="1" s="1"/>
  <c r="C1155"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D1054" i="1"/>
  <c r="C1054" i="1"/>
  <c r="H1053" i="1"/>
  <c r="G1053" i="1"/>
  <c r="D1053" i="1"/>
  <c r="C1053" i="1"/>
  <c r="H1052" i="1"/>
  <c r="G1052" i="1"/>
  <c r="D1052" i="1"/>
  <c r="C1052" i="1"/>
  <c r="H1051" i="1"/>
  <c r="G1051" i="1"/>
  <c r="D1051" i="1"/>
  <c r="C1051" i="1"/>
  <c r="D1050" i="1"/>
  <c r="C1050" i="1"/>
  <c r="H1049" i="1"/>
  <c r="G1049" i="1"/>
  <c r="D1049" i="1"/>
  <c r="C1049" i="1"/>
  <c r="H1048" i="1"/>
  <c r="D1048" i="1"/>
  <c r="C1048" i="1"/>
  <c r="G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D1032" i="1"/>
  <c r="C1032" i="1"/>
  <c r="G1032" i="1" s="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G1025" i="1" s="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D1018" i="1"/>
  <c r="C1018" i="1"/>
  <c r="H1017" i="1"/>
  <c r="G1017" i="1"/>
  <c r="D1017" i="1"/>
  <c r="C1017" i="1"/>
  <c r="H1016" i="1"/>
  <c r="G1016" i="1"/>
  <c r="D1016" i="1"/>
  <c r="C1016" i="1"/>
  <c r="H1015" i="1"/>
  <c r="G1015" i="1"/>
  <c r="D1015" i="1"/>
  <c r="C1015" i="1"/>
  <c r="H1014" i="1"/>
  <c r="D1014" i="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C1006" i="1"/>
  <c r="G1006" i="1" s="1"/>
  <c r="H1005" i="1"/>
  <c r="G1005" i="1"/>
  <c r="D1005" i="1"/>
  <c r="C1005" i="1"/>
  <c r="H1004" i="1"/>
  <c r="D1004" i="1"/>
  <c r="C1004" i="1"/>
  <c r="G1004" i="1" s="1"/>
  <c r="H1003" i="1"/>
  <c r="D1003" i="1"/>
  <c r="C1003" i="1"/>
  <c r="H1002" i="1"/>
  <c r="G1002" i="1"/>
  <c r="D1002" i="1"/>
  <c r="C1002" i="1"/>
  <c r="H1001" i="1"/>
  <c r="G1001" i="1"/>
  <c r="D1001" i="1"/>
  <c r="C1001" i="1"/>
  <c r="D1000" i="1"/>
  <c r="H1000" i="1" s="1"/>
  <c r="C1000" i="1"/>
  <c r="D999" i="1"/>
  <c r="C999" i="1"/>
  <c r="H999" i="1" s="1"/>
  <c r="D998" i="1"/>
  <c r="C998" i="1"/>
  <c r="H998" i="1" s="1"/>
  <c r="D997" i="1"/>
  <c r="D996" i="1"/>
  <c r="C996" i="1"/>
  <c r="H995" i="1"/>
  <c r="G995" i="1"/>
  <c r="D995" i="1"/>
  <c r="C995" i="1"/>
  <c r="H994" i="1"/>
  <c r="G994" i="1"/>
  <c r="D994" i="1"/>
  <c r="C994" i="1"/>
  <c r="D993" i="1"/>
  <c r="C993" i="1"/>
  <c r="G993" i="1" s="1"/>
  <c r="H992" i="1"/>
  <c r="G992"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C821" i="1"/>
  <c r="G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D716" i="1"/>
  <c r="C716" i="1"/>
  <c r="G716" i="1" s="1"/>
  <c r="H715" i="1"/>
  <c r="G715" i="1"/>
  <c r="D715" i="1"/>
  <c r="C715" i="1"/>
  <c r="H714" i="1"/>
  <c r="G714" i="1"/>
  <c r="D714" i="1"/>
  <c r="C714" i="1"/>
  <c r="H713" i="1"/>
  <c r="G713" i="1"/>
  <c r="D713" i="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D647" i="1"/>
  <c r="C647" i="1"/>
  <c r="G647" i="1" s="1"/>
  <c r="H646" i="1"/>
  <c r="G646" i="1"/>
  <c r="D646" i="1"/>
  <c r="C646" i="1"/>
  <c r="C645" i="1"/>
  <c r="D644" i="1"/>
  <c r="G644" i="1" s="1"/>
  <c r="C644" i="1"/>
  <c r="H644" i="1" s="1"/>
  <c r="D643" i="1"/>
  <c r="G643" i="1" s="1"/>
  <c r="C643" i="1"/>
  <c r="D642" i="1"/>
  <c r="C642" i="1"/>
  <c r="H642" i="1" s="1"/>
  <c r="D641" i="1"/>
  <c r="C641" i="1"/>
  <c r="H641" i="1" s="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H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C379" i="1"/>
  <c r="G379" i="1" s="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D366" i="1"/>
  <c r="C366" i="1"/>
  <c r="G366" i="1" s="1"/>
  <c r="D365" i="1"/>
  <c r="H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D319" i="1"/>
  <c r="C319" i="1"/>
  <c r="H319" i="1" s="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C312" i="1"/>
  <c r="H312" i="1" s="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C291" i="1"/>
  <c r="D290" i="1"/>
  <c r="C290" i="1"/>
  <c r="H290" i="1" s="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G257" i="1"/>
  <c r="D257" i="1"/>
  <c r="C257" i="1"/>
  <c r="H257" i="1" s="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D208" i="1"/>
  <c r="H208" i="1" s="1"/>
  <c r="C208" i="1"/>
  <c r="D207" i="1"/>
  <c r="G207" i="1" s="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D194" i="1"/>
  <c r="G194" i="1" s="1"/>
  <c r="C194" i="1"/>
  <c r="C193" i="1"/>
  <c r="D191" i="1"/>
  <c r="G191" i="1" s="1"/>
  <c r="C191" i="1"/>
  <c r="H191" i="1" s="1"/>
  <c r="H190" i="1"/>
  <c r="G190" i="1"/>
  <c r="D190" i="1"/>
  <c r="C190" i="1"/>
  <c r="G189" i="1"/>
  <c r="D189" i="1"/>
  <c r="C189" i="1"/>
  <c r="H189" i="1" s="1"/>
  <c r="D188" i="1"/>
  <c r="G188" i="1" s="1"/>
  <c r="C188" i="1"/>
  <c r="D187" i="1"/>
  <c r="G187" i="1" s="1"/>
  <c r="C187" i="1"/>
  <c r="H187" i="1" s="1"/>
  <c r="H186" i="1"/>
  <c r="G186" i="1"/>
  <c r="D186" i="1"/>
  <c r="C186" i="1"/>
  <c r="H185" i="1"/>
  <c r="G185" i="1"/>
  <c r="D185" i="1"/>
  <c r="C185" i="1"/>
  <c r="C184" i="1"/>
  <c r="H183" i="1"/>
  <c r="G183" i="1"/>
  <c r="D183" i="1"/>
  <c r="C183" i="1"/>
  <c r="H182" i="1"/>
  <c r="G182" i="1"/>
  <c r="D182" i="1"/>
  <c r="C182" i="1"/>
  <c r="H181" i="1"/>
  <c r="G181" i="1"/>
  <c r="D181" i="1"/>
  <c r="C181" i="1"/>
  <c r="D180" i="1"/>
  <c r="C180" i="1"/>
  <c r="H180" i="1" s="1"/>
  <c r="D179" i="1"/>
  <c r="C179" i="1"/>
  <c r="H179" i="1" s="1"/>
  <c r="H178" i="1"/>
  <c r="G178" i="1"/>
  <c r="D178" i="1"/>
  <c r="C178" i="1"/>
  <c r="D177" i="1"/>
  <c r="C177" i="1"/>
  <c r="H177" i="1" s="1"/>
  <c r="D176" i="1"/>
  <c r="C176" i="1"/>
  <c r="H176" i="1" s="1"/>
  <c r="D175" i="1"/>
  <c r="C175" i="1"/>
  <c r="H175" i="1" s="1"/>
  <c r="D174" i="1"/>
  <c r="G174" i="1" s="1"/>
  <c r="C174" i="1"/>
  <c r="H174" i="1" s="1"/>
  <c r="D172" i="1"/>
  <c r="G172" i="1" s="1"/>
  <c r="C172" i="1"/>
  <c r="H172" i="1" s="1"/>
  <c r="H171" i="1"/>
  <c r="G171" i="1"/>
  <c r="D171" i="1"/>
  <c r="C171" i="1"/>
  <c r="D170" i="1"/>
  <c r="C170" i="1"/>
  <c r="D169" i="1"/>
  <c r="C169" i="1"/>
  <c r="H169" i="1" s="1"/>
  <c r="D168" i="1"/>
  <c r="C168" i="1"/>
  <c r="D167" i="1"/>
  <c r="C167" i="1"/>
  <c r="D166" i="1"/>
  <c r="C166" i="1"/>
  <c r="D165" i="1"/>
  <c r="C165" i="1"/>
  <c r="H165" i="1" s="1"/>
  <c r="H164" i="1"/>
  <c r="G164" i="1"/>
  <c r="D164" i="1"/>
  <c r="C164" i="1"/>
  <c r="G163" i="1"/>
  <c r="D163" i="1"/>
  <c r="C163" i="1"/>
  <c r="H163" i="1" s="1"/>
  <c r="D162" i="1"/>
  <c r="G162" i="1" s="1"/>
  <c r="C162" i="1"/>
  <c r="D161" i="1"/>
  <c r="G161" i="1" s="1"/>
  <c r="C161" i="1"/>
  <c r="D160" i="1"/>
  <c r="H158" i="1"/>
  <c r="G158" i="1"/>
  <c r="D158" i="1"/>
  <c r="C158" i="1"/>
  <c r="H157" i="1"/>
  <c r="D157" i="1"/>
  <c r="C157" i="1"/>
  <c r="G157" i="1" s="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C150" i="1"/>
  <c r="H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G132" i="1"/>
  <c r="D132" i="1"/>
  <c r="C132" i="1"/>
  <c r="H132" i="1" s="1"/>
  <c r="D131" i="1"/>
  <c r="G131" i="1" s="1"/>
  <c r="C131" i="1"/>
  <c r="H131" i="1" s="1"/>
  <c r="C130" i="1"/>
  <c r="H128" i="1"/>
  <c r="G128" i="1"/>
  <c r="D128" i="1"/>
  <c r="C128" i="1"/>
  <c r="H127" i="1"/>
  <c r="G127" i="1"/>
  <c r="D127" i="1"/>
  <c r="C127" i="1"/>
  <c r="D126" i="1"/>
  <c r="G126" i="1" s="1"/>
  <c r="C126" i="1"/>
  <c r="H126" i="1" s="1"/>
  <c r="G125" i="1"/>
  <c r="D125" i="1"/>
  <c r="C125" i="1"/>
  <c r="H125" i="1" s="1"/>
  <c r="C124" i="1"/>
  <c r="H123" i="1"/>
  <c r="G123" i="1"/>
  <c r="D123" i="1"/>
  <c r="C123" i="1"/>
  <c r="D122" i="1"/>
  <c r="H122" i="1" s="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H77" i="1"/>
  <c r="G77" i="1"/>
  <c r="D77" i="1"/>
  <c r="C77" i="1"/>
  <c r="D76" i="1"/>
  <c r="C76" i="1"/>
  <c r="H75" i="1"/>
  <c r="G75" i="1"/>
  <c r="D75" i="1"/>
  <c r="C75" i="1"/>
  <c r="D74" i="1"/>
  <c r="C74" i="1"/>
  <c r="G74" i="1" s="1"/>
  <c r="C73" i="1"/>
  <c r="H72" i="1"/>
  <c r="G72" i="1"/>
  <c r="D72" i="1"/>
  <c r="C72" i="1"/>
  <c r="H71" i="1"/>
  <c r="G71" i="1"/>
  <c r="D71" i="1"/>
  <c r="C71" i="1"/>
  <c r="C70" i="1"/>
  <c r="H69" i="1"/>
  <c r="G69" i="1"/>
  <c r="D69" i="1"/>
  <c r="C69" i="1"/>
  <c r="H68" i="1"/>
  <c r="G68" i="1"/>
  <c r="D68" i="1"/>
  <c r="C68" i="1"/>
  <c r="H67" i="1"/>
  <c r="G67" i="1"/>
  <c r="D67" i="1"/>
  <c r="C67" i="1"/>
  <c r="D66" i="1"/>
  <c r="C66" i="1"/>
  <c r="D65" i="1"/>
  <c r="C65" i="1"/>
  <c r="G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74" i="1" l="1"/>
  <c r="C1483" i="1"/>
  <c r="G1483" i="1" s="1"/>
  <c r="H1264" i="1"/>
  <c r="F115" i="6"/>
  <c r="G1409" i="1"/>
  <c r="G1411" i="1"/>
  <c r="H645" i="1"/>
  <c r="C1453" i="1"/>
  <c r="G1453" i="1" s="1"/>
  <c r="H30" i="3"/>
  <c r="C1454" i="1"/>
  <c r="G1454" i="1" s="1"/>
  <c r="G1456" i="1"/>
  <c r="I1456" i="1" s="1"/>
  <c r="D5" i="7"/>
  <c r="H1532" i="1"/>
  <c r="G1531" i="1"/>
  <c r="D49" i="8"/>
  <c r="C1524" i="1" s="1"/>
  <c r="G1579" i="1"/>
  <c r="C1576" i="1"/>
  <c r="H1504" i="1"/>
  <c r="G1499" i="1"/>
  <c r="H1500" i="1"/>
  <c r="H1492" i="1"/>
  <c r="G1491" i="1"/>
  <c r="H1483" i="1"/>
  <c r="H1484" i="1"/>
  <c r="G1264" i="1"/>
  <c r="G1028" i="1"/>
  <c r="G1023" i="1"/>
  <c r="F45" i="5"/>
  <c r="E26" i="9"/>
  <c r="B26" i="9" s="1"/>
  <c r="G1237" i="1"/>
  <c r="F259" i="5"/>
  <c r="G1236" i="1"/>
  <c r="G1232" i="1"/>
  <c r="G1224" i="1"/>
  <c r="E279" i="9"/>
  <c r="B279" i="9" s="1"/>
  <c r="G1218" i="1"/>
  <c r="E237" i="5"/>
  <c r="D1215" i="1"/>
  <c r="G1217" i="1"/>
  <c r="H1165" i="1"/>
  <c r="F180" i="5"/>
  <c r="H1157" i="1"/>
  <c r="G1156" i="1"/>
  <c r="G1155" i="1"/>
  <c r="H1148" i="1"/>
  <c r="H1151" i="1"/>
  <c r="F170" i="5"/>
  <c r="E284" i="9"/>
  <c r="B284" i="9" s="1"/>
  <c r="G1136" i="1"/>
  <c r="F146" i="5"/>
  <c r="G1064" i="1"/>
  <c r="G1056" i="1"/>
  <c r="H1056" i="1"/>
  <c r="F78" i="5"/>
  <c r="G1054" i="1"/>
  <c r="F70" i="5"/>
  <c r="D1046" i="1"/>
  <c r="D1047" i="1"/>
  <c r="G1050" i="1"/>
  <c r="G1033" i="1"/>
  <c r="G1030" i="1"/>
  <c r="G1018" i="1"/>
  <c r="G1014" i="1"/>
  <c r="G1013" i="1"/>
  <c r="G1003" i="1"/>
  <c r="E12" i="5"/>
  <c r="E7" i="5" s="1"/>
  <c r="D985" i="1" s="1"/>
  <c r="G1000" i="1"/>
  <c r="F19" i="5"/>
  <c r="G991" i="1"/>
  <c r="H996" i="1"/>
  <c r="F13" i="5"/>
  <c r="E45" i="9"/>
  <c r="B45" i="9" s="1"/>
  <c r="G711" i="1"/>
  <c r="G710" i="1"/>
  <c r="G709" i="1"/>
  <c r="H690" i="1"/>
  <c r="H668" i="1"/>
  <c r="E22" i="9"/>
  <c r="B22" i="9" s="1"/>
  <c r="H643" i="1"/>
  <c r="F652" i="4"/>
  <c r="F164" i="4"/>
  <c r="G386" i="1"/>
  <c r="G388" i="1"/>
  <c r="F383" i="4"/>
  <c r="G364" i="1"/>
  <c r="G365" i="1"/>
  <c r="F369" i="4"/>
  <c r="E350" i="4"/>
  <c r="D345" i="1" s="1"/>
  <c r="H291" i="1"/>
  <c r="F418" i="4"/>
  <c r="G411" i="1"/>
  <c r="G412" i="1"/>
  <c r="G288" i="1"/>
  <c r="E644" i="4"/>
  <c r="D638" i="1" s="1"/>
  <c r="G638" i="1" s="1"/>
  <c r="F416" i="4"/>
  <c r="G255" i="1"/>
  <c r="G256" i="1"/>
  <c r="G209" i="1"/>
  <c r="G208" i="1"/>
  <c r="H206" i="1"/>
  <c r="F210" i="4"/>
  <c r="G193" i="1"/>
  <c r="H193" i="1"/>
  <c r="E196" i="4"/>
  <c r="D192" i="1" s="1"/>
  <c r="E47" i="9"/>
  <c r="B47" i="9" s="1"/>
  <c r="H188" i="1"/>
  <c r="H184" i="1"/>
  <c r="F188" i="4"/>
  <c r="F220" i="9"/>
  <c r="F219" i="9"/>
  <c r="E43" i="9"/>
  <c r="B43" i="9" s="1"/>
  <c r="F218" i="9"/>
  <c r="B218" i="9" s="1"/>
  <c r="F177" i="4"/>
  <c r="H170" i="1"/>
  <c r="H168" i="1"/>
  <c r="G167" i="1"/>
  <c r="E163" i="4"/>
  <c r="D159" i="1" s="1"/>
  <c r="F169" i="4"/>
  <c r="H166" i="1"/>
  <c r="H162" i="1"/>
  <c r="H161" i="1"/>
  <c r="F159" i="4"/>
  <c r="D148" i="1"/>
  <c r="E39" i="9"/>
  <c r="B39" i="9" s="1"/>
  <c r="H149" i="1"/>
  <c r="F153" i="4"/>
  <c r="F133" i="4"/>
  <c r="F134" i="4"/>
  <c r="D130" i="1"/>
  <c r="H124" i="1"/>
  <c r="G124" i="1"/>
  <c r="F128" i="4"/>
  <c r="D121" i="1"/>
  <c r="H121" i="1" s="1"/>
  <c r="G121" i="1"/>
  <c r="G122" i="1"/>
  <c r="F125" i="4"/>
  <c r="G102" i="1"/>
  <c r="G108" i="1"/>
  <c r="G113" i="1"/>
  <c r="E37" i="9"/>
  <c r="B37" i="9" s="1"/>
  <c r="F216" i="9"/>
  <c r="B216" i="9" s="1"/>
  <c r="H87" i="1"/>
  <c r="G87" i="1"/>
  <c r="E82" i="4"/>
  <c r="D78" i="1" s="1"/>
  <c r="F83" i="4"/>
  <c r="H73" i="1"/>
  <c r="H76" i="1"/>
  <c r="F77" i="4"/>
  <c r="G70" i="1"/>
  <c r="H70" i="1"/>
  <c r="E33" i="9"/>
  <c r="B33" i="9" s="1"/>
  <c r="F74" i="4"/>
  <c r="H66" i="1"/>
  <c r="G64" i="1"/>
  <c r="D46" i="1"/>
  <c r="E29" i="9"/>
  <c r="B29" i="9" s="1"/>
  <c r="F68" i="4"/>
  <c r="H1420" i="1"/>
  <c r="H1409" i="1"/>
  <c r="D114" i="6"/>
  <c r="H1232" i="1"/>
  <c r="H1278" i="1"/>
  <c r="H1277" i="1"/>
  <c r="H1247" i="1"/>
  <c r="H1244" i="1"/>
  <c r="H1235" i="1"/>
  <c r="H1227" i="1"/>
  <c r="D245" i="5"/>
  <c r="G1216" i="1"/>
  <c r="H1216" i="1"/>
  <c r="D238" i="5"/>
  <c r="F239" i="5"/>
  <c r="G1166" i="1"/>
  <c r="G1165" i="1"/>
  <c r="G1157" i="1"/>
  <c r="G1160" i="1"/>
  <c r="D177" i="5"/>
  <c r="C1124" i="1"/>
  <c r="H1050" i="1"/>
  <c r="D69" i="5"/>
  <c r="C997" i="1"/>
  <c r="H997" i="1" s="1"/>
  <c r="D12" i="5"/>
  <c r="G999" i="1"/>
  <c r="G997" i="1"/>
  <c r="G998" i="1"/>
  <c r="H991" i="1"/>
  <c r="G996" i="1"/>
  <c r="H993" i="1"/>
  <c r="E40" i="9"/>
  <c r="B40" i="9" s="1"/>
  <c r="G703" i="1"/>
  <c r="G690" i="1"/>
  <c r="G670" i="1"/>
  <c r="G668" i="1"/>
  <c r="G649" i="1"/>
  <c r="E274" i="9"/>
  <c r="B274" i="9" s="1"/>
  <c r="G642" i="1"/>
  <c r="G645" i="1"/>
  <c r="G641" i="1"/>
  <c r="H364" i="1"/>
  <c r="D363" i="4"/>
  <c r="G312" i="1"/>
  <c r="G319" i="1"/>
  <c r="D311" i="4"/>
  <c r="G291" i="1"/>
  <c r="C413" i="1"/>
  <c r="H413" i="1" s="1"/>
  <c r="G290" i="1"/>
  <c r="G413" i="1"/>
  <c r="D643" i="4"/>
  <c r="C248" i="1"/>
  <c r="C192" i="1"/>
  <c r="G184" i="1"/>
  <c r="G180" i="1"/>
  <c r="G179" i="1"/>
  <c r="G177" i="1"/>
  <c r="G176" i="1"/>
  <c r="C173" i="1"/>
  <c r="G175" i="1"/>
  <c r="H167" i="1"/>
  <c r="G170" i="1"/>
  <c r="G168" i="1"/>
  <c r="G169" i="1"/>
  <c r="G165" i="1"/>
  <c r="G166" i="1"/>
  <c r="C160" i="1"/>
  <c r="G149" i="1"/>
  <c r="G150" i="1"/>
  <c r="D152" i="4"/>
  <c r="G20" i="9" s="1"/>
  <c r="C129" i="1"/>
  <c r="D124" i="4"/>
  <c r="D82" i="4"/>
  <c r="G79" i="1"/>
  <c r="G81" i="1"/>
  <c r="G73" i="1"/>
  <c r="G76" i="1"/>
  <c r="G66" i="1"/>
  <c r="H65" i="1"/>
  <c r="H64" i="1"/>
  <c r="D50" i="4"/>
  <c r="G1362" i="1"/>
  <c r="H1362" i="1"/>
  <c r="G1370" i="1"/>
  <c r="H1370" i="1"/>
  <c r="G1378" i="1"/>
  <c r="H1378" i="1"/>
  <c r="G1386" i="1"/>
  <c r="H1386" i="1"/>
  <c r="G1394" i="1"/>
  <c r="H1394" i="1"/>
  <c r="G1402" i="1"/>
  <c r="H1402" i="1"/>
  <c r="G1410" i="1"/>
  <c r="H1410" i="1"/>
  <c r="G1418" i="1"/>
  <c r="H1418" i="1"/>
  <c r="G1430" i="1"/>
  <c r="H1430" i="1"/>
  <c r="G1437" i="1"/>
  <c r="H1437" i="1"/>
  <c r="H1218" i="1"/>
  <c r="H1226" i="1"/>
  <c r="H1230" i="1"/>
  <c r="H1234" i="1"/>
  <c r="H1238" i="1"/>
  <c r="H1242" i="1"/>
  <c r="H1246" i="1"/>
  <c r="H1250" i="1"/>
  <c r="H1254" i="1"/>
  <c r="H1258" i="1"/>
  <c r="H1262" i="1"/>
  <c r="G1358" i="1"/>
  <c r="H1358" i="1"/>
  <c r="G1366" i="1"/>
  <c r="H1366" i="1"/>
  <c r="G1374" i="1"/>
  <c r="H1374" i="1"/>
  <c r="G1382" i="1"/>
  <c r="H1382" i="1"/>
  <c r="G1390" i="1"/>
  <c r="H1390" i="1"/>
  <c r="G1398" i="1"/>
  <c r="H1398" i="1"/>
  <c r="G1406" i="1"/>
  <c r="H1406" i="1"/>
  <c r="G1414" i="1"/>
  <c r="H1414" i="1"/>
  <c r="G1422" i="1"/>
  <c r="H1422" i="1"/>
  <c r="G1447" i="1"/>
  <c r="I1447" i="1" s="1"/>
  <c r="J1447" i="1"/>
  <c r="H1447" i="1"/>
  <c r="H1213"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G1267" i="1"/>
  <c r="G1271" i="1"/>
  <c r="G1275" i="1"/>
  <c r="G1279" i="1"/>
  <c r="G1283" i="1"/>
  <c r="G1287" i="1"/>
  <c r="G1291" i="1"/>
  <c r="G1295" i="1"/>
  <c r="G1426" i="1"/>
  <c r="H1426" i="1"/>
  <c r="G1434" i="1"/>
  <c r="H1434" i="1"/>
  <c r="H1355" i="1"/>
  <c r="H1359" i="1"/>
  <c r="H1363" i="1"/>
  <c r="H1367" i="1"/>
  <c r="H1371" i="1"/>
  <c r="H1375" i="1"/>
  <c r="H1379" i="1"/>
  <c r="H1383" i="1"/>
  <c r="H1387" i="1"/>
  <c r="H1391" i="1"/>
  <c r="H1395" i="1"/>
  <c r="H1399" i="1"/>
  <c r="H1403" i="1"/>
  <c r="H1407" i="1"/>
  <c r="H1411" i="1"/>
  <c r="H1415" i="1"/>
  <c r="H1419" i="1"/>
  <c r="H1427" i="1"/>
  <c r="H1431" i="1"/>
  <c r="H1438" i="1"/>
  <c r="J1439" i="1"/>
  <c r="G1439" i="1"/>
  <c r="I1439" i="1" s="1"/>
  <c r="J1441" i="1"/>
  <c r="G1441" i="1"/>
  <c r="I1441" i="1" s="1"/>
  <c r="J1443" i="1"/>
  <c r="G1443" i="1"/>
  <c r="I1443" i="1" s="1"/>
  <c r="G1451" i="1"/>
  <c r="I1451" i="1" s="1"/>
  <c r="J1451" i="1"/>
  <c r="H1451" i="1"/>
  <c r="I1468" i="1"/>
  <c r="I1444" i="1"/>
  <c r="G1449" i="1"/>
  <c r="I1449" i="1" s="1"/>
  <c r="J1449" i="1"/>
  <c r="H1449" i="1"/>
  <c r="G1445" i="1"/>
  <c r="H1453" i="1"/>
  <c r="H1454" i="1"/>
  <c r="H1455" i="1"/>
  <c r="I1455" i="1" s="1"/>
  <c r="H1457" i="1"/>
  <c r="I1457" i="1" s="1"/>
  <c r="H1459" i="1"/>
  <c r="I1459" i="1" s="1"/>
  <c r="H1461" i="1"/>
  <c r="H1462" i="1"/>
  <c r="I1462" i="1" s="1"/>
  <c r="H1464" i="1"/>
  <c r="I1464" i="1" s="1"/>
  <c r="H1466" i="1"/>
  <c r="I1466" i="1" s="1"/>
  <c r="H1468" i="1"/>
  <c r="H1472" i="1"/>
  <c r="I1472" i="1" s="1"/>
  <c r="H1474" i="1"/>
  <c r="I1474" i="1" s="1"/>
  <c r="H1477" i="1"/>
  <c r="I1477" i="1" s="1"/>
  <c r="H1479" i="1"/>
  <c r="I1479" i="1" s="1"/>
  <c r="G1480" i="1"/>
  <c r="H1481"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F299" i="4"/>
  <c r="D298" i="4"/>
  <c r="E420" i="4"/>
  <c r="H289" i="9"/>
  <c r="E176" i="5"/>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408" i="4"/>
  <c r="D403" i="1" s="1"/>
  <c r="F351" i="4"/>
  <c r="E141" i="6"/>
  <c r="F45" i="4"/>
  <c r="F91" i="4"/>
  <c r="D139" i="4"/>
  <c r="D163" i="4"/>
  <c r="D151" i="4" s="1"/>
  <c r="F197" i="4"/>
  <c r="F231" i="4"/>
  <c r="F300" i="4"/>
  <c r="F326" i="4"/>
  <c r="F352" i="4"/>
  <c r="F378" i="4"/>
  <c r="D396" i="4"/>
  <c r="D421" i="4"/>
  <c r="D515" i="4"/>
  <c r="F529" i="4"/>
  <c r="D567" i="4"/>
  <c r="F581" i="4"/>
  <c r="F603" i="4"/>
  <c r="D625" i="4"/>
  <c r="D190" i="5"/>
  <c r="D5" i="6"/>
  <c r="D42" i="8"/>
  <c r="F417" i="4"/>
  <c r="D472" i="4"/>
  <c r="D484" i="4"/>
  <c r="F88" i="5"/>
  <c r="E287" i="9"/>
  <c r="B287" i="9" s="1"/>
  <c r="D206" i="5"/>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79" i="9"/>
  <c r="E179" i="9" s="1"/>
  <c r="B179"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7" i="9"/>
  <c r="E177" i="9" s="1"/>
  <c r="B177" i="9" s="1"/>
  <c r="G165" i="9"/>
  <c r="H164" i="9"/>
  <c r="G164" i="9"/>
  <c r="G162" i="9"/>
  <c r="E162" i="9" s="1"/>
  <c r="B162" i="9" s="1"/>
  <c r="G160" i="9"/>
  <c r="E160" i="9" s="1"/>
  <c r="B160" i="9" s="1"/>
  <c r="I10" i="9"/>
  <c r="G178" i="9"/>
  <c r="E178" i="9" s="1"/>
  <c r="B178" i="9" s="1"/>
  <c r="G163" i="9"/>
  <c r="E163" i="9" s="1"/>
  <c r="B163" i="9" s="1"/>
  <c r="G161" i="9"/>
  <c r="E161" i="9" s="1"/>
  <c r="B161" i="9" s="1"/>
  <c r="B125" i="9"/>
  <c r="E135" i="9"/>
  <c r="B135" i="9" s="1"/>
  <c r="B141" i="9"/>
  <c r="E143" i="9"/>
  <c r="B143" i="9" s="1"/>
  <c r="B149" i="9"/>
  <c r="E159" i="9"/>
  <c r="B159" i="9" s="1"/>
  <c r="E52" i="9"/>
  <c r="B52" i="9" s="1"/>
  <c r="E56" i="9"/>
  <c r="B56" i="9" s="1"/>
  <c r="E60" i="9"/>
  <c r="B60" i="9" s="1"/>
  <c r="E64" i="9"/>
  <c r="B64" i="9" s="1"/>
  <c r="E68" i="9"/>
  <c r="B68" i="9" s="1"/>
  <c r="E72" i="9"/>
  <c r="B72" i="9" s="1"/>
  <c r="E76" i="9"/>
  <c r="B76" i="9" s="1"/>
  <c r="E80" i="9"/>
  <c r="B80" i="9" s="1"/>
  <c r="E84" i="9"/>
  <c r="B84" i="9" s="1"/>
  <c r="E88" i="9"/>
  <c r="B88" i="9" s="1"/>
  <c r="E92" i="9"/>
  <c r="B92" i="9" s="1"/>
  <c r="B106" i="9"/>
  <c r="B110" i="9"/>
  <c r="B114" i="9"/>
  <c r="B118" i="9"/>
  <c r="B122" i="9"/>
  <c r="B129" i="9"/>
  <c r="E139" i="9"/>
  <c r="B139" i="9" s="1"/>
  <c r="E147" i="9"/>
  <c r="B147" i="9" s="1"/>
  <c r="B153" i="9"/>
  <c r="F217" i="9"/>
  <c r="B217" i="9" s="1"/>
  <c r="E225" i="9"/>
  <c r="B225" i="9" s="1"/>
  <c r="B230" i="9"/>
  <c r="F233" i="9"/>
  <c r="B233" i="9" s="1"/>
  <c r="B248" i="9"/>
  <c r="B256" i="9"/>
  <c r="B288" i="9"/>
  <c r="E290" i="9"/>
  <c r="B290" i="9" s="1"/>
  <c r="B219" i="9"/>
  <c r="B220" i="9"/>
  <c r="B227" i="9"/>
  <c r="B228" i="9"/>
  <c r="B236" i="9"/>
  <c r="F241" i="9"/>
  <c r="B241" i="9" s="1"/>
  <c r="B246" i="9"/>
  <c r="F249" i="9"/>
  <c r="B249" i="9" s="1"/>
  <c r="F257" i="9"/>
  <c r="B257" i="9" s="1"/>
  <c r="G297" i="9" l="1"/>
  <c r="E297" i="9" s="1"/>
  <c r="H29" i="3"/>
  <c r="C1436" i="1"/>
  <c r="D43" i="8"/>
  <c r="G1524" i="1"/>
  <c r="H1524" i="1"/>
  <c r="H1576" i="1"/>
  <c r="G1576" i="1"/>
  <c r="D1214" i="1"/>
  <c r="I23" i="3"/>
  <c r="D990" i="1"/>
  <c r="F12" i="5"/>
  <c r="E6" i="5"/>
  <c r="D984" i="1" s="1"/>
  <c r="I20" i="3"/>
  <c r="E407" i="4"/>
  <c r="D402" i="1" s="1"/>
  <c r="H638" i="1"/>
  <c r="F196" i="4"/>
  <c r="E151" i="4"/>
  <c r="D147" i="1" s="1"/>
  <c r="G130" i="1"/>
  <c r="H130" i="1"/>
  <c r="E6" i="4"/>
  <c r="F114" i="6"/>
  <c r="C1408" i="1"/>
  <c r="H27" i="3"/>
  <c r="F245" i="5"/>
  <c r="C1222" i="1"/>
  <c r="F238" i="5"/>
  <c r="D237" i="5"/>
  <c r="C1215" i="1"/>
  <c r="G289" i="9"/>
  <c r="E289" i="9" s="1"/>
  <c r="B289" i="9" s="1"/>
  <c r="C1154" i="1"/>
  <c r="D176" i="5"/>
  <c r="F176" i="5" s="1"/>
  <c r="F177" i="5"/>
  <c r="G1124" i="1"/>
  <c r="H1124" i="1"/>
  <c r="F69" i="5"/>
  <c r="D68" i="5"/>
  <c r="C1047" i="1"/>
  <c r="D7" i="5"/>
  <c r="H20" i="3" s="1"/>
  <c r="C990" i="1"/>
  <c r="B191" i="9"/>
  <c r="F363" i="4"/>
  <c r="C358" i="1"/>
  <c r="F311" i="4"/>
  <c r="C306" i="1"/>
  <c r="F643" i="4"/>
  <c r="C637" i="1"/>
  <c r="G248" i="1"/>
  <c r="H248" i="1"/>
  <c r="G192" i="1"/>
  <c r="H192" i="1"/>
  <c r="H173" i="1"/>
  <c r="G173" i="1"/>
  <c r="G160" i="1"/>
  <c r="H160" i="1"/>
  <c r="F152" i="4"/>
  <c r="C148" i="1"/>
  <c r="H20" i="9"/>
  <c r="E20" i="9" s="1"/>
  <c r="H129" i="1"/>
  <c r="G129" i="1"/>
  <c r="F124" i="4"/>
  <c r="C120" i="1"/>
  <c r="F82" i="4"/>
  <c r="C78" i="1"/>
  <c r="F50" i="4"/>
  <c r="C46" i="1"/>
  <c r="E164" i="9"/>
  <c r="B164" i="9" s="1"/>
  <c r="F212" i="9"/>
  <c r="K1432" i="9"/>
  <c r="G295" i="9"/>
  <c r="E295" i="9" s="1"/>
  <c r="B295" i="9" s="1"/>
  <c r="I34" i="3"/>
  <c r="C1517" i="1"/>
  <c r="F567" i="4"/>
  <c r="C561" i="1"/>
  <c r="F396" i="4"/>
  <c r="C391" i="1"/>
  <c r="D289" i="4"/>
  <c r="H17" i="3"/>
  <c r="C147" i="1"/>
  <c r="D1435" i="1"/>
  <c r="I28" i="3"/>
  <c r="F484" i="4"/>
  <c r="C478" i="1"/>
  <c r="G294" i="9"/>
  <c r="E294" i="9" s="1"/>
  <c r="F625" i="4"/>
  <c r="C619" i="1"/>
  <c r="F139" i="4"/>
  <c r="D6" i="4"/>
  <c r="C135" i="1"/>
  <c r="D350" i="4"/>
  <c r="D407" i="4" s="1"/>
  <c r="E635" i="4"/>
  <c r="D629" i="1" s="1"/>
  <c r="D414" i="1"/>
  <c r="E636" i="4"/>
  <c r="D630" i="1" s="1"/>
  <c r="F129" i="6"/>
  <c r="C1423" i="1"/>
  <c r="E165" i="9"/>
  <c r="B165" i="9" s="1"/>
  <c r="G292" i="9"/>
  <c r="E292" i="9" s="1"/>
  <c r="B292" i="9" s="1"/>
  <c r="F206" i="5"/>
  <c r="C1183" i="1"/>
  <c r="F472" i="4"/>
  <c r="C466" i="1"/>
  <c r="G299" i="9"/>
  <c r="E299" i="9" s="1"/>
  <c r="F5" i="6"/>
  <c r="D141" i="6"/>
  <c r="H24" i="3"/>
  <c r="C1299" i="1"/>
  <c r="F515" i="4"/>
  <c r="C509" i="1"/>
  <c r="D528" i="4"/>
  <c r="F298" i="4"/>
  <c r="C293" i="1"/>
  <c r="G291" i="9"/>
  <c r="E291" i="9" s="1"/>
  <c r="B291" i="9" s="1"/>
  <c r="F190" i="5"/>
  <c r="C1167" i="1"/>
  <c r="F421" i="4"/>
  <c r="D420" i="4"/>
  <c r="C415" i="1"/>
  <c r="F163" i="4"/>
  <c r="C159" i="1"/>
  <c r="I35" i="3"/>
  <c r="C1518" i="1"/>
  <c r="E175" i="5"/>
  <c r="I22" i="3"/>
  <c r="D1153" i="1"/>
  <c r="G1436" i="1" l="1"/>
  <c r="H1436" i="1"/>
  <c r="B297" i="9"/>
  <c r="E296" i="9"/>
  <c r="I10" i="3" s="1"/>
  <c r="H990" i="1"/>
  <c r="F151" i="4"/>
  <c r="E289" i="4"/>
  <c r="F289" i="4" s="1"/>
  <c r="I17" i="3"/>
  <c r="E412" i="4"/>
  <c r="D2" i="1"/>
  <c r="I16" i="3"/>
  <c r="G1408" i="1"/>
  <c r="H1408" i="1"/>
  <c r="C1153" i="1"/>
  <c r="D175" i="5"/>
  <c r="H22" i="3"/>
  <c r="G1222" i="1"/>
  <c r="H1222" i="1"/>
  <c r="G1215" i="1"/>
  <c r="H1215" i="1"/>
  <c r="F237" i="5"/>
  <c r="C1214" i="1"/>
  <c r="H23" i="3"/>
  <c r="H1154" i="1"/>
  <c r="G1154" i="1"/>
  <c r="G1047" i="1"/>
  <c r="H1047" i="1"/>
  <c r="F68" i="5"/>
  <c r="C1046" i="1"/>
  <c r="H21" i="3"/>
  <c r="G990" i="1"/>
  <c r="D6" i="5"/>
  <c r="F6" i="5" s="1"/>
  <c r="F7" i="5"/>
  <c r="C985" i="1"/>
  <c r="G985" i="1" s="1"/>
  <c r="G358" i="1"/>
  <c r="H358" i="1"/>
  <c r="H306" i="1"/>
  <c r="G306" i="1"/>
  <c r="H637" i="1"/>
  <c r="G637" i="1"/>
  <c r="E19" i="9"/>
  <c r="B20" i="9"/>
  <c r="H148" i="1"/>
  <c r="G148" i="1"/>
  <c r="G120" i="1"/>
  <c r="H120" i="1"/>
  <c r="H78" i="1"/>
  <c r="G78" i="1"/>
  <c r="G46" i="1"/>
  <c r="H46" i="1"/>
  <c r="H159" i="1"/>
  <c r="G159" i="1"/>
  <c r="G1299" i="1"/>
  <c r="H1299" i="1"/>
  <c r="E298" i="9"/>
  <c r="B299" i="9"/>
  <c r="D408" i="4"/>
  <c r="F350" i="4"/>
  <c r="C345" i="1"/>
  <c r="H619" i="1"/>
  <c r="G619" i="1"/>
  <c r="H561" i="1"/>
  <c r="G561" i="1"/>
  <c r="F175" i="5"/>
  <c r="C1152" i="1"/>
  <c r="G276" i="9"/>
  <c r="D1152" i="1"/>
  <c r="H276" i="9"/>
  <c r="H1167" i="1"/>
  <c r="G1167" i="1"/>
  <c r="F407" i="4"/>
  <c r="C402" i="1"/>
  <c r="D636" i="4"/>
  <c r="F528" i="4"/>
  <c r="C522" i="1"/>
  <c r="H466" i="1"/>
  <c r="G466" i="1"/>
  <c r="H135" i="1"/>
  <c r="G135" i="1"/>
  <c r="D413" i="4"/>
  <c r="D291" i="4"/>
  <c r="C285" i="1"/>
  <c r="H1518" i="1"/>
  <c r="G1518" i="1"/>
  <c r="H415" i="1"/>
  <c r="G415" i="1"/>
  <c r="H509" i="1"/>
  <c r="G509" i="1"/>
  <c r="F141" i="6"/>
  <c r="H28" i="3"/>
  <c r="C1435" i="1"/>
  <c r="D290" i="4"/>
  <c r="D412" i="4"/>
  <c r="F6" i="4"/>
  <c r="H16" i="3"/>
  <c r="C2" i="1"/>
  <c r="E293" i="9"/>
  <c r="B294" i="9"/>
  <c r="H147" i="1"/>
  <c r="G147" i="1"/>
  <c r="H391" i="1"/>
  <c r="G391" i="1"/>
  <c r="H1153" i="1"/>
  <c r="G1153" i="1"/>
  <c r="G1517" i="1"/>
  <c r="H1517" i="1"/>
  <c r="H11" i="3"/>
  <c r="B212" i="9"/>
  <c r="F420" i="4"/>
  <c r="D635" i="4"/>
  <c r="C414" i="1"/>
  <c r="H293" i="1"/>
  <c r="G293" i="1"/>
  <c r="H1183" i="1"/>
  <c r="G1183" i="1"/>
  <c r="G1423" i="1"/>
  <c r="H1423" i="1"/>
  <c r="H478" i="1"/>
  <c r="G478" i="1"/>
  <c r="E276" i="9" l="1"/>
  <c r="B276" i="9" s="1"/>
  <c r="E291" i="4"/>
  <c r="D287" i="1" s="1"/>
  <c r="E290" i="4"/>
  <c r="D286" i="1" s="1"/>
  <c r="D285" i="1"/>
  <c r="H285" i="1" s="1"/>
  <c r="E413" i="4"/>
  <c r="E415" i="4" s="1"/>
  <c r="D410" i="1" s="1"/>
  <c r="D407" i="1"/>
  <c r="E639" i="4"/>
  <c r="G1214" i="1"/>
  <c r="H1214" i="1"/>
  <c r="G1046" i="1"/>
  <c r="H1046" i="1"/>
  <c r="C984" i="1"/>
  <c r="H8" i="3" s="1"/>
  <c r="H985" i="1"/>
  <c r="G282" i="9"/>
  <c r="E282" i="9" s="1"/>
  <c r="B282" i="9" s="1"/>
  <c r="D639" i="4"/>
  <c r="D414" i="4"/>
  <c r="F412" i="4"/>
  <c r="C407" i="1"/>
  <c r="H345" i="1"/>
  <c r="G345" i="1"/>
  <c r="C286" i="1"/>
  <c r="F291" i="4"/>
  <c r="C287" i="1"/>
  <c r="F636" i="4"/>
  <c r="C630" i="1"/>
  <c r="H414" i="1"/>
  <c r="G414" i="1"/>
  <c r="F635" i="4"/>
  <c r="C629" i="1"/>
  <c r="N3" i="9"/>
  <c r="I11" i="3"/>
  <c r="G1435" i="1"/>
  <c r="H1435" i="1"/>
  <c r="D640" i="4"/>
  <c r="D415" i="4"/>
  <c r="C408" i="1"/>
  <c r="H402" i="1"/>
  <c r="G402" i="1"/>
  <c r="H1152" i="1"/>
  <c r="G1152" i="1"/>
  <c r="F408" i="4"/>
  <c r="C403" i="1"/>
  <c r="H2" i="1"/>
  <c r="G2" i="1"/>
  <c r="H522" i="1"/>
  <c r="G522" i="1"/>
  <c r="H9" i="3"/>
  <c r="G285" i="1" l="1"/>
  <c r="F290" i="4"/>
  <c r="F413" i="4"/>
  <c r="D408" i="1"/>
  <c r="H408" i="1" s="1"/>
  <c r="E640" i="4"/>
  <c r="D634" i="1" s="1"/>
  <c r="E414" i="4"/>
  <c r="D409" i="1" s="1"/>
  <c r="D633" i="1"/>
  <c r="H984" i="1"/>
  <c r="G984" i="1"/>
  <c r="E275" i="9"/>
  <c r="I8" i="3" s="1"/>
  <c r="F415" i="4"/>
  <c r="C410" i="1"/>
  <c r="H630" i="1"/>
  <c r="G630" i="1"/>
  <c r="H286" i="1"/>
  <c r="G286" i="1"/>
  <c r="F414" i="4"/>
  <c r="C409" i="1"/>
  <c r="M3" i="9"/>
  <c r="D642" i="4"/>
  <c r="F640" i="4"/>
  <c r="C634" i="1"/>
  <c r="D641" i="4"/>
  <c r="F639" i="4"/>
  <c r="C633" i="1"/>
  <c r="H629" i="1"/>
  <c r="G629" i="1"/>
  <c r="H287" i="1"/>
  <c r="G287" i="1"/>
  <c r="H407" i="1"/>
  <c r="G407" i="1"/>
  <c r="K3" i="9"/>
  <c r="I9" i="3"/>
  <c r="H403" i="1"/>
  <c r="G403" i="1"/>
  <c r="G408" i="1" l="1"/>
  <c r="E642" i="4"/>
  <c r="D636" i="1" s="1"/>
  <c r="E641" i="4"/>
  <c r="D635" i="1" s="1"/>
  <c r="H633" i="1"/>
  <c r="G633" i="1"/>
  <c r="H409" i="1"/>
  <c r="G409" i="1"/>
  <c r="D646" i="4"/>
  <c r="C636" i="1"/>
  <c r="F641" i="4"/>
  <c r="D645" i="4"/>
  <c r="C635" i="1"/>
  <c r="H410" i="1"/>
  <c r="G410" i="1"/>
  <c r="H634" i="1"/>
  <c r="G634" i="1"/>
  <c r="E645" i="4" l="1"/>
  <c r="I18" i="3" s="1"/>
  <c r="E646" i="4"/>
  <c r="I19" i="3" s="1"/>
  <c r="F642" i="4"/>
  <c r="H636" i="1"/>
  <c r="G636" i="1"/>
  <c r="H635" i="1"/>
  <c r="G635" i="1"/>
  <c r="F645" i="4"/>
  <c r="H18" i="3"/>
  <c r="C639" i="1"/>
  <c r="H19" i="3"/>
  <c r="C640" i="1"/>
  <c r="D640" i="1" l="1"/>
  <c r="G640" i="1" s="1"/>
  <c r="F646" i="4"/>
  <c r="D639" i="1"/>
  <c r="H639" i="1" s="1"/>
  <c r="H7" i="3"/>
  <c r="H640" i="1"/>
  <c r="G639" i="1" l="1"/>
  <c r="J3" i="9"/>
  <c r="I7" i="3"/>
  <c r="M272" i="9" l="1"/>
  <c r="L272" i="9"/>
  <c r="H18" i="9"/>
  <c r="G18" i="9"/>
  <c r="J5" i="9"/>
  <c r="I9" i="9"/>
  <c r="J11" i="9"/>
  <c r="K6" i="9"/>
  <c r="K9" i="9"/>
  <c r="I17" i="9"/>
  <c r="L16" i="9"/>
  <c r="J13" i="9"/>
  <c r="K8" i="9"/>
  <c r="K7" i="9"/>
  <c r="J9" i="9"/>
  <c r="I13" i="9"/>
  <c r="J8" i="9"/>
  <c r="K10" i="9"/>
  <c r="K13" i="9"/>
  <c r="I7" i="9"/>
  <c r="L15" i="9"/>
  <c r="G15" i="9"/>
  <c r="I11" i="9"/>
  <c r="J6" i="9"/>
  <c r="G17" i="9"/>
  <c r="K12" i="9"/>
  <c r="I6" i="9"/>
  <c r="K11" i="9"/>
  <c r="I5" i="9"/>
  <c r="I12" i="9"/>
  <c r="J7" i="9"/>
  <c r="J10" i="9"/>
  <c r="K5" i="9"/>
  <c r="H17" i="9"/>
  <c r="G16" i="9"/>
  <c r="J17" i="9"/>
  <c r="H15" i="9"/>
  <c r="J12" i="9"/>
  <c r="I8" i="9"/>
  <c r="M16" i="9"/>
  <c r="M15" i="9"/>
  <c r="H16" i="9"/>
  <c r="E13" i="9" l="1"/>
  <c r="B13" i="9" s="1"/>
  <c r="E18" i="9"/>
  <c r="B18" i="9" s="1"/>
  <c r="E5" i="9"/>
  <c r="E10" i="9"/>
  <c r="B10" i="9" s="1"/>
  <c r="E7" i="9"/>
  <c r="B7" i="9" s="1"/>
  <c r="F15" i="9"/>
  <c r="E8" i="9"/>
  <c r="B8" i="9" s="1"/>
  <c r="E16" i="9"/>
  <c r="E6" i="9"/>
  <c r="B6" i="9" s="1"/>
  <c r="E11" i="9"/>
  <c r="B11" i="9" s="1"/>
  <c r="F16" i="9"/>
  <c r="E12" i="9"/>
  <c r="B12" i="9" s="1"/>
  <c r="E15" i="9"/>
  <c r="E9" i="9"/>
  <c r="B9" i="9" s="1"/>
  <c r="F272" i="9"/>
  <c r="E17" i="9"/>
  <c r="B17" i="9" s="1"/>
  <c r="B16" i="9" l="1"/>
  <c r="F14" i="9"/>
  <c r="B15" i="9"/>
  <c r="E14" i="9"/>
  <c r="B272" i="9"/>
  <c r="F19" i="9"/>
  <c r="E4" i="9"/>
  <c r="B5" i="9"/>
  <c r="F3" i="9" l="1"/>
  <c r="E3"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<sst xmlns="http://schemas.openxmlformats.org/spreadsheetml/2006/main" count="4314" uniqueCount="3394">
  <si>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</si>
  <si>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</si>
  <si>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</si>
  <si>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</si>
  <si>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</si>
  <si>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</si>
  <si>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</si>
  <si>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</si>
  <si>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</si>
  <si>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</si>
  <si>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</si>
  <si>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</si>
  <si>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</si>
  <si>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</si>
  <si>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</si>
  <si>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</si>
  <si>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</si>
  <si>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</si>
  <si>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</si>
  <si>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</si>
  <si>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</si>
  <si>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</si>
  <si>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</si>
  <si>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</si>
  <si>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</si>
  <si>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</si>
  <si>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</si>
  <si>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</si>
  <si>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</si>
  <si>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</si>
  <si>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</si>
  <si>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TRNSKO</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</si>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</sst>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12327684</v>
      </c>
      <c r="D2" s="6">
        <f>'PR-RAS'!E6</f>
        <v>13569934.83</v>
      </c>
      <c r="E2" s="6">
        <v>0</v>
      </c>
      <c r="F2" s="6">
        <v>0</v>
      </c>
      <c r="G2" s="7">
        <f t="shared" ref="G2:G264" si="0">(B2/1000)*(C2*1+D2*2)</f>
        <v>39467.553659999998</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9231748</v>
      </c>
      <c r="D46" s="1">
        <f>'PR-RAS'!E50</f>
        <v>9767473.9500000011</v>
      </c>
      <c r="E46" s="1">
        <v>0</v>
      </c>
      <c r="F46" s="1">
        <v>0</v>
      </c>
      <c r="G46" s="2">
        <f t="shared" si="0"/>
        <v>1294501.3155</v>
      </c>
      <c r="H46" s="2">
        <f t="shared" si="1"/>
        <v>4.999999888241291E-2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9050419</v>
      </c>
      <c r="D64" s="1">
        <f>'PR-RAS'!E68</f>
        <v>9633063.3600000013</v>
      </c>
      <c r="E64" s="1">
        <v>0</v>
      </c>
      <c r="F64" s="1">
        <v>0</v>
      </c>
      <c r="G64" s="2">
        <f t="shared" si="0"/>
        <v>1783942.3803600001</v>
      </c>
      <c r="H64" s="2">
        <f t="shared" si="1"/>
        <v>0.3600000012665987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8932442</v>
      </c>
      <c r="D65" s="1">
        <f>'PR-RAS'!E69</f>
        <v>9375056.9700000007</v>
      </c>
      <c r="E65" s="1">
        <v>0</v>
      </c>
      <c r="F65" s="1">
        <v>0</v>
      </c>
      <c r="G65" s="2">
        <f t="shared" si="0"/>
        <v>1771683.5801600001</v>
      </c>
      <c r="H65" s="2">
        <f t="shared" si="1"/>
        <v>2.9999999329447746E-2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117977</v>
      </c>
      <c r="D66" s="1">
        <f>'PR-RAS'!E70</f>
        <v>258006.39</v>
      </c>
      <c r="E66" s="1">
        <v>0</v>
      </c>
      <c r="F66" s="1">
        <v>0</v>
      </c>
      <c r="G66" s="2">
        <f t="shared" si="0"/>
        <v>41209.335700000003</v>
      </c>
      <c r="H66" s="2">
        <f t="shared" si="1"/>
        <v>0.39000000001396984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139975</v>
      </c>
      <c r="D70" s="1">
        <f>'PR-RAS'!E74</f>
        <v>84748.15</v>
      </c>
      <c r="E70" s="1">
        <v>0</v>
      </c>
      <c r="F70" s="1">
        <v>0</v>
      </c>
      <c r="G70" s="2">
        <f t="shared" si="0"/>
        <v>21353.519700000001</v>
      </c>
      <c r="H70" s="2">
        <f t="shared" si="1"/>
        <v>0.14999999999417923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139975</v>
      </c>
      <c r="D71" s="1">
        <f>'PR-RAS'!E75</f>
        <v>84748.15</v>
      </c>
      <c r="E71" s="1">
        <v>0</v>
      </c>
      <c r="F71" s="1">
        <v>0</v>
      </c>
      <c r="G71" s="2">
        <f t="shared" si="0"/>
        <v>21662.991000000002</v>
      </c>
      <c r="H71" s="2">
        <f t="shared" si="1"/>
        <v>0.14999999999417923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41354</v>
      </c>
      <c r="D73" s="1">
        <f>'PR-RAS'!E77</f>
        <v>49662.44</v>
      </c>
      <c r="E73" s="1">
        <v>0</v>
      </c>
      <c r="F73" s="1">
        <v>0</v>
      </c>
      <c r="G73" s="2">
        <f t="shared" si="0"/>
        <v>10128.879359999999</v>
      </c>
      <c r="H73" s="2">
        <f t="shared" si="1"/>
        <v>0.44000000000232831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1971</v>
      </c>
      <c r="D74" s="1">
        <f>'PR-RAS'!E78</f>
        <v>2052</v>
      </c>
      <c r="E74" s="1">
        <v>0</v>
      </c>
      <c r="F74" s="1">
        <v>0</v>
      </c>
      <c r="G74" s="2">
        <f t="shared" si="0"/>
        <v>443.47499999999997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39383</v>
      </c>
      <c r="D76" s="1">
        <f>'PR-RAS'!E80</f>
        <v>47610.44</v>
      </c>
      <c r="E76" s="1">
        <v>0</v>
      </c>
      <c r="F76" s="1">
        <v>0</v>
      </c>
      <c r="G76" s="2">
        <f t="shared" si="0"/>
        <v>10095.290999999999</v>
      </c>
      <c r="H76" s="2">
        <f t="shared" si="1"/>
        <v>0.44000000000232831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8175</v>
      </c>
      <c r="D78" s="1">
        <f>'PR-RAS'!E82</f>
        <v>23156.240000000002</v>
      </c>
      <c r="E78" s="1">
        <v>0</v>
      </c>
      <c r="F78" s="1">
        <v>0</v>
      </c>
      <c r="G78" s="2">
        <f t="shared" si="0"/>
        <v>4195.5359600000002</v>
      </c>
      <c r="H78" s="2">
        <f t="shared" si="1"/>
        <v>0.24000000000160071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v>
      </c>
      <c r="D79" s="1">
        <f>'PR-RAS'!E83</f>
        <v>2.2400000000000002</v>
      </c>
      <c r="E79" s="1">
        <v>0</v>
      </c>
      <c r="F79" s="1">
        <v>0</v>
      </c>
      <c r="G79" s="2">
        <f t="shared" si="0"/>
        <v>1.5194400000000001</v>
      </c>
      <c r="H79" s="2">
        <f t="shared" si="1"/>
        <v>0.24000000000000021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v>
      </c>
      <c r="D81" s="1">
        <f>'PR-RAS'!E85</f>
        <v>2.2400000000000002</v>
      </c>
      <c r="E81" s="1">
        <v>0</v>
      </c>
      <c r="F81" s="1">
        <v>0</v>
      </c>
      <c r="G81" s="2">
        <f t="shared" si="0"/>
        <v>1.5584</v>
      </c>
      <c r="H81" s="2">
        <f t="shared" si="1"/>
        <v>0.24000000000000021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8160</v>
      </c>
      <c r="D87" s="1">
        <f>'PR-RAS'!E91</f>
        <v>23154</v>
      </c>
      <c r="E87" s="1">
        <v>0</v>
      </c>
      <c r="F87" s="1">
        <v>0</v>
      </c>
      <c r="G87" s="2">
        <f t="shared" si="0"/>
        <v>4684.2479999999996</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8160</v>
      </c>
      <c r="D89" s="1">
        <f>'PR-RAS'!E93</f>
        <v>23154</v>
      </c>
      <c r="E89" s="1">
        <v>0</v>
      </c>
      <c r="F89" s="1">
        <v>0</v>
      </c>
      <c r="G89" s="2">
        <f t="shared" si="0"/>
        <v>4793.1839999999993</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723652</v>
      </c>
      <c r="D102" s="1">
        <f>'PR-RAS'!E106</f>
        <v>835035.33</v>
      </c>
      <c r="E102" s="1">
        <v>0</v>
      </c>
      <c r="F102" s="1">
        <v>0</v>
      </c>
      <c r="G102" s="2">
        <f t="shared" si="0"/>
        <v>241765.98866000003</v>
      </c>
      <c r="H102" s="2">
        <f t="shared" si="1"/>
        <v>0.32999999995809048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723652</v>
      </c>
      <c r="D108" s="1">
        <f>'PR-RAS'!E112</f>
        <v>835035.33</v>
      </c>
      <c r="E108" s="1">
        <v>0</v>
      </c>
      <c r="F108" s="1">
        <v>0</v>
      </c>
      <c r="G108" s="2">
        <f t="shared" si="0"/>
        <v>256128.32462</v>
      </c>
      <c r="H108" s="2">
        <f t="shared" si="1"/>
        <v>0.32999999995809048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723652</v>
      </c>
      <c r="D113" s="1">
        <f>'PR-RAS'!E117</f>
        <v>835035.33</v>
      </c>
      <c r="E113" s="1">
        <v>0</v>
      </c>
      <c r="F113" s="1">
        <v>0</v>
      </c>
      <c r="G113" s="2">
        <f t="shared" si="0"/>
        <v>268096.93792</v>
      </c>
      <c r="H113" s="2">
        <f t="shared" si="1"/>
        <v>0.32999999995809048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24485</v>
      </c>
      <c r="D120" s="1">
        <f>'PR-RAS'!E124</f>
        <v>87239.44</v>
      </c>
      <c r="E120" s="1">
        <v>0</v>
      </c>
      <c r="F120" s="1">
        <v>0</v>
      </c>
      <c r="G120" s="2">
        <f t="shared" si="0"/>
        <v>23676.701720000001</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885</v>
      </c>
      <c r="D121" s="1">
        <f>'PR-RAS'!E125</f>
        <v>1660</v>
      </c>
      <c r="E121" s="1">
        <v>0</v>
      </c>
      <c r="F121" s="1">
        <v>0</v>
      </c>
      <c r="G121" s="2">
        <f t="shared" si="0"/>
        <v>504.59999999999997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885</v>
      </c>
      <c r="D122" s="1">
        <f>'PR-RAS'!E126</f>
        <v>1660</v>
      </c>
      <c r="E122" s="1">
        <v>0</v>
      </c>
      <c r="F122" s="1">
        <v>0</v>
      </c>
      <c r="G122" s="2">
        <f t="shared" si="0"/>
        <v>508.80500000000001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23600</v>
      </c>
      <c r="D124" s="1">
        <f>'PR-RAS'!E128</f>
        <v>85579.44</v>
      </c>
      <c r="E124" s="1">
        <v>0</v>
      </c>
      <c r="F124" s="1">
        <v>0</v>
      </c>
      <c r="G124" s="2">
        <f t="shared" si="0"/>
        <v>23955.342240000002</v>
      </c>
      <c r="H124" s="2">
        <f t="shared" si="1"/>
        <v>0.44000000000232831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12400</v>
      </c>
      <c r="D125" s="1">
        <f>'PR-RAS'!E129</f>
        <v>43154.6</v>
      </c>
      <c r="E125" s="1">
        <v>0</v>
      </c>
      <c r="F125" s="1">
        <v>0</v>
      </c>
      <c r="G125" s="2">
        <f t="shared" si="0"/>
        <v>12239.9408</v>
      </c>
      <c r="H125" s="2">
        <f t="shared" si="1"/>
        <v>0.40000000000145519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11200</v>
      </c>
      <c r="D126" s="1">
        <f>'PR-RAS'!E130</f>
        <v>42424.84</v>
      </c>
      <c r="E126" s="1">
        <v>0</v>
      </c>
      <c r="F126" s="1">
        <v>0</v>
      </c>
      <c r="G126" s="2">
        <f t="shared" si="0"/>
        <v>12006.21</v>
      </c>
      <c r="H126" s="2">
        <f t="shared" si="1"/>
        <v>0.16000000000349246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2339624</v>
      </c>
      <c r="D129" s="1">
        <f>'PR-RAS'!E133</f>
        <v>2857029.8699999996</v>
      </c>
      <c r="E129" s="1">
        <v>0</v>
      </c>
      <c r="F129" s="1">
        <v>0</v>
      </c>
      <c r="G129" s="2">
        <f t="shared" si="0"/>
        <v>1030871.5187199999</v>
      </c>
      <c r="H129" s="2">
        <f t="shared" si="1"/>
        <v>0.13000000035390258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2339624</v>
      </c>
      <c r="D130" s="1">
        <f>'PR-RAS'!E134</f>
        <v>2857029.8699999996</v>
      </c>
      <c r="E130" s="1">
        <v>0</v>
      </c>
      <c r="F130" s="1">
        <v>0</v>
      </c>
      <c r="G130" s="2">
        <f t="shared" si="0"/>
        <v>1038925.2024599999</v>
      </c>
      <c r="H130" s="2">
        <f t="shared" si="1"/>
        <v>0.13000000035390258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2312124</v>
      </c>
      <c r="D131" s="1">
        <f>'PR-RAS'!E135</f>
        <v>2849626.59</v>
      </c>
      <c r="E131" s="1">
        <v>0</v>
      </c>
      <c r="F131" s="1">
        <v>0</v>
      </c>
      <c r="G131" s="2">
        <f t="shared" si="0"/>
        <v>1041479.0334</v>
      </c>
      <c r="H131" s="2">
        <f t="shared" si="1"/>
        <v>0.41000000014901161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27500</v>
      </c>
      <c r="D132" s="1">
        <f>'PR-RAS'!E136</f>
        <v>7403.28</v>
      </c>
      <c r="E132" s="1">
        <v>0</v>
      </c>
      <c r="F132" s="1">
        <v>0</v>
      </c>
      <c r="G132" s="2">
        <f t="shared" si="0"/>
        <v>5542.1593599999997</v>
      </c>
      <c r="H132" s="2">
        <f t="shared" si="1"/>
        <v>0.27999999999974534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12261325</v>
      </c>
      <c r="D147" s="1">
        <f>'PR-RAS'!E151</f>
        <v>13332077.1</v>
      </c>
      <c r="E147" s="1">
        <v>0</v>
      </c>
      <c r="F147" s="1">
        <v>0</v>
      </c>
      <c r="G147" s="2">
        <f t="shared" si="0"/>
        <v>5683119.9632000001</v>
      </c>
      <c r="H147" s="2">
        <f t="shared" si="1"/>
        <v>9.999999962747097E-2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9751457</v>
      </c>
      <c r="D148" s="1">
        <f>'PR-RAS'!E152</f>
        <v>10534389.65</v>
      </c>
      <c r="E148" s="1">
        <v>0</v>
      </c>
      <c r="F148" s="1">
        <v>0</v>
      </c>
      <c r="G148" s="2">
        <f t="shared" si="0"/>
        <v>4530574.7360999994</v>
      </c>
      <c r="H148" s="2">
        <f t="shared" si="1"/>
        <v>0.34999999962747097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8097369</v>
      </c>
      <c r="D149" s="1">
        <f>'PR-RAS'!E153</f>
        <v>8777409.4000000004</v>
      </c>
      <c r="E149" s="1">
        <v>0</v>
      </c>
      <c r="F149" s="1">
        <v>0</v>
      </c>
      <c r="G149" s="2">
        <f t="shared" si="0"/>
        <v>3796523.7944</v>
      </c>
      <c r="H149" s="2">
        <f t="shared" si="1"/>
        <v>0.40000000037252903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8097369</v>
      </c>
      <c r="D150" s="1">
        <f>'PR-RAS'!E154</f>
        <v>8777409.4000000004</v>
      </c>
      <c r="E150" s="1">
        <v>0</v>
      </c>
      <c r="F150" s="1">
        <v>0</v>
      </c>
      <c r="G150" s="2">
        <f t="shared" si="0"/>
        <v>3822175.9822</v>
      </c>
      <c r="H150" s="2">
        <f t="shared" si="1"/>
        <v>0.40000000037252903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397508</v>
      </c>
      <c r="D154" s="1">
        <f>'PR-RAS'!E158</f>
        <v>369062.9</v>
      </c>
      <c r="E154" s="1">
        <v>0</v>
      </c>
      <c r="F154" s="1">
        <v>0</v>
      </c>
      <c r="G154" s="2">
        <f t="shared" si="0"/>
        <v>173751.97140000001</v>
      </c>
      <c r="H154" s="2">
        <f t="shared" si="1"/>
        <v>9.9999999976716936E-2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1256580</v>
      </c>
      <c r="D155" s="1">
        <f>'PR-RAS'!E159</f>
        <v>1387917.35</v>
      </c>
      <c r="E155" s="1">
        <v>0</v>
      </c>
      <c r="F155" s="1">
        <v>0</v>
      </c>
      <c r="G155" s="2">
        <f t="shared" si="0"/>
        <v>620991.86380000005</v>
      </c>
      <c r="H155" s="2">
        <f t="shared" si="1"/>
        <v>0.35000000009313226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1256580</v>
      </c>
      <c r="D157" s="1">
        <f>'PR-RAS'!E161</f>
        <v>1387917.35</v>
      </c>
      <c r="E157" s="1">
        <v>0</v>
      </c>
      <c r="F157" s="1">
        <v>0</v>
      </c>
      <c r="G157" s="2">
        <f t="shared" si="0"/>
        <v>629056.69319999998</v>
      </c>
      <c r="H157" s="2">
        <f t="shared" si="1"/>
        <v>0.35000000009313226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2364527</v>
      </c>
      <c r="D159" s="1">
        <f>'PR-RAS'!E163</f>
        <v>2598349.7600000002</v>
      </c>
      <c r="E159" s="1">
        <v>0</v>
      </c>
      <c r="F159" s="1">
        <v>0</v>
      </c>
      <c r="G159" s="2">
        <f t="shared" si="0"/>
        <v>1194673.7901600001</v>
      </c>
      <c r="H159" s="2">
        <f t="shared" si="1"/>
        <v>0.23999999975785613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286746</v>
      </c>
      <c r="D160" s="1">
        <f>'PR-RAS'!E164</f>
        <v>369360.91000000003</v>
      </c>
      <c r="E160" s="1">
        <v>0</v>
      </c>
      <c r="F160" s="1">
        <v>0</v>
      </c>
      <c r="G160" s="2">
        <f t="shared" si="0"/>
        <v>163049.38338000001</v>
      </c>
      <c r="H160" s="2">
        <f t="shared" si="1"/>
        <v>8.999999996740371E-2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69593</v>
      </c>
      <c r="D161" s="1">
        <f>'PR-RAS'!E165</f>
        <v>126136.18</v>
      </c>
      <c r="E161" s="1">
        <v>0</v>
      </c>
      <c r="F161" s="1">
        <v>0</v>
      </c>
      <c r="G161" s="2">
        <f t="shared" si="0"/>
        <v>51498.457600000002</v>
      </c>
      <c r="H161" s="2">
        <f t="shared" si="1"/>
        <v>0.17999999999301508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205888</v>
      </c>
      <c r="D162" s="1">
        <f>'PR-RAS'!E166</f>
        <v>222839.73</v>
      </c>
      <c r="E162" s="1">
        <v>0</v>
      </c>
      <c r="F162" s="1">
        <v>0</v>
      </c>
      <c r="G162" s="2">
        <f t="shared" si="0"/>
        <v>104902.36106</v>
      </c>
      <c r="H162" s="2">
        <f t="shared" si="1"/>
        <v>0.26999999998952262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11265</v>
      </c>
      <c r="D163" s="1">
        <f>'PR-RAS'!E167</f>
        <v>20385</v>
      </c>
      <c r="E163" s="1">
        <v>0</v>
      </c>
      <c r="F163" s="1">
        <v>0</v>
      </c>
      <c r="G163" s="2">
        <f t="shared" si="0"/>
        <v>8429.67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1280636</v>
      </c>
      <c r="D165" s="1">
        <f>'PR-RAS'!E169</f>
        <v>1400804.23</v>
      </c>
      <c r="E165" s="1">
        <v>0</v>
      </c>
      <c r="F165" s="1">
        <v>0</v>
      </c>
      <c r="G165" s="2">
        <f t="shared" si="0"/>
        <v>669488.09143999999</v>
      </c>
      <c r="H165" s="2">
        <f t="shared" si="1"/>
        <v>0.22999999998137355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126269</v>
      </c>
      <c r="D166" s="1">
        <f>'PR-RAS'!E170</f>
        <v>96911.92</v>
      </c>
      <c r="E166" s="1">
        <v>0</v>
      </c>
      <c r="F166" s="1">
        <v>0</v>
      </c>
      <c r="G166" s="2">
        <f t="shared" si="0"/>
        <v>52815.318599999999</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554222</v>
      </c>
      <c r="D167" s="1">
        <f>'PR-RAS'!E171</f>
        <v>600997.65</v>
      </c>
      <c r="E167" s="1">
        <v>0</v>
      </c>
      <c r="F167" s="1">
        <v>0</v>
      </c>
      <c r="G167" s="2">
        <f t="shared" si="0"/>
        <v>291532.07180000003</v>
      </c>
      <c r="H167" s="2">
        <f t="shared" si="1"/>
        <v>0.34999999997671694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429248</v>
      </c>
      <c r="D168" s="1">
        <f>'PR-RAS'!E172</f>
        <v>404214.55</v>
      </c>
      <c r="E168" s="1">
        <v>0</v>
      </c>
      <c r="F168" s="1">
        <v>0</v>
      </c>
      <c r="G168" s="2">
        <f t="shared" si="0"/>
        <v>206692.07570000002</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114880</v>
      </c>
      <c r="D169" s="1">
        <f>'PR-RAS'!E173</f>
        <v>272100.96000000002</v>
      </c>
      <c r="E169" s="1">
        <v>0</v>
      </c>
      <c r="F169" s="1">
        <v>0</v>
      </c>
      <c r="G169" s="2">
        <f t="shared" si="0"/>
        <v>110725.76256000002</v>
      </c>
      <c r="H169" s="2">
        <f t="shared" si="1"/>
        <v>3.9999999979045242E-2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50401</v>
      </c>
      <c r="D170" s="1">
        <f>'PR-RAS'!E174</f>
        <v>20956.25</v>
      </c>
      <c r="E170" s="1">
        <v>0</v>
      </c>
      <c r="F170" s="1">
        <v>0</v>
      </c>
      <c r="G170" s="2">
        <f t="shared" si="0"/>
        <v>15600.981500000002</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5616</v>
      </c>
      <c r="D172" s="1">
        <f>'PR-RAS'!E176</f>
        <v>5622.9</v>
      </c>
      <c r="E172" s="1">
        <v>0</v>
      </c>
      <c r="F172" s="1">
        <v>0</v>
      </c>
      <c r="G172" s="2">
        <f t="shared" si="0"/>
        <v>2883.3678</v>
      </c>
      <c r="H172" s="2">
        <f t="shared" si="1"/>
        <v>0.1000000000003638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750656</v>
      </c>
      <c r="D173" s="1">
        <f>'PR-RAS'!E177</f>
        <v>761999.65</v>
      </c>
      <c r="E173" s="1">
        <v>0</v>
      </c>
      <c r="F173" s="1">
        <v>0</v>
      </c>
      <c r="G173" s="2">
        <f t="shared" si="0"/>
        <v>391240.71159999992</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14414</v>
      </c>
      <c r="D174" s="1">
        <f>'PR-RAS'!E178</f>
        <v>19229.310000000001</v>
      </c>
      <c r="E174" s="1">
        <v>0</v>
      </c>
      <c r="F174" s="1">
        <v>0</v>
      </c>
      <c r="G174" s="2">
        <f t="shared" si="0"/>
        <v>9146.9632600000004</v>
      </c>
      <c r="H174" s="2">
        <f t="shared" si="1"/>
        <v>0.31000000000130967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91019</v>
      </c>
      <c r="D175" s="1">
        <f>'PR-RAS'!E179</f>
        <v>98174.88</v>
      </c>
      <c r="E175" s="1">
        <v>0</v>
      </c>
      <c r="F175" s="1">
        <v>0</v>
      </c>
      <c r="G175" s="2">
        <f t="shared" si="0"/>
        <v>50002.164239999998</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6474</v>
      </c>
      <c r="E176" s="1">
        <v>0</v>
      </c>
      <c r="F176" s="1">
        <v>0</v>
      </c>
      <c r="G176" s="2">
        <f t="shared" si="0"/>
        <v>2601.8999999999996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65795</v>
      </c>
      <c r="D177" s="1">
        <f>'PR-RAS'!E181</f>
        <v>70853.88</v>
      </c>
      <c r="E177" s="1">
        <v>0</v>
      </c>
      <c r="F177" s="1">
        <v>0</v>
      </c>
      <c r="G177" s="2">
        <f t="shared" si="0"/>
        <v>36520.485759999996</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351373</v>
      </c>
      <c r="D178" s="1">
        <f>'PR-RAS'!E182</f>
        <v>230344.25</v>
      </c>
      <c r="E178" s="1">
        <v>0</v>
      </c>
      <c r="F178" s="1">
        <v>0</v>
      </c>
      <c r="G178" s="2">
        <f t="shared" si="0"/>
        <v>143734.8855</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33418</v>
      </c>
      <c r="D179" s="1">
        <f>'PR-RAS'!E183</f>
        <v>46975</v>
      </c>
      <c r="E179" s="1">
        <v>0</v>
      </c>
      <c r="F179" s="1">
        <v>0</v>
      </c>
      <c r="G179" s="2">
        <f t="shared" si="0"/>
        <v>22671.503999999997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164677</v>
      </c>
      <c r="D180" s="1">
        <f>'PR-RAS'!E184</f>
        <v>176576.84</v>
      </c>
      <c r="E180" s="1">
        <v>0</v>
      </c>
      <c r="F180" s="1">
        <v>0</v>
      </c>
      <c r="G180" s="2">
        <f t="shared" si="0"/>
        <v>92691.691719999988</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16650</v>
      </c>
      <c r="D181" s="1">
        <f>'PR-RAS'!E185</f>
        <v>29292.5</v>
      </c>
      <c r="E181" s="1">
        <v>0</v>
      </c>
      <c r="F181" s="1">
        <v>0</v>
      </c>
      <c r="G181" s="2">
        <f t="shared" si="0"/>
        <v>13542.3</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11390</v>
      </c>
      <c r="D182" s="1">
        <f>'PR-RAS'!E186</f>
        <v>84078.99</v>
      </c>
      <c r="E182" s="1">
        <v>0</v>
      </c>
      <c r="F182" s="1">
        <v>0</v>
      </c>
      <c r="G182" s="2">
        <f t="shared" si="0"/>
        <v>32498.184380000002</v>
      </c>
      <c r="H182" s="2">
        <f t="shared" si="1"/>
        <v>9.9999999947613105E-3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46489</v>
      </c>
      <c r="D184" s="1">
        <f>'PR-RAS'!E188</f>
        <v>66184.97</v>
      </c>
      <c r="E184" s="1">
        <v>0</v>
      </c>
      <c r="F184" s="1">
        <v>0</v>
      </c>
      <c r="G184" s="2">
        <f t="shared" si="0"/>
        <v>32731.186020000001</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13884</v>
      </c>
      <c r="D185" s="1">
        <f>'PR-RAS'!E189</f>
        <v>36865.599999999999</v>
      </c>
      <c r="E185" s="1">
        <v>0</v>
      </c>
      <c r="F185" s="1">
        <v>0</v>
      </c>
      <c r="G185" s="2">
        <f t="shared" si="0"/>
        <v>16121.1968</v>
      </c>
      <c r="H185" s="2">
        <f t="shared" si="1"/>
        <v>0.40000000000145519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6480</v>
      </c>
      <c r="D187" s="1">
        <f>'PR-RAS'!E191</f>
        <v>1824.37</v>
      </c>
      <c r="E187" s="1">
        <v>0</v>
      </c>
      <c r="F187" s="1">
        <v>0</v>
      </c>
      <c r="G187" s="2">
        <f t="shared" si="0"/>
        <v>1883.9456399999999</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4000</v>
      </c>
      <c r="D188" s="1">
        <f>'PR-RAS'!E192</f>
        <v>3800</v>
      </c>
      <c r="E188" s="1">
        <v>0</v>
      </c>
      <c r="F188" s="1">
        <v>0</v>
      </c>
      <c r="G188" s="2">
        <f t="shared" si="0"/>
        <v>2169.1999999999998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22325</v>
      </c>
      <c r="E189" s="1">
        <v>0</v>
      </c>
      <c r="F189" s="1">
        <v>0</v>
      </c>
      <c r="G189" s="2">
        <f t="shared" si="0"/>
        <v>12215.3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1800</v>
      </c>
      <c r="D191" s="1">
        <f>'PR-RAS'!E195</f>
        <v>1370</v>
      </c>
      <c r="E191" s="1">
        <v>0</v>
      </c>
      <c r="F191" s="1">
        <v>0</v>
      </c>
      <c r="G191" s="2">
        <f t="shared" si="0"/>
        <v>862.6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9680</v>
      </c>
      <c r="D192" s="1">
        <f>'PR-RAS'!E196</f>
        <v>12531.09</v>
      </c>
      <c r="E192" s="1">
        <v>0</v>
      </c>
      <c r="F192" s="1">
        <v>0</v>
      </c>
      <c r="G192" s="2">
        <f t="shared" si="0"/>
        <v>6635.7563799999998</v>
      </c>
      <c r="H192" s="2">
        <f t="shared" si="1"/>
        <v>9.0000000000145519E-2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9680</v>
      </c>
      <c r="D206" s="1">
        <f>'PR-RAS'!E210</f>
        <v>12531.09</v>
      </c>
      <c r="E206" s="1">
        <v>0</v>
      </c>
      <c r="F206" s="1">
        <v>0</v>
      </c>
      <c r="G206" s="2">
        <f t="shared" si="0"/>
        <v>7122.1468999999997</v>
      </c>
      <c r="H206" s="2">
        <f t="shared" si="1"/>
        <v>9.0000000000145519E-2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9680</v>
      </c>
      <c r="D207" s="1">
        <f>'PR-RAS'!E211</f>
        <v>12384.15</v>
      </c>
      <c r="E207" s="1">
        <v>0</v>
      </c>
      <c r="F207" s="1">
        <v>0</v>
      </c>
      <c r="G207" s="2">
        <f t="shared" si="0"/>
        <v>7096.3498</v>
      </c>
      <c r="H207" s="2">
        <f t="shared" si="1"/>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101.34</v>
      </c>
      <c r="E208" s="1">
        <v>0</v>
      </c>
      <c r="F208" s="1">
        <v>0</v>
      </c>
      <c r="G208" s="2">
        <f t="shared" si="0"/>
        <v>41.95476</v>
      </c>
      <c r="H208" s="2">
        <f t="shared" si="1"/>
        <v>0.34000000000000341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45.6</v>
      </c>
      <c r="E209" s="1">
        <v>0</v>
      </c>
      <c r="F209" s="1">
        <v>0</v>
      </c>
      <c r="G209" s="2">
        <f t="shared" si="0"/>
        <v>18.9696</v>
      </c>
      <c r="H209" s="2">
        <f t="shared" si="1"/>
        <v>0.39999999999999858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135661</v>
      </c>
      <c r="D248" s="1">
        <f>'PR-RAS'!E252</f>
        <v>186806.6</v>
      </c>
      <c r="E248" s="1">
        <v>0</v>
      </c>
      <c r="F248" s="1">
        <v>0</v>
      </c>
      <c r="G248" s="2">
        <f t="shared" si="0"/>
        <v>125790.7274</v>
      </c>
      <c r="H248" s="2">
        <f t="shared" si="1"/>
        <v>0.39999999999417923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135661</v>
      </c>
      <c r="D255" s="1">
        <f>'PR-RAS'!E259</f>
        <v>186806.6</v>
      </c>
      <c r="E255" s="1">
        <v>0</v>
      </c>
      <c r="F255" s="1">
        <v>0</v>
      </c>
      <c r="G255" s="2">
        <f t="shared" si="0"/>
        <v>129355.6468</v>
      </c>
      <c r="H255" s="2">
        <f t="shared" si="1"/>
        <v>0.39999999999417923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6000</v>
      </c>
      <c r="E256" s="1">
        <v>0</v>
      </c>
      <c r="F256" s="1">
        <v>0</v>
      </c>
      <c r="G256" s="2">
        <f t="shared" si="0"/>
        <v>3060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135661</v>
      </c>
      <c r="D257" s="1">
        <f>'PR-RAS'!E261</f>
        <v>180806.6</v>
      </c>
      <c r="E257" s="1">
        <v>0</v>
      </c>
      <c r="F257" s="1">
        <v>0</v>
      </c>
      <c r="G257" s="2">
        <f t="shared" si="0"/>
        <v>127302.1952</v>
      </c>
      <c r="H257" s="2">
        <f t="shared" si="1"/>
        <v>0.39999999999417923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12261325</v>
      </c>
      <c r="D285" s="1">
        <f>'PR-RAS'!E289</f>
        <v>13332077.1</v>
      </c>
      <c r="E285" s="1">
        <v>0</v>
      </c>
      <c r="F285" s="1">
        <v>0</v>
      </c>
      <c r="G285" s="2">
        <f t="shared" si="8"/>
        <v>11054836.092800001</v>
      </c>
      <c r="H285" s="2">
        <f t="shared" si="9"/>
        <v>9.999999962747097E-2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66359</v>
      </c>
      <c r="D286" s="1">
        <f>'PR-RAS'!E290</f>
        <v>237857.73000000045</v>
      </c>
      <c r="E286" s="1">
        <v>0</v>
      </c>
      <c r="F286" s="1">
        <v>0</v>
      </c>
      <c r="G286" s="2">
        <f t="shared" si="8"/>
        <v>154491.22110000023</v>
      </c>
      <c r="H286" s="2">
        <f t="shared" si="9"/>
        <v>0.26999999955296516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24500</v>
      </c>
      <c r="D288" s="1">
        <f>'PR-RAS'!E292</f>
        <v>0</v>
      </c>
      <c r="E288" s="1">
        <v>0</v>
      </c>
      <c r="F288" s="1">
        <v>0</v>
      </c>
      <c r="G288" s="2">
        <f t="shared" si="8"/>
        <v>7031.4999999999991</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42567.39</v>
      </c>
      <c r="E289" s="1">
        <v>0</v>
      </c>
      <c r="F289" s="1">
        <v>0</v>
      </c>
      <c r="G289" s="2">
        <f t="shared" si="8"/>
        <v>24518.816639999997</v>
      </c>
      <c r="H289" s="2">
        <f t="shared" si="9"/>
        <v>0.38999999999941792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6352</v>
      </c>
      <c r="D290" s="1">
        <f>'PR-RAS'!E294</f>
        <v>21147.94</v>
      </c>
      <c r="E290" s="1">
        <v>0</v>
      </c>
      <c r="F290" s="1">
        <v>0</v>
      </c>
      <c r="G290" s="2">
        <f t="shared" si="8"/>
        <v>14059.237319999998</v>
      </c>
      <c r="H290" s="2">
        <f t="shared" si="9"/>
        <v>6.0000000001309672E-2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1060</v>
      </c>
      <c r="D291" s="1">
        <f>'PR-RAS'!E295</f>
        <v>80</v>
      </c>
      <c r="E291" s="1">
        <v>0</v>
      </c>
      <c r="F291" s="1">
        <v>0</v>
      </c>
      <c r="G291" s="2">
        <f t="shared" si="8"/>
        <v>353.79999999999995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14000</v>
      </c>
      <c r="D293" s="1">
        <f>'PR-RAS'!E298</f>
        <v>0</v>
      </c>
      <c r="E293" s="1">
        <v>0</v>
      </c>
      <c r="F293" s="1">
        <v>0</v>
      </c>
      <c r="G293" s="2">
        <f t="shared" si="8"/>
        <v>4087.9999999999995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14000</v>
      </c>
      <c r="D306" s="1">
        <f>'PR-RAS'!E311</f>
        <v>0</v>
      </c>
      <c r="E306" s="1">
        <v>0</v>
      </c>
      <c r="F306" s="1">
        <v>0</v>
      </c>
      <c r="G306" s="2">
        <f t="shared" si="8"/>
        <v>4270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14000</v>
      </c>
      <c r="D312" s="1">
        <f>'PR-RAS'!E317</f>
        <v>0</v>
      </c>
      <c r="E312" s="1">
        <v>0</v>
      </c>
      <c r="F312" s="1">
        <v>0</v>
      </c>
      <c r="G312" s="2">
        <f t="shared" si="8"/>
        <v>4354</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14000</v>
      </c>
      <c r="D319" s="1">
        <f>'PR-RAS'!E324</f>
        <v>0</v>
      </c>
      <c r="E319" s="1">
        <v>0</v>
      </c>
      <c r="F319" s="1">
        <v>0</v>
      </c>
      <c r="G319" s="2">
        <f t="shared" si="8"/>
        <v>4452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147426</v>
      </c>
      <c r="D345" s="1">
        <f>'PR-RAS'!E350</f>
        <v>177862.47999999998</v>
      </c>
      <c r="E345" s="1">
        <v>0</v>
      </c>
      <c r="F345" s="1">
        <v>0</v>
      </c>
      <c r="G345" s="2">
        <f t="shared" si="8"/>
        <v>173083.93023999999</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147426</v>
      </c>
      <c r="D358" s="1">
        <f>'PR-RAS'!E363</f>
        <v>177862.47999999998</v>
      </c>
      <c r="E358" s="1">
        <v>0</v>
      </c>
      <c r="F358" s="1">
        <v>0</v>
      </c>
      <c r="G358" s="2">
        <f t="shared" si="8"/>
        <v>179624.89271999997</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39814</v>
      </c>
      <c r="D364" s="1">
        <f>'PR-RAS'!E369</f>
        <v>87826.909999999989</v>
      </c>
      <c r="E364" s="1">
        <v>0</v>
      </c>
      <c r="F364" s="1">
        <v>0</v>
      </c>
      <c r="G364" s="2">
        <f t="shared" si="8"/>
        <v>78214.81865999999</v>
      </c>
      <c r="H364" s="2">
        <f t="shared" si="9"/>
        <v>9.0000000011059456E-2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32165</v>
      </c>
      <c r="D365" s="1">
        <f>'PR-RAS'!E370</f>
        <v>61568.65</v>
      </c>
      <c r="E365" s="1">
        <v>0</v>
      </c>
      <c r="F365" s="1">
        <v>0</v>
      </c>
      <c r="G365" s="2">
        <f t="shared" si="8"/>
        <v>56530.037199999992</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2649</v>
      </c>
      <c r="D366" s="1">
        <f>'PR-RAS'!E371</f>
        <v>5898</v>
      </c>
      <c r="E366" s="1">
        <v>0</v>
      </c>
      <c r="F366" s="1">
        <v>0</v>
      </c>
      <c r="G366" s="2">
        <f t="shared" si="8"/>
        <v>5272.4250000000002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20360.259999999998</v>
      </c>
      <c r="E367" s="1">
        <v>0</v>
      </c>
      <c r="F367" s="1">
        <v>0</v>
      </c>
      <c r="G367" s="2">
        <f t="shared" si="8"/>
        <v>14903.710319999998</v>
      </c>
      <c r="H367" s="2">
        <f t="shared" si="9"/>
        <v>0.25999999999839929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5000</v>
      </c>
      <c r="D371" s="1">
        <f>'PR-RAS'!E376</f>
        <v>0</v>
      </c>
      <c r="E371" s="1">
        <v>0</v>
      </c>
      <c r="F371" s="1">
        <v>0</v>
      </c>
      <c r="G371" s="2">
        <f t="shared" si="8"/>
        <v>1850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107612</v>
      </c>
      <c r="D378" s="1">
        <f>'PR-RAS'!E383</f>
        <v>85035.57</v>
      </c>
      <c r="E378" s="1">
        <v>0</v>
      </c>
      <c r="F378" s="1">
        <v>0</v>
      </c>
      <c r="G378" s="2">
        <f t="shared" si="8"/>
        <v>104686.54378000001</v>
      </c>
      <c r="H378" s="2">
        <f t="shared" si="9"/>
        <v>0.42999999999301508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107612</v>
      </c>
      <c r="D379" s="1">
        <f>'PR-RAS'!E384</f>
        <v>85035.57</v>
      </c>
      <c r="E379" s="1">
        <v>0</v>
      </c>
      <c r="F379" s="1">
        <v>0</v>
      </c>
      <c r="G379" s="2">
        <f t="shared" si="8"/>
        <v>104964.22692</v>
      </c>
      <c r="H379" s="2">
        <f t="shared" si="9"/>
        <v>0.42999999999301508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5000</v>
      </c>
      <c r="E386" s="1">
        <v>0</v>
      </c>
      <c r="F386" s="1">
        <v>0</v>
      </c>
      <c r="G386" s="2">
        <f t="shared" si="8"/>
        <v>3850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5000</v>
      </c>
      <c r="E388" s="1">
        <v>0</v>
      </c>
      <c r="F388" s="1">
        <v>0</v>
      </c>
      <c r="G388" s="2">
        <f t="shared" si="8"/>
        <v>3870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133426</v>
      </c>
      <c r="D403" s="1">
        <f>'PR-RAS'!E408</f>
        <v>177862.47999999998</v>
      </c>
      <c r="E403" s="1">
        <v>0</v>
      </c>
      <c r="F403" s="1">
        <v>0</v>
      </c>
      <c r="G403" s="2">
        <f t="shared" si="8"/>
        <v>196638.68591999999</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12341684</v>
      </c>
      <c r="D407" s="1">
        <f>'PR-RAS'!E412</f>
        <v>13569934.83</v>
      </c>
      <c r="E407" s="1">
        <v>0</v>
      </c>
      <c r="F407" s="1">
        <v>0</v>
      </c>
      <c r="G407" s="2">
        <f t="shared" si="8"/>
        <v>16029510.78596</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12408751</v>
      </c>
      <c r="D408" s="1">
        <f>'PR-RAS'!E413</f>
        <v>13509939.58</v>
      </c>
      <c r="E408" s="1">
        <v>0</v>
      </c>
      <c r="F408" s="1">
        <v>0</v>
      </c>
      <c r="G408" s="2">
        <f t="shared" si="8"/>
        <v>16047452.475119997</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59995.25</v>
      </c>
      <c r="E409" s="1">
        <v>0</v>
      </c>
      <c r="F409" s="1">
        <v>0</v>
      </c>
      <c r="G409" s="2">
        <f t="shared" si="8"/>
        <v>48956.123999999996</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67067</v>
      </c>
      <c r="D410" s="1">
        <f>'PR-RAS'!E415</f>
        <v>0</v>
      </c>
      <c r="E410" s="1">
        <v>0</v>
      </c>
      <c r="F410" s="1">
        <v>0</v>
      </c>
      <c r="G410" s="2">
        <f t="shared" si="8"/>
        <v>27430.402999999998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24500</v>
      </c>
      <c r="D411" s="1">
        <f>'PR-RAS'!E416</f>
        <v>0</v>
      </c>
      <c r="E411" s="1">
        <v>0</v>
      </c>
      <c r="F411" s="1">
        <v>0</v>
      </c>
      <c r="G411" s="2">
        <f t="shared" si="8"/>
        <v>10045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42567.39</v>
      </c>
      <c r="E412" s="1">
        <v>0</v>
      </c>
      <c r="F412" s="1">
        <v>0</v>
      </c>
      <c r="G412" s="2">
        <f t="shared" si="8"/>
        <v>34990.39458</v>
      </c>
      <c r="H412" s="2">
        <f t="shared" si="9"/>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6352</v>
      </c>
      <c r="D413" s="1">
        <f>'PR-RAS'!E418</f>
        <v>21147.94</v>
      </c>
      <c r="E413" s="1">
        <v>0</v>
      </c>
      <c r="F413" s="1">
        <v>0</v>
      </c>
      <c r="G413" s="2">
        <f t="shared" si="8"/>
        <v>20042.926559999996</v>
      </c>
      <c r="H413" s="2">
        <f t="shared" si="9"/>
        <v>6.0000000001309672E-2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12341684</v>
      </c>
      <c r="D633" s="1">
        <f>'PR-RAS'!E639</f>
        <v>13569934.83</v>
      </c>
      <c r="E633" s="1">
        <v>0</v>
      </c>
      <c r="F633" s="1">
        <v>0</v>
      </c>
      <c r="G633" s="2">
        <f t="shared" si="10"/>
        <v>24952341.913119998</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12408751</v>
      </c>
      <c r="D634" s="1">
        <f>'PR-RAS'!E640</f>
        <v>13509939.58</v>
      </c>
      <c r="E634" s="1">
        <v>0</v>
      </c>
      <c r="F634" s="1">
        <v>0</v>
      </c>
      <c r="G634" s="2">
        <f t="shared" si="10"/>
        <v>24958322.891279999</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59995.25</v>
      </c>
      <c r="E635" s="1">
        <v>0</v>
      </c>
      <c r="F635" s="1">
        <v>0</v>
      </c>
      <c r="G635" s="2">
        <f t="shared" si="10"/>
        <v>76073.976999999999</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67067</v>
      </c>
      <c r="D636" s="1">
        <f>'PR-RAS'!E642</f>
        <v>0</v>
      </c>
      <c r="E636" s="1">
        <v>0</v>
      </c>
      <c r="F636" s="1">
        <v>0</v>
      </c>
      <c r="G636" s="2">
        <f t="shared" si="10"/>
        <v>42587.544999999998</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24500</v>
      </c>
      <c r="D637" s="1">
        <f>'PR-RAS'!E643</f>
        <v>0</v>
      </c>
      <c r="E637" s="1">
        <v>0</v>
      </c>
      <c r="F637" s="1">
        <v>0</v>
      </c>
      <c r="G637" s="2">
        <f t="shared" si="10"/>
        <v>15582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42567.39</v>
      </c>
      <c r="E638" s="1">
        <v>0</v>
      </c>
      <c r="F638" s="1">
        <v>0</v>
      </c>
      <c r="G638" s="2">
        <f t="shared" si="10"/>
        <v>54230.854859999999</v>
      </c>
      <c r="H638" s="2">
        <f t="shared" si="11"/>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17427.86</v>
      </c>
      <c r="E639" s="1">
        <v>0</v>
      </c>
      <c r="F639" s="1">
        <v>0</v>
      </c>
      <c r="G639" s="2">
        <f t="shared" si="10"/>
        <v>22237.949360000002</v>
      </c>
      <c r="H639" s="2">
        <f t="shared" si="11"/>
        <v>0.13999999999941792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42567</v>
      </c>
      <c r="D640" s="1">
        <f>'PR-RAS'!E646</f>
        <v>0</v>
      </c>
      <c r="E640" s="1">
        <v>0</v>
      </c>
      <c r="F640" s="1">
        <v>0</v>
      </c>
      <c r="G640" s="2">
        <f t="shared" si="10"/>
        <v>27200.313000000002</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963648</v>
      </c>
      <c r="D641" s="1">
        <f>'PR-RAS'!E647</f>
        <v>988399.67</v>
      </c>
      <c r="E641" s="1">
        <v>0</v>
      </c>
      <c r="F641" s="1">
        <v>0</v>
      </c>
      <c r="G641" s="2">
        <f t="shared" si="10"/>
        <v>1881886.2975999999</v>
      </c>
      <c r="H641" s="2">
        <f t="shared" si="11"/>
        <v>0.32999999995809048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134305</v>
      </c>
      <c r="D642" s="1">
        <f>'PR-RAS'!E649</f>
        <v>184254.45</v>
      </c>
      <c r="E642" s="1">
        <v>0</v>
      </c>
      <c r="F642" s="1">
        <v>0</v>
      </c>
      <c r="G642" s="2">
        <f t="shared" si="10"/>
        <v>322303.70990000002</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3854218</v>
      </c>
      <c r="D643" s="1">
        <f>'PR-RAS'!E650</f>
        <v>4651420</v>
      </c>
      <c r="E643" s="1">
        <v>0</v>
      </c>
      <c r="F643" s="1">
        <v>0</v>
      </c>
      <c r="G643" s="2">
        <f t="shared" si="10"/>
        <v>8446831.2359999996</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3804268</v>
      </c>
      <c r="D644" s="1">
        <f>'PR-RAS'!E651</f>
        <v>4488223.3</v>
      </c>
      <c r="E644" s="1">
        <v>0</v>
      </c>
      <c r="F644" s="1">
        <v>0</v>
      </c>
      <c r="G644" s="2">
        <f t="shared" si="10"/>
        <v>8217999.4878000002</v>
      </c>
      <c r="H644" s="2">
        <f t="shared" si="11"/>
        <v>0.29999999981373549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184255</v>
      </c>
      <c r="D645" s="1">
        <f>'PR-RAS'!E652</f>
        <v>347451.15000000037</v>
      </c>
      <c r="E645" s="1">
        <v>0</v>
      </c>
      <c r="F645" s="1">
        <v>0</v>
      </c>
      <c r="G645" s="2">
        <f t="shared" si="10"/>
        <v>566177.30120000045</v>
      </c>
      <c r="H645" s="2">
        <f t="shared" si="11"/>
        <v>0.15000000037252903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78</v>
      </c>
      <c r="E647" s="1">
        <v>0</v>
      </c>
      <c r="F647" s="1">
        <v>0</v>
      </c>
      <c r="G647" s="2">
        <f t="shared" si="10"/>
        <v>149.226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72</v>
      </c>
      <c r="E649" s="1">
        <v>0</v>
      </c>
      <c r="F649" s="1">
        <v>0</v>
      </c>
      <c r="G649" s="2">
        <f t="shared" si="10"/>
        <v>139.32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8932442</v>
      </c>
      <c r="D668" s="1">
        <f>'PR-RAS'!E675</f>
        <v>9375056.9700000007</v>
      </c>
      <c r="E668" s="1">
        <v>0</v>
      </c>
      <c r="F668" s="1">
        <v>0</v>
      </c>
      <c r="G668" s="2">
        <f t="shared" si="10"/>
        <v>18464264.811980002</v>
      </c>
      <c r="H668" s="2">
        <f t="shared" si="11"/>
        <v>2.9999999329447746E-2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117977</v>
      </c>
      <c r="D670" s="1">
        <f>'PR-RAS'!E677</f>
        <v>258006.39</v>
      </c>
      <c r="E670" s="1">
        <v>0</v>
      </c>
      <c r="F670" s="1">
        <v>0</v>
      </c>
      <c r="G670" s="2">
        <f t="shared" si="10"/>
        <v>424139.16282000003</v>
      </c>
      <c r="H670" s="2">
        <f t="shared" si="11"/>
        <v>0.39000000001396984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139975</v>
      </c>
      <c r="D690" s="1">
        <f>'PR-RAS'!E697</f>
        <v>84748.15</v>
      </c>
      <c r="E690" s="1">
        <v>0</v>
      </c>
      <c r="F690" s="1">
        <v>0</v>
      </c>
      <c r="G690" s="2">
        <f t="shared" si="10"/>
        <v>213225.72569999998</v>
      </c>
      <c r="H690" s="2">
        <f t="shared" si="11"/>
        <v>0.14999999999417923</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699819</v>
      </c>
      <c r="D703" s="1">
        <f>'PR-RAS'!E710</f>
        <v>823147.83</v>
      </c>
      <c r="E703" s="1">
        <v>0</v>
      </c>
      <c r="F703" s="1">
        <v>0</v>
      </c>
      <c r="G703" s="2">
        <f t="shared" si="10"/>
        <v>1646972.49132</v>
      </c>
      <c r="H703" s="2">
        <f t="shared" si="11"/>
        <v>0.17000000004190952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31588</v>
      </c>
      <c r="D709" s="1">
        <f>'PR-RAS'!E716</f>
        <v>32509.75</v>
      </c>
      <c r="E709" s="1">
        <v>0</v>
      </c>
      <c r="F709" s="1">
        <v>0</v>
      </c>
      <c r="G709" s="2">
        <f t="shared" si="10"/>
        <v>68398.11</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38189</v>
      </c>
      <c r="D710" s="1">
        <f>'PR-RAS'!E717</f>
        <v>27009.98</v>
      </c>
      <c r="E710" s="1">
        <v>0</v>
      </c>
      <c r="F710" s="1">
        <v>0</v>
      </c>
      <c r="G710" s="2">
        <f t="shared" si="10"/>
        <v>65376.152639999993</v>
      </c>
      <c r="H710" s="2">
        <f t="shared" si="11"/>
        <v>2.0000000000436557E-2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205888</v>
      </c>
      <c r="D711" s="1">
        <f>'PR-RAS'!E718</f>
        <v>222839.73</v>
      </c>
      <c r="E711" s="1">
        <v>0</v>
      </c>
      <c r="F711" s="1">
        <v>0</v>
      </c>
      <c r="G711" s="2">
        <f t="shared" si="10"/>
        <v>462612.89659999998</v>
      </c>
      <c r="H711" s="2">
        <f t="shared" si="11"/>
        <v>0.26999999998952262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18005</v>
      </c>
      <c r="D713" s="1">
        <f>'PR-RAS'!E720</f>
        <v>35085</v>
      </c>
      <c r="E713" s="1">
        <v>0</v>
      </c>
      <c r="F713" s="1">
        <v>0</v>
      </c>
      <c r="G713" s="2">
        <f t="shared" si="10"/>
        <v>62780.6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73318</v>
      </c>
      <c r="D715" s="1">
        <f>'PR-RAS'!E722</f>
        <v>92677.99</v>
      </c>
      <c r="E715" s="1">
        <v>0</v>
      </c>
      <c r="F715" s="1">
        <v>0</v>
      </c>
      <c r="G715" s="2">
        <f t="shared" si="10"/>
        <v>184693.22172</v>
      </c>
      <c r="H715" s="2">
        <f t="shared" si="11"/>
        <v>9.9999999947613105E-3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12850</v>
      </c>
      <c r="D716" s="1">
        <f>'PR-RAS'!E723</f>
        <v>18696.580000000002</v>
      </c>
      <c r="E716" s="1">
        <v>0</v>
      </c>
      <c r="F716" s="1">
        <v>0</v>
      </c>
      <c r="G716" s="2">
        <f t="shared" si="10"/>
        <v>35923.859400000001</v>
      </c>
      <c r="H716" s="2">
        <f t="shared" si="11"/>
        <v>0.41999999999825377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13884</v>
      </c>
      <c r="D718" s="1">
        <f>'PR-RAS'!E725</f>
        <v>36865.599999999999</v>
      </c>
      <c r="E718" s="1">
        <v>0</v>
      </c>
      <c r="F718" s="1">
        <v>0</v>
      </c>
      <c r="G718" s="2">
        <f t="shared" si="10"/>
        <v>62820.098399999995</v>
      </c>
      <c r="H718" s="2">
        <f t="shared" si="11"/>
        <v>0.40000000000145519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6000</v>
      </c>
      <c r="E816" s="1">
        <v>0</v>
      </c>
      <c r="F816" s="1">
        <v>0</v>
      </c>
      <c r="G816" s="2">
        <f t="shared" si="18"/>
        <v>9780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135661</v>
      </c>
      <c r="D821" s="1">
        <f>'PR-RAS'!E828</f>
        <v>180806.6</v>
      </c>
      <c r="E821" s="1">
        <v>0</v>
      </c>
      <c r="F821" s="1">
        <v>0</v>
      </c>
      <c r="G821" s="2">
        <f t="shared" si="18"/>
        <v>407764.84399999998</v>
      </c>
      <c r="H821" s="2">
        <f t="shared" si="19"/>
        <v>0.39999999999417923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3195797</v>
      </c>
      <c r="D984" s="6">
        <f>BILANCA!E6</f>
        <v>2693065.620000001</v>
      </c>
      <c r="E984" s="6">
        <v>0</v>
      </c>
      <c r="F984" s="6">
        <v>0</v>
      </c>
      <c r="G984" s="7">
        <f t="shared" ref="G984:G1241" si="22">B984/1000*C984+B984/500*D984</f>
        <v>8581.9282400000029</v>
      </c>
      <c r="H984" s="7">
        <f t="shared" si="19"/>
        <v>0.37999999895691872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1959726</v>
      </c>
      <c r="D985" s="1">
        <f>BILANCA!E7</f>
        <v>1223867.0100000007</v>
      </c>
      <c r="E985" s="1">
        <v>0</v>
      </c>
      <c r="F985" s="1">
        <v>0</v>
      </c>
      <c r="G985" s="2">
        <f t="shared" si="22"/>
        <v>8814.9200400000045</v>
      </c>
      <c r="H985" s="2">
        <f t="shared" si="19"/>
        <v>1.0000000707805157E-2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1959726</v>
      </c>
      <c r="D990" s="1">
        <f>BILANCA!E12</f>
        <v>1223867.0100000007</v>
      </c>
      <c r="E990" s="1">
        <v>0</v>
      </c>
      <c r="F990" s="1">
        <v>0</v>
      </c>
      <c r="G990" s="2">
        <f t="shared" si="22"/>
        <v>30852.220140000012</v>
      </c>
      <c r="H990" s="2">
        <f t="shared" si="19"/>
        <v>1.0000000707805157E-2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515330</v>
      </c>
      <c r="D991" s="1">
        <f>BILANCA!E13</f>
        <v>26555.460000000894</v>
      </c>
      <c r="E991" s="1">
        <v>0</v>
      </c>
      <c r="F991" s="1">
        <v>0</v>
      </c>
      <c r="G991" s="2">
        <f t="shared" si="22"/>
        <v>4547.5273600000146</v>
      </c>
      <c r="H991" s="2">
        <f t="shared" si="19"/>
        <v>0.46000000089406967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9775488</v>
      </c>
      <c r="D993" s="1">
        <f>BILANCA!E15</f>
        <v>9775487.7400000002</v>
      </c>
      <c r="E993" s="1">
        <v>0</v>
      </c>
      <c r="F993" s="1">
        <v>0</v>
      </c>
      <c r="G993" s="2">
        <f t="shared" si="22"/>
        <v>293264.6348</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9260158</v>
      </c>
      <c r="D996" s="1">
        <f>BILANCA!E18</f>
        <v>9748932.2799999993</v>
      </c>
      <c r="E996" s="1">
        <v>0</v>
      </c>
      <c r="F996" s="1">
        <v>0</v>
      </c>
      <c r="G996" s="2">
        <f t="shared" si="22"/>
        <v>373854.29327999998</v>
      </c>
      <c r="H996" s="2">
        <f t="shared" si="19"/>
        <v>0.27999999932944775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1210080</v>
      </c>
      <c r="D997" s="1">
        <f>BILANCA!E19</f>
        <v>1040275.5899999999</v>
      </c>
      <c r="E997" s="1">
        <v>0</v>
      </c>
      <c r="F997" s="1">
        <v>0</v>
      </c>
      <c r="G997" s="2">
        <f t="shared" si="22"/>
        <v>46068.836519999997</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1546959</v>
      </c>
      <c r="D998" s="1">
        <f>BILANCA!E20</f>
        <v>1420528.5</v>
      </c>
      <c r="E998" s="1">
        <v>0</v>
      </c>
      <c r="F998" s="1">
        <v>0</v>
      </c>
      <c r="G998" s="2">
        <f t="shared" si="22"/>
        <v>65820.239999999991</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140609</v>
      </c>
      <c r="D999" s="1">
        <f>BILANCA!E21</f>
        <v>126801.23</v>
      </c>
      <c r="E999" s="1">
        <v>0</v>
      </c>
      <c r="F999" s="1">
        <v>0</v>
      </c>
      <c r="G999" s="2">
        <f t="shared" si="22"/>
        <v>6307.3833599999998</v>
      </c>
      <c r="H999" s="2">
        <f t="shared" si="19"/>
        <v>0.22999999999592546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79947</v>
      </c>
      <c r="D1000" s="1">
        <f>BILANCA!E22</f>
        <v>92597.52</v>
      </c>
      <c r="E1000" s="1">
        <v>0</v>
      </c>
      <c r="F1000" s="1">
        <v>0</v>
      </c>
      <c r="G1000" s="2">
        <f t="shared" si="22"/>
        <v>4507.4146799999999</v>
      </c>
      <c r="H1000" s="2">
        <f t="shared" si="19"/>
        <v>0.47999999999592546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46553</v>
      </c>
      <c r="D1003" s="1">
        <f>BILANCA!E25</f>
        <v>35001.730000000003</v>
      </c>
      <c r="E1003" s="1">
        <v>0</v>
      </c>
      <c r="F1003" s="1">
        <v>0</v>
      </c>
      <c r="G1003" s="2">
        <f t="shared" si="22"/>
        <v>2331.1292000000003</v>
      </c>
      <c r="H1003" s="2">
        <f t="shared" si="19"/>
        <v>0.26999999999679858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894950</v>
      </c>
      <c r="D1004" s="1">
        <f>BILANCA!E26</f>
        <v>978243.57</v>
      </c>
      <c r="E1004" s="1">
        <v>0</v>
      </c>
      <c r="F1004" s="1">
        <v>0</v>
      </c>
      <c r="G1004" s="2">
        <f t="shared" si="22"/>
        <v>59880.179940000002</v>
      </c>
      <c r="H1004" s="2">
        <f t="shared" si="19"/>
        <v>0.43000000005122274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1498938</v>
      </c>
      <c r="D1006" s="1">
        <f>BILANCA!E28</f>
        <v>1612896.96</v>
      </c>
      <c r="E1006" s="1">
        <v>0</v>
      </c>
      <c r="F1006" s="1">
        <v>0</v>
      </c>
      <c r="G1006" s="2">
        <f t="shared" si="22"/>
        <v>108668.83416</v>
      </c>
      <c r="H1006" s="2">
        <f t="shared" si="19"/>
        <v>4.0000000037252903E-2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226747</v>
      </c>
      <c r="D1013" s="1">
        <f>BILANCA!E35</f>
        <v>148610.14999999991</v>
      </c>
      <c r="E1013" s="1">
        <v>0</v>
      </c>
      <c r="F1013" s="1">
        <v>0</v>
      </c>
      <c r="G1013" s="2">
        <f t="shared" si="22"/>
        <v>15719.018999999995</v>
      </c>
      <c r="H1013" s="2">
        <f t="shared" si="19"/>
        <v>0.14999999990686774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838554</v>
      </c>
      <c r="D1014" s="1">
        <f>BILANCA!E36</f>
        <v>917153.83</v>
      </c>
      <c r="E1014" s="1">
        <v>0</v>
      </c>
      <c r="F1014" s="1">
        <v>0</v>
      </c>
      <c r="G1014" s="2">
        <f t="shared" si="22"/>
        <v>82858.711459999991</v>
      </c>
      <c r="H1014" s="2">
        <f t="shared" si="19"/>
        <v>0.17000000004190952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611807</v>
      </c>
      <c r="D1018" s="1">
        <f>BILANCA!E40</f>
        <v>768543.68</v>
      </c>
      <c r="E1018" s="1">
        <v>0</v>
      </c>
      <c r="F1018" s="1">
        <v>0</v>
      </c>
      <c r="G1018" s="2">
        <f t="shared" si="22"/>
        <v>75211.30260000001</v>
      </c>
      <c r="H1018" s="2">
        <f t="shared" si="19"/>
        <v>0.31999999994877726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7569</v>
      </c>
      <c r="D1023" s="1">
        <f>BILANCA!E45</f>
        <v>8425.8100000000013</v>
      </c>
      <c r="E1023" s="1">
        <v>0</v>
      </c>
      <c r="F1023" s="1">
        <v>0</v>
      </c>
      <c r="G1023" s="2">
        <f t="shared" si="22"/>
        <v>976.8248000000001</v>
      </c>
      <c r="H1023" s="2">
        <f t="shared" si="19"/>
        <v>0.18999999999869033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29043</v>
      </c>
      <c r="D1025" s="1">
        <f>BILANCA!E47</f>
        <v>25698</v>
      </c>
      <c r="E1025" s="1">
        <v>0</v>
      </c>
      <c r="F1025" s="1">
        <v>0</v>
      </c>
      <c r="G1025" s="2">
        <f t="shared" si="22"/>
        <v>3378.4380000000001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21474</v>
      </c>
      <c r="D1028" s="1">
        <f>BILANCA!E50</f>
        <v>17272.189999999999</v>
      </c>
      <c r="E1028" s="1">
        <v>0</v>
      </c>
      <c r="F1028" s="1">
        <v>0</v>
      </c>
      <c r="G1028" s="2">
        <f t="shared" si="22"/>
        <v>2520.8270999999995</v>
      </c>
      <c r="H1028" s="2">
        <f t="shared" si="19"/>
        <v>0.18999999999869033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644858</v>
      </c>
      <c r="D1032" s="1">
        <f>BILANCA!E54</f>
        <v>665814.19999999995</v>
      </c>
      <c r="E1032" s="1">
        <v>0</v>
      </c>
      <c r="F1032" s="1">
        <v>0</v>
      </c>
      <c r="G1032" s="2">
        <f t="shared" si="22"/>
        <v>96847.833599999998</v>
      </c>
      <c r="H1032" s="2">
        <f t="shared" si="19"/>
        <v>0.19999999995343387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644858</v>
      </c>
      <c r="D1033" s="1">
        <f>BILANCA!E55</f>
        <v>665814.19999999995</v>
      </c>
      <c r="E1033" s="1">
        <v>0</v>
      </c>
      <c r="F1033" s="1">
        <v>0</v>
      </c>
      <c r="G1033" s="2">
        <f t="shared" si="22"/>
        <v>98824.320000000007</v>
      </c>
      <c r="H1033" s="2">
        <f t="shared" si="19"/>
        <v>0.19999999995343387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1236071</v>
      </c>
      <c r="D1046" s="1">
        <f>BILANCA!E68</f>
        <v>1469198.61</v>
      </c>
      <c r="E1046" s="1">
        <v>0</v>
      </c>
      <c r="F1046" s="1">
        <v>0</v>
      </c>
      <c r="G1046" s="2">
        <f t="shared" si="22"/>
        <v>262991.49786</v>
      </c>
      <c r="H1046" s="2">
        <f t="shared" si="19"/>
        <v>0.38999999989755452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184255</v>
      </c>
      <c r="D1047" s="1">
        <f>BILANCA!E69</f>
        <v>347451.15</v>
      </c>
      <c r="E1047" s="1">
        <v>0</v>
      </c>
      <c r="F1047" s="1">
        <v>0</v>
      </c>
      <c r="G1047" s="2">
        <f t="shared" si="22"/>
        <v>56266.067200000005</v>
      </c>
      <c r="H1047" s="2">
        <f t="shared" si="19"/>
        <v>0.15000000002328306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183492</v>
      </c>
      <c r="D1048" s="1">
        <f>BILANCA!E70</f>
        <v>347451.15</v>
      </c>
      <c r="E1048" s="1">
        <v>0</v>
      </c>
      <c r="F1048" s="1">
        <v>0</v>
      </c>
      <c r="G1048" s="2">
        <f t="shared" si="22"/>
        <v>57095.62950000001</v>
      </c>
      <c r="H1048" s="2">
        <f t="shared" si="19"/>
        <v>0.15000000002328306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183492</v>
      </c>
      <c r="D1050" s="1">
        <f>BILANCA!E72</f>
        <v>347451.15</v>
      </c>
      <c r="E1050" s="1">
        <v>0</v>
      </c>
      <c r="F1050" s="1">
        <v>0</v>
      </c>
      <c r="G1050" s="2">
        <f t="shared" si="22"/>
        <v>58852.418100000003</v>
      </c>
      <c r="H1050" s="2">
        <f t="shared" si="19"/>
        <v>0.15000000002328306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763</v>
      </c>
      <c r="D1054" s="1">
        <f>BILANCA!E76</f>
        <v>0</v>
      </c>
      <c r="E1054" s="1">
        <v>0</v>
      </c>
      <c r="F1054" s="1">
        <v>0</v>
      </c>
      <c r="G1054" s="2">
        <f t="shared" si="22"/>
        <v>54.172999999999995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81830</v>
      </c>
      <c r="D1056" s="1">
        <f>BILANCA!E78</f>
        <v>129847.79000000001</v>
      </c>
      <c r="E1056" s="1">
        <v>0</v>
      </c>
      <c r="F1056" s="1">
        <v>0</v>
      </c>
      <c r="G1056" s="2">
        <f t="shared" si="22"/>
        <v>24931.367340000001</v>
      </c>
      <c r="H1056" s="2">
        <f t="shared" si="19"/>
        <v>0.20999999999185093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v>
      </c>
      <c r="D1062" s="1">
        <f>BILANCA!E84</f>
        <v>13.85</v>
      </c>
      <c r="E1062" s="1">
        <v>0</v>
      </c>
      <c r="F1062" s="1">
        <v>0</v>
      </c>
      <c r="G1062" s="2">
        <f t="shared" si="22"/>
        <v>3.2942999999999998</v>
      </c>
      <c r="H1062" s="2">
        <f t="shared" si="19"/>
        <v>0.15000000000000036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81816</v>
      </c>
      <c r="D1064" s="1">
        <f>BILANCA!E86</f>
        <v>129833.94</v>
      </c>
      <c r="E1064" s="1">
        <v>0</v>
      </c>
      <c r="F1064" s="1">
        <v>0</v>
      </c>
      <c r="G1064" s="2">
        <f t="shared" si="22"/>
        <v>27660.194280000003</v>
      </c>
      <c r="H1064" s="2">
        <f t="shared" si="19"/>
        <v>5.9999999997671694E-2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6338</v>
      </c>
      <c r="D1124" s="1">
        <f>BILANCA!E146</f>
        <v>3500</v>
      </c>
      <c r="E1124" s="1">
        <v>0</v>
      </c>
      <c r="F1124" s="1">
        <v>0</v>
      </c>
      <c r="G1124" s="2">
        <f t="shared" si="22"/>
        <v>1880.6579999999999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5278</v>
      </c>
      <c r="D1136" s="1">
        <f>BILANCA!E158</f>
        <v>3420</v>
      </c>
      <c r="E1136" s="1">
        <v>0</v>
      </c>
      <c r="F1136" s="1">
        <v>0</v>
      </c>
      <c r="G1136" s="2">
        <f t="shared" si="22"/>
        <v>1854.0540000000001</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1060</v>
      </c>
      <c r="D1138" s="1">
        <f>BILANCA!E160</f>
        <v>80</v>
      </c>
      <c r="E1138" s="1">
        <v>0</v>
      </c>
      <c r="F1138" s="1">
        <v>0</v>
      </c>
      <c r="G1138" s="2">
        <f t="shared" si="22"/>
        <v>189.10000000000002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963648</v>
      </c>
      <c r="D1148" s="1">
        <f>BILANCA!E170</f>
        <v>988399.67</v>
      </c>
      <c r="E1148" s="1">
        <v>0</v>
      </c>
      <c r="F1148" s="1">
        <v>0</v>
      </c>
      <c r="G1148" s="2">
        <f t="shared" si="22"/>
        <v>485173.81110000005</v>
      </c>
      <c r="H1148" s="2">
        <f t="shared" si="23"/>
        <v>0.32999999995809048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963648</v>
      </c>
      <c r="D1151" s="1">
        <f>BILANCA!E173</f>
        <v>988399.67</v>
      </c>
      <c r="E1151" s="1">
        <v>0</v>
      </c>
      <c r="F1151" s="1">
        <v>0</v>
      </c>
      <c r="G1151" s="2">
        <f t="shared" si="22"/>
        <v>493995.15312000003</v>
      </c>
      <c r="H1151" s="2">
        <f t="shared" si="23"/>
        <v>0.32999999995809048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3195797</v>
      </c>
      <c r="D1152" s="1">
        <f>BILANCA!E175</f>
        <v>2693065.62</v>
      </c>
      <c r="E1152" s="1">
        <v>0</v>
      </c>
      <c r="F1152" s="1">
        <v>0</v>
      </c>
      <c r="G1152" s="2">
        <f t="shared" si="22"/>
        <v>1450345.87256</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1259285</v>
      </c>
      <c r="D1153" s="1">
        <f>BILANCA!E176</f>
        <v>1430725.7300000002</v>
      </c>
      <c r="E1153" s="1">
        <v>0</v>
      </c>
      <c r="F1153" s="1">
        <v>0</v>
      </c>
      <c r="G1153" s="2">
        <f t="shared" si="22"/>
        <v>700525.1982000001</v>
      </c>
      <c r="H1153" s="2">
        <f t="shared" si="23"/>
        <v>0.26999999978579581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1252435</v>
      </c>
      <c r="D1154" s="1">
        <f>BILANCA!E177</f>
        <v>1422878.2300000002</v>
      </c>
      <c r="E1154" s="1">
        <v>0</v>
      </c>
      <c r="F1154" s="1">
        <v>0</v>
      </c>
      <c r="G1154" s="2">
        <f t="shared" si="22"/>
        <v>700790.7396600002</v>
      </c>
      <c r="H1154" s="2">
        <f t="shared" si="23"/>
        <v>0.23000000021420419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847275</v>
      </c>
      <c r="D1155" s="1">
        <f>BILANCA!E178</f>
        <v>999312.36</v>
      </c>
      <c r="E1155" s="1">
        <v>0</v>
      </c>
      <c r="F1155" s="1">
        <v>0</v>
      </c>
      <c r="G1155" s="2">
        <f t="shared" si="22"/>
        <v>489494.75183999998</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328483</v>
      </c>
      <c r="D1156" s="1">
        <f>BILANCA!E179</f>
        <v>310073.17</v>
      </c>
      <c r="E1156" s="1">
        <v>0</v>
      </c>
      <c r="F1156" s="1">
        <v>0</v>
      </c>
      <c r="G1156" s="2">
        <f t="shared" si="22"/>
        <v>164112.87581999999</v>
      </c>
      <c r="H1156" s="2">
        <f t="shared" si="23"/>
        <v>0.16999999998370185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917</v>
      </c>
      <c r="D1157" s="1">
        <f>BILANCA!E180</f>
        <v>968.11</v>
      </c>
      <c r="E1157" s="1">
        <v>0</v>
      </c>
      <c r="F1157" s="1">
        <v>0</v>
      </c>
      <c r="G1157" s="2">
        <f t="shared" si="22"/>
        <v>496.46027999999995</v>
      </c>
      <c r="H1157" s="2">
        <f t="shared" si="23"/>
        <v>0.11000000000001364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917</v>
      </c>
      <c r="D1160" s="1">
        <f>BILANCA!E183</f>
        <v>968.11</v>
      </c>
      <c r="E1160" s="1">
        <v>0</v>
      </c>
      <c r="F1160" s="1">
        <v>0</v>
      </c>
      <c r="G1160" s="2">
        <f t="shared" si="22"/>
        <v>505.01994000000002</v>
      </c>
      <c r="H1160" s="2">
        <f t="shared" si="23"/>
        <v>0.11000000000001364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75760</v>
      </c>
      <c r="D1165" s="1">
        <f>BILANCA!E188</f>
        <v>112524.59</v>
      </c>
      <c r="E1165" s="1">
        <v>0</v>
      </c>
      <c r="F1165" s="1">
        <v>0</v>
      </c>
      <c r="G1165" s="2">
        <f t="shared" si="22"/>
        <v>54747.270759999999</v>
      </c>
      <c r="H1165" s="2">
        <f t="shared" si="23"/>
        <v>0.41000000000349246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6850</v>
      </c>
      <c r="D1166" s="1">
        <f>BILANCA!E189</f>
        <v>7847.5</v>
      </c>
      <c r="E1166" s="1">
        <v>0</v>
      </c>
      <c r="F1166" s="1">
        <v>0</v>
      </c>
      <c r="G1166" s="2">
        <f t="shared" si="22"/>
        <v>4125.7349999999997</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1936512</v>
      </c>
      <c r="D1214" s="1">
        <f>BILANCA!E237</f>
        <v>1262339.8900000001</v>
      </c>
      <c r="E1214" s="1">
        <v>0</v>
      </c>
      <c r="F1214" s="1">
        <v>0</v>
      </c>
      <c r="G1214" s="2">
        <f t="shared" si="22"/>
        <v>1030535.3011800001</v>
      </c>
      <c r="H1214" s="2">
        <f t="shared" si="23"/>
        <v>0.10999999986961484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1959726</v>
      </c>
      <c r="D1215" s="1">
        <f>BILANCA!E238</f>
        <v>1223867.01</v>
      </c>
      <c r="E1215" s="1">
        <v>0</v>
      </c>
      <c r="F1215" s="1">
        <v>0</v>
      </c>
      <c r="G1215" s="2">
        <f t="shared" si="22"/>
        <v>1022530.72464</v>
      </c>
      <c r="H1215" s="2">
        <f t="shared" si="23"/>
        <v>1.0000000009313226E-2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1959726</v>
      </c>
      <c r="D1216" s="1">
        <f>BILANCA!E239</f>
        <v>1223867.01</v>
      </c>
      <c r="E1216" s="1">
        <v>0</v>
      </c>
      <c r="F1216" s="1">
        <v>0</v>
      </c>
      <c r="G1216" s="2">
        <f t="shared" si="22"/>
        <v>1026938.18466</v>
      </c>
      <c r="H1216" s="2">
        <f t="shared" si="23"/>
        <v>1.0000000009313226E-2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1859603</v>
      </c>
      <c r="D1217" s="1">
        <f>BILANCA!E240</f>
        <v>1123743.69</v>
      </c>
      <c r="E1217" s="1">
        <v>0</v>
      </c>
      <c r="F1217" s="1">
        <v>0</v>
      </c>
      <c r="G1217" s="2">
        <f t="shared" si="22"/>
        <v>961059.14892000007</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100123</v>
      </c>
      <c r="D1218" s="1">
        <f>BILANCA!E241</f>
        <v>100123.32</v>
      </c>
      <c r="E1218" s="1">
        <v>0</v>
      </c>
      <c r="F1218" s="1">
        <v>0</v>
      </c>
      <c r="G1218" s="2">
        <f t="shared" si="22"/>
        <v>70586.86540000001</v>
      </c>
      <c r="H1218" s="2">
        <f t="shared" si="23"/>
        <v>0.32000000000698492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-42567</v>
      </c>
      <c r="D1222" s="1">
        <f>BILANCA!E245</f>
        <v>17427.86</v>
      </c>
      <c r="E1222" s="1">
        <v>0</v>
      </c>
      <c r="F1222" s="1">
        <v>0</v>
      </c>
      <c r="G1222" s="2">
        <f t="shared" si="22"/>
        <v>-1842.9959199999994</v>
      </c>
      <c r="H1222" s="2">
        <f t="shared" si="23"/>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17427.86</v>
      </c>
      <c r="E1223" s="1">
        <v>0</v>
      </c>
      <c r="F1223" s="1">
        <v>0</v>
      </c>
      <c r="G1223" s="2">
        <f t="shared" si="22"/>
        <v>8365.3727999999992</v>
      </c>
      <c r="H1223" s="2">
        <f t="shared" si="23"/>
        <v>0.13999999999941792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17427.86</v>
      </c>
      <c r="E1224" s="1">
        <v>0</v>
      </c>
      <c r="F1224" s="1">
        <v>0</v>
      </c>
      <c r="G1224" s="2">
        <f t="shared" si="22"/>
        <v>8400.2285200000006</v>
      </c>
      <c r="H1224" s="2">
        <f t="shared" si="23"/>
        <v>0.13999999999941792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42567</v>
      </c>
      <c r="D1227" s="1">
        <f>BILANCA!E250</f>
        <v>0</v>
      </c>
      <c r="E1227" s="1">
        <v>0</v>
      </c>
      <c r="F1227" s="1">
        <v>0</v>
      </c>
      <c r="G1227" s="2">
        <f t="shared" si="22"/>
        <v>10386.348</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42567</v>
      </c>
      <c r="D1228" s="1">
        <f>BILANCA!E251</f>
        <v>0</v>
      </c>
      <c r="E1228" s="1">
        <v>0</v>
      </c>
      <c r="F1228" s="1">
        <v>0</v>
      </c>
      <c r="G1228" s="2">
        <f t="shared" si="22"/>
        <v>10428.914999999999</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102.92</v>
      </c>
      <c r="E1231" s="1">
        <v>0</v>
      </c>
      <c r="F1231" s="1">
        <v>0</v>
      </c>
      <c r="G1231" s="2">
        <f>B1231/1000*C1231+B1231/500*D1231</f>
        <v>51.048320000000004</v>
      </c>
      <c r="H1231" s="2">
        <f>ABS(C1231-ROUND(C1231,0))+ABS(D1231-ROUND(D1231,0))</f>
        <v>7.9999999999998295E-2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19353</v>
      </c>
      <c r="D1232" s="1">
        <f>BILANCA!E255</f>
        <v>21147.94</v>
      </c>
      <c r="E1232" s="1">
        <v>0</v>
      </c>
      <c r="F1232" s="1">
        <v>0</v>
      </c>
      <c r="G1232" s="2">
        <f t="shared" si="22"/>
        <v>15350.571120000001</v>
      </c>
      <c r="H1232" s="2">
        <f t="shared" si="23"/>
        <v>6.0000000001309672E-2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221277</v>
      </c>
      <c r="D1236" s="1">
        <f>BILANCA!E259</f>
        <v>210184.25</v>
      </c>
      <c r="E1236" s="1">
        <v>0</v>
      </c>
      <c r="F1236" s="1">
        <v>0</v>
      </c>
      <c r="G1236" s="2">
        <f t="shared" si="22"/>
        <v>162336.31150000001</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221277</v>
      </c>
      <c r="D1237" s="1">
        <f>BILANCA!E260</f>
        <v>210184.25</v>
      </c>
      <c r="E1237" s="1">
        <v>0</v>
      </c>
      <c r="F1237" s="1">
        <v>0</v>
      </c>
      <c r="G1237" s="2">
        <f t="shared" si="22"/>
        <v>162977.95699999999</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6338</v>
      </c>
      <c r="D1241" s="1">
        <f>BILANCA!E265</f>
        <v>3500</v>
      </c>
      <c r="E1241" s="1">
        <v>0</v>
      </c>
      <c r="F1241" s="1">
        <v>0</v>
      </c>
      <c r="G1241" s="2">
        <f t="shared" si="22"/>
        <v>3441.2039999999997</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68815</v>
      </c>
      <c r="D1244" s="1">
        <f>BILANCA!E268</f>
        <v>112199.85</v>
      </c>
      <c r="E1244" s="1">
        <v>0</v>
      </c>
      <c r="F1244" s="1">
        <v>0</v>
      </c>
      <c r="G1244" s="2">
        <f t="shared" si="24"/>
        <v>76529.036700000011</v>
      </c>
      <c r="H1244" s="2">
        <f t="shared" si="23"/>
        <v>0.14999999999417923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13001</v>
      </c>
      <c r="D1247" s="1">
        <f>BILANCA!E271</f>
        <v>17634.09</v>
      </c>
      <c r="E1247" s="1">
        <v>0</v>
      </c>
      <c r="F1247" s="1">
        <v>0</v>
      </c>
      <c r="G1247" s="2">
        <f t="shared" si="24"/>
        <v>12743.06352</v>
      </c>
      <c r="H1247" s="2">
        <f t="shared" si="23"/>
        <v>9.0000000000145519E-2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167712.25</v>
      </c>
      <c r="E1263" s="1">
        <v>0</v>
      </c>
      <c r="F1263" s="1">
        <v>0</v>
      </c>
      <c r="G1263" s="2">
        <f t="shared" si="24"/>
        <v>93918.860000000015</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1252435</v>
      </c>
      <c r="D1264" s="1">
        <f>BILANCA!E288</f>
        <v>1255165.98</v>
      </c>
      <c r="E1264" s="1">
        <v>0</v>
      </c>
      <c r="F1264" s="1">
        <v>0</v>
      </c>
      <c r="G1264" s="2">
        <f t="shared" si="24"/>
        <v>1057337.5157600001</v>
      </c>
      <c r="H1264" s="2">
        <f t="shared" si="23"/>
        <v>2.0000000018626451E-2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7377.5</v>
      </c>
      <c r="E1265" s="1">
        <v>0</v>
      </c>
      <c r="F1265" s="1">
        <v>0</v>
      </c>
      <c r="G1265" s="2">
        <f t="shared" si="24"/>
        <v>4160.91</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6850</v>
      </c>
      <c r="D1266" s="1">
        <f>BILANCA!E290</f>
        <v>470</v>
      </c>
      <c r="E1266" s="1">
        <v>0</v>
      </c>
      <c r="F1266" s="1">
        <v>0</v>
      </c>
      <c r="G1266" s="2">
        <f t="shared" si="24"/>
        <v>2204.5699999999997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5894</v>
      </c>
      <c r="D1277" s="1">
        <f>BILANCA!E301</f>
        <v>0</v>
      </c>
      <c r="E1277" s="1">
        <v>0</v>
      </c>
      <c r="F1277" s="1">
        <v>0</v>
      </c>
      <c r="G1277" s="2">
        <f t="shared" si="24"/>
        <v>1732.836</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69866</v>
      </c>
      <c r="D1278" s="1">
        <f>BILANCA!E302</f>
        <v>112524.59</v>
      </c>
      <c r="E1278" s="1">
        <v>0</v>
      </c>
      <c r="F1278" s="1">
        <v>0</v>
      </c>
      <c r="G1278" s="2">
        <f t="shared" si="24"/>
        <v>86999.978099999993</v>
      </c>
      <c r="H1278" s="2">
        <f t="shared" si="23"/>
        <v>0.41000000000349246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12408751</v>
      </c>
      <c r="D1408" s="1">
        <f>'RAS-funkcijski'!E114</f>
        <v>13509939.58</v>
      </c>
      <c r="E1408" s="1">
        <v>0</v>
      </c>
      <c r="F1408" s="1">
        <v>0</v>
      </c>
      <c r="G1408" s="2">
        <f t="shared" si="24"/>
        <v>4337149.3175999997</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11854529</v>
      </c>
      <c r="D1409" s="1">
        <f>'RAS-funkcijski'!E115</f>
        <v>12908941.93</v>
      </c>
      <c r="E1409" s="1">
        <v>0</v>
      </c>
      <c r="F1409" s="1">
        <v>0</v>
      </c>
      <c r="G1409" s="2">
        <f t="shared" si="24"/>
        <v>4181637.8274599998</v>
      </c>
      <c r="H1409" s="2">
        <f t="shared" si="27"/>
        <v>7.0000000298023224E-2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11854529</v>
      </c>
      <c r="D1411" s="1">
        <f>'RAS-funkcijski'!E117</f>
        <v>12908941.93</v>
      </c>
      <c r="E1411" s="1">
        <v>0</v>
      </c>
      <c r="F1411" s="1">
        <v>0</v>
      </c>
      <c r="G1411" s="2">
        <f t="shared" si="24"/>
        <v>4256982.6531800004</v>
      </c>
      <c r="H1411" s="2">
        <f t="shared" si="27"/>
        <v>7.0000000298023224E-2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554222</v>
      </c>
      <c r="D1420" s="1">
        <f>'RAS-funkcijski'!E126</f>
        <v>600997.65</v>
      </c>
      <c r="E1420" s="1">
        <v>0</v>
      </c>
      <c r="F1420" s="1">
        <v>0</v>
      </c>
      <c r="G1420" s="2">
        <f t="shared" si="24"/>
        <v>214258.51060000001</v>
      </c>
      <c r="H1420" s="2">
        <f t="shared" si="27"/>
        <v>0.34999999997671694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12408751</v>
      </c>
      <c r="D1435" s="13">
        <f>'RAS-funkcijski'!E141</f>
        <v>13509939.58</v>
      </c>
      <c r="E1435" s="13">
        <v>0</v>
      </c>
      <c r="F1435" s="13">
        <v>0</v>
      </c>
      <c r="G1435" s="14">
        <f t="shared" si="24"/>
        <v>5401722.3319199998</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76875</v>
      </c>
      <c r="D1436" s="6">
        <f>'P-VRIO'!E5</f>
        <v>0</v>
      </c>
      <c r="E1436" s="6">
        <v>0</v>
      </c>
      <c r="F1436" s="6">
        <v>0</v>
      </c>
      <c r="G1436" s="7">
        <f t="shared" si="24"/>
        <v>76.875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76875</v>
      </c>
      <c r="D1453" s="1">
        <f>'P-VRIO'!E22</f>
        <v>0</v>
      </c>
      <c r="E1453" s="1">
        <v>0</v>
      </c>
      <c r="F1453" s="1">
        <v>0</v>
      </c>
      <c r="G1453" s="2">
        <f t="shared" si="24"/>
        <v>1383.75</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76875</v>
      </c>
      <c r="D1454" s="1">
        <f>'P-VRIO'!E23</f>
        <v>0</v>
      </c>
      <c r="E1454" s="1">
        <v>0</v>
      </c>
      <c r="F1454" s="1">
        <v>0</v>
      </c>
      <c r="G1454" s="2">
        <f t="shared" si="24"/>
        <v>1460.625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76875</v>
      </c>
      <c r="D1456" s="1">
        <f>'P-VRIO'!E25</f>
        <v>0</v>
      </c>
      <c r="E1456" s="1">
        <v>0</v>
      </c>
      <c r="F1456" s="1">
        <v>0</v>
      </c>
      <c r="G1456" s="2">
        <f t="shared" si="24"/>
        <v>1614.375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1259285.07</v>
      </c>
      <c r="D1480" s="6"/>
      <c r="E1480" s="6">
        <v>0</v>
      </c>
      <c r="F1480" s="6">
        <v>0</v>
      </c>
      <c r="G1480" s="7">
        <f t="shared" ref="G1480:G1580" si="34">B1480/1000*C1480</f>
        <v>1259.2850700000001</v>
      </c>
      <c r="H1480" s="7">
        <f t="shared" ref="H1480:H1580" si="35">ABS(C1480-ROUND(C1480,0))</f>
        <v>7.000000006519258E-2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13685825.770000001</v>
      </c>
      <c r="D1481" s="1">
        <v>0</v>
      </c>
      <c r="E1481" s="1">
        <v>0</v>
      </c>
      <c r="F1481" s="1">
        <v>0</v>
      </c>
      <c r="G1481" s="2">
        <f t="shared" si="34"/>
        <v>27371.651540000003</v>
      </c>
      <c r="H1481" s="2">
        <f t="shared" si="35"/>
        <v>0.22999999858438969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94588.75</v>
      </c>
      <c r="D1482" s="1">
        <v>0</v>
      </c>
      <c r="E1482" s="1">
        <v>0</v>
      </c>
      <c r="F1482" s="1">
        <v>0</v>
      </c>
      <c r="G1482" s="2">
        <f t="shared" si="34"/>
        <v>283.76625000000001</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13269567.940000001</v>
      </c>
      <c r="D1483" s="1">
        <v>0</v>
      </c>
      <c r="E1483" s="1">
        <v>0</v>
      </c>
      <c r="F1483" s="1">
        <v>0</v>
      </c>
      <c r="G1483" s="2">
        <f t="shared" si="34"/>
        <v>53078.271760000003</v>
      </c>
      <c r="H1483" s="2">
        <f t="shared" si="35"/>
        <v>5.9999998658895493E-2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10743148.48</v>
      </c>
      <c r="D1484" s="1">
        <v>0</v>
      </c>
      <c r="E1484" s="1">
        <v>0</v>
      </c>
      <c r="F1484" s="1">
        <v>0</v>
      </c>
      <c r="G1484" s="2">
        <f t="shared" si="34"/>
        <v>53715.742400000003</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2513990.91</v>
      </c>
      <c r="D1485" s="1">
        <v>0</v>
      </c>
      <c r="E1485" s="1">
        <v>0</v>
      </c>
      <c r="F1485" s="1">
        <v>0</v>
      </c>
      <c r="G1485" s="2">
        <f t="shared" si="34"/>
        <v>15083.945460000001</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12428.55</v>
      </c>
      <c r="D1486" s="1">
        <v>0</v>
      </c>
      <c r="E1486" s="1">
        <v>0</v>
      </c>
      <c r="F1486" s="1">
        <v>0</v>
      </c>
      <c r="G1486" s="2">
        <f t="shared" si="34"/>
        <v>86.999849999999995</v>
      </c>
      <c r="H1486" s="2">
        <f t="shared" si="35"/>
        <v>0.4500000000007276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321669.08</v>
      </c>
      <c r="D1492" s="1">
        <v>0</v>
      </c>
      <c r="E1492" s="1">
        <v>0</v>
      </c>
      <c r="F1492" s="1">
        <v>0</v>
      </c>
      <c r="G1492" s="2">
        <f t="shared" si="34"/>
        <v>4181.6980400000002</v>
      </c>
      <c r="H1492" s="2">
        <f t="shared" si="35"/>
        <v>8.0000000016298145E-2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13514385.109999999</v>
      </c>
      <c r="D1499" s="1">
        <v>0</v>
      </c>
      <c r="E1499" s="1">
        <v>0</v>
      </c>
      <c r="F1499" s="1">
        <v>0</v>
      </c>
      <c r="G1499" s="2">
        <f t="shared" si="34"/>
        <v>270287.7022</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57824.42</v>
      </c>
      <c r="D1500" s="1">
        <v>0</v>
      </c>
      <c r="E1500" s="1">
        <v>0</v>
      </c>
      <c r="F1500" s="1">
        <v>0</v>
      </c>
      <c r="G1500" s="2">
        <f t="shared" si="34"/>
        <v>1214.3128200000001</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13135889.109999999</v>
      </c>
      <c r="D1501" s="1">
        <v>0</v>
      </c>
      <c r="E1501" s="1">
        <v>0</v>
      </c>
      <c r="F1501" s="1">
        <v>0</v>
      </c>
      <c r="G1501" s="2">
        <f t="shared" si="34"/>
        <v>288989.56041999999</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10591110.68</v>
      </c>
      <c r="D1502" s="1">
        <v>0</v>
      </c>
      <c r="E1502" s="1">
        <v>0</v>
      </c>
      <c r="F1502" s="1">
        <v>0</v>
      </c>
      <c r="G1502" s="2">
        <f t="shared" si="34"/>
        <v>243595.54564</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2532400.85</v>
      </c>
      <c r="D1503" s="1">
        <v>0</v>
      </c>
      <c r="E1503" s="1">
        <v>0</v>
      </c>
      <c r="F1503" s="1">
        <v>0</v>
      </c>
      <c r="G1503" s="2">
        <f t="shared" si="34"/>
        <v>60777.620400000007</v>
      </c>
      <c r="H1503" s="2">
        <f t="shared" si="35"/>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12377.58</v>
      </c>
      <c r="D1504" s="1">
        <v>0</v>
      </c>
      <c r="E1504" s="1">
        <v>0</v>
      </c>
      <c r="F1504" s="1">
        <v>0</v>
      </c>
      <c r="G1504" s="2">
        <f t="shared" si="34"/>
        <v>309.43950000000001</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320671.58</v>
      </c>
      <c r="D1510" s="1">
        <v>0</v>
      </c>
      <c r="E1510" s="1">
        <v>0</v>
      </c>
      <c r="F1510" s="1">
        <v>0</v>
      </c>
      <c r="G1510" s="2">
        <f t="shared" si="34"/>
        <v>9940.81898</v>
      </c>
      <c r="H1510" s="2">
        <f t="shared" si="35"/>
        <v>0.41999999998370185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1430725.7300000023</v>
      </c>
      <c r="D1517" s="1">
        <v>0</v>
      </c>
      <c r="E1517" s="1">
        <v>0</v>
      </c>
      <c r="F1517" s="1">
        <v>0</v>
      </c>
      <c r="G1517" s="2">
        <f t="shared" si="34"/>
        <v>54367.577740000088</v>
      </c>
      <c r="H1517" s="2">
        <f t="shared" si="35"/>
        <v>0.26999999769032001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175089.75</v>
      </c>
      <c r="D1518" s="1">
        <v>0</v>
      </c>
      <c r="E1518" s="1">
        <v>0</v>
      </c>
      <c r="F1518" s="1">
        <v>0</v>
      </c>
      <c r="G1518" s="2">
        <f t="shared" si="34"/>
        <v>6828.5002500000001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167712.25</v>
      </c>
      <c r="D1524" s="1">
        <v>0</v>
      </c>
      <c r="E1524" s="1">
        <v>0</v>
      </c>
      <c r="F1524" s="1">
        <v>0</v>
      </c>
      <c r="G1524" s="2">
        <f t="shared" si="34"/>
        <v>7547.0512499999995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167712.25</v>
      </c>
      <c r="D1530" s="1">
        <v>0</v>
      </c>
      <c r="E1530" s="1">
        <v>0</v>
      </c>
      <c r="F1530" s="1">
        <v>0</v>
      </c>
      <c r="G1530" s="2">
        <f t="shared" si="34"/>
        <v>8553.3247499999998</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150216.25</v>
      </c>
      <c r="D1531" s="1">
        <v>0</v>
      </c>
      <c r="E1531" s="1">
        <v>0</v>
      </c>
      <c r="F1531" s="1">
        <v>0</v>
      </c>
      <c r="G1531" s="2">
        <f t="shared" si="34"/>
        <v>7811.2449999999999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17496</v>
      </c>
      <c r="D1532" s="1">
        <v>0</v>
      </c>
      <c r="E1532" s="1">
        <v>0</v>
      </c>
      <c r="F1532" s="1">
        <v>0</v>
      </c>
      <c r="G1532" s="2">
        <f t="shared" si="34"/>
        <v>927.28800000000001</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7377.5</v>
      </c>
      <c r="D1565" s="1">
        <v>0</v>
      </c>
      <c r="E1565" s="1">
        <v>0</v>
      </c>
      <c r="F1565" s="1">
        <v>0</v>
      </c>
      <c r="G1565" s="2">
        <f t="shared" si="34"/>
        <v>634.46499999999992</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7377.5</v>
      </c>
      <c r="D1566" s="1">
        <v>0</v>
      </c>
      <c r="E1566" s="1">
        <v>0</v>
      </c>
      <c r="F1566" s="1">
        <v>0</v>
      </c>
      <c r="G1566" s="2">
        <f t="shared" si="34"/>
        <v>641.84249999999997</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1255635.98</v>
      </c>
      <c r="D1576" s="1">
        <v>0</v>
      </c>
      <c r="E1576" s="1">
        <v>0</v>
      </c>
      <c r="F1576" s="1">
        <v>0</v>
      </c>
      <c r="G1576" s="2">
        <f t="shared" si="34"/>
        <v>121796.69006000001</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112524.59</v>
      </c>
      <c r="D1577" s="1">
        <v>0</v>
      </c>
      <c r="E1577" s="1">
        <v>0</v>
      </c>
      <c r="F1577" s="1">
        <v>0</v>
      </c>
      <c r="G1577" s="2">
        <f t="shared" si="34"/>
        <v>11027.409820000001</v>
      </c>
      <c r="H1577" s="2">
        <f t="shared" si="35"/>
        <v>0.41000000000349246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1142641.3899999999</v>
      </c>
      <c r="D1578" s="1">
        <v>0</v>
      </c>
      <c r="E1578" s="1">
        <v>0</v>
      </c>
      <c r="F1578" s="1">
        <v>0</v>
      </c>
      <c r="G1578" s="2">
        <f t="shared" si="34"/>
        <v>113121.49760999999</v>
      </c>
      <c r="H1578" s="2">
        <f t="shared" si="35"/>
        <v>0.38999999989755452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470</v>
      </c>
      <c r="D1579" s="1">
        <v>0</v>
      </c>
      <c r="E1579" s="1">
        <v>0</v>
      </c>
      <c r="F1579" s="1">
        <v>0</v>
      </c>
      <c r="G1579" s="2">
        <f t="shared" si="34"/>
        <v>47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t="str">
        <f>OBVEZE!D105</f>
        <v>¸¸¸¸¸¸¸¸¸¸¸¸¸¸¸¸¸¸¸¸¸¸¸¸</v>
      </c>
      <c r="D1580" s="13">
        <v>0</v>
      </c>
      <c r="E1580" s="13">
        <v>0</v>
      </c>
      <c r="F1580" s="13">
        <v>0</v>
      </c>
      <c r="G1580" s="14" t="e">
        <f t="shared" si="34"/>
        <v>#VALUE!</v>
      </c>
      <c r="H1580" s="14" t="e">
        <f t="shared" si="35"/>
        <v>#VALUE!</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14613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12327684</v>
      </c>
      <c r="I16" s="172">
        <f>'PR-RAS'!E6</f>
        <v>13569934.83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12261325</v>
      </c>
      <c r="I17" s="172">
        <f>'PR-RAS'!E151</f>
        <v>13332077.1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17427.86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42567</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1959726</v>
      </c>
      <c r="I20" s="175">
        <f>BILANCA!E7</f>
        <v>1223867.0100000007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1236071</v>
      </c>
      <c r="I21" s="177">
        <f>BILANCA!E68</f>
        <v>1469198.61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1259285</v>
      </c>
      <c r="I22" s="177">
        <f>BILANCA!E176</f>
        <v>1430725.7300000002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1936512</v>
      </c>
      <c r="I23" s="179">
        <f>BILANCA!E237</f>
        <v>1262339.8900000001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12408751</v>
      </c>
      <c r="I27" s="177">
        <f>'RAS-funkcijski'!E114</f>
        <v>13509939.58</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12408751</v>
      </c>
      <c r="I28" s="181">
        <f>'RAS-funkcijski'!E141</f>
        <v>13509939.58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76875</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76875</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1259285.07</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1430725.7300000023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175089.75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1255635.98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55" zoomScaleNormal="100" workbookViewId="0">
      <selection activeCell="E78" sqref="E7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12327684</v>
      </c>
      <c r="E6" s="53">
        <f>E7+E44+E50+E82+E106+E124+E133+E139</f>
        <v>13569934.83</v>
      </c>
      <c r="F6" s="54">
        <f t="shared" ref="F6:F131" si="0">IF(D6&lt;&gt;0,IF(E6/D6&gt;=100,"&gt;&gt;100",E6/D6*100),"-")</f>
        <v>110.07691980099426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9231748</v>
      </c>
      <c r="E50" s="53">
        <f>E51+E54+E59+E62+E65+E68+E71+E74+E77</f>
        <v>9767473.9500000011</v>
      </c>
      <c r="F50" s="54">
        <f t="shared" si="0"/>
        <v>105.80308247148862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9050419</v>
      </c>
      <c r="E68" s="53">
        <f t="shared" si="15"/>
        <v>9633063.3600000013</v>
      </c>
      <c r="F68" s="54">
        <f t="shared" si="0"/>
        <v>106.43776116884756</v>
      </c>
    </row>
    <row r="69" spans="1:6" ht="12.75" customHeight="1" x14ac:dyDescent="0.2">
      <c r="A69" s="55" t="s">
        <v>181</v>
      </c>
      <c r="B69" s="87" t="s">
        <v>182</v>
      </c>
      <c r="C69" s="52" t="s">
        <v>181</v>
      </c>
      <c r="D69" s="244">
        <v>8932442</v>
      </c>
      <c r="E69" s="244">
        <v>9375056.9700000007</v>
      </c>
      <c r="F69" s="54">
        <f t="shared" si="0"/>
        <v>104.95513959116667</v>
      </c>
    </row>
    <row r="70" spans="1:6" ht="24" x14ac:dyDescent="0.2">
      <c r="A70" s="55" t="s">
        <v>183</v>
      </c>
      <c r="B70" s="87" t="s">
        <v>184</v>
      </c>
      <c r="C70" s="52" t="s">
        <v>183</v>
      </c>
      <c r="D70" s="244">
        <v>117977</v>
      </c>
      <c r="E70" s="244">
        <v>258006.39</v>
      </c>
      <c r="F70" s="54">
        <f t="shared" si="0"/>
        <v>218.69210947896627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139975</v>
      </c>
      <c r="E74" s="53">
        <f t="shared" si="17"/>
        <v>84748.15</v>
      </c>
      <c r="F74" s="54">
        <f t="shared" si="0"/>
        <v>60.545204500803706</v>
      </c>
    </row>
    <row r="75" spans="1:6" ht="12.75" customHeight="1" x14ac:dyDescent="0.2">
      <c r="A75" s="55" t="s">
        <v>193</v>
      </c>
      <c r="B75" s="87" t="s">
        <v>194</v>
      </c>
      <c r="C75" s="52" t="s">
        <v>193</v>
      </c>
      <c r="D75" s="244">
        <v>139975</v>
      </c>
      <c r="E75" s="244">
        <v>84748.15</v>
      </c>
      <c r="F75" s="54">
        <f t="shared" si="0"/>
        <v>60.545204500803706</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41354</v>
      </c>
      <c r="E77" s="53">
        <f t="shared" si="18"/>
        <v>49662.44</v>
      </c>
      <c r="F77" s="54">
        <f t="shared" si="0"/>
        <v>120.09101900662573</v>
      </c>
    </row>
    <row r="78" spans="1:6" ht="12.75" customHeight="1" x14ac:dyDescent="0.2">
      <c r="A78" s="55">
        <v>6391</v>
      </c>
      <c r="B78" s="87" t="s">
        <v>199</v>
      </c>
      <c r="C78" s="52" t="s">
        <v>200</v>
      </c>
      <c r="D78" s="244">
        <v>1971</v>
      </c>
      <c r="E78" s="244">
        <v>2052</v>
      </c>
      <c r="F78" s="54">
        <f t="shared" si="0"/>
        <v>104.10958904109589</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39383</v>
      </c>
      <c r="E80" s="244">
        <v>47610.44</v>
      </c>
      <c r="F80" s="54">
        <f t="shared" si="0"/>
        <v>120.89084122590967</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8175</v>
      </c>
      <c r="E82" s="53">
        <f t="shared" si="19"/>
        <v>23156.240000000002</v>
      </c>
      <c r="F82" s="54">
        <f t="shared" si="0"/>
        <v>283.25675840978596</v>
      </c>
    </row>
    <row r="83" spans="1:6" ht="12.75" customHeight="1" x14ac:dyDescent="0.2">
      <c r="A83" s="55">
        <v>641</v>
      </c>
      <c r="B83" s="87" t="s">
        <v>209</v>
      </c>
      <c r="C83" s="52" t="s">
        <v>210</v>
      </c>
      <c r="D83" s="53">
        <f t="shared" ref="D83:E83" si="20">SUM(D84:D90)</f>
        <v>15</v>
      </c>
      <c r="E83" s="53">
        <f t="shared" si="20"/>
        <v>2.2400000000000002</v>
      </c>
      <c r="F83" s="54">
        <f t="shared" si="0"/>
        <v>14.933333333333335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15</v>
      </c>
      <c r="E85" s="244">
        <v>2.2400000000000002</v>
      </c>
      <c r="F85" s="54">
        <f t="shared" si="0"/>
        <v>14.933333333333335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8160</v>
      </c>
      <c r="E91" s="53">
        <f t="shared" si="21"/>
        <v>23154</v>
      </c>
      <c r="F91" s="54">
        <f t="shared" si="0"/>
        <v>283.75</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8160</v>
      </c>
      <c r="E93" s="244">
        <v>23154</v>
      </c>
      <c r="F93" s="54">
        <f t="shared" si="0"/>
        <v>283.75</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723652</v>
      </c>
      <c r="E106" s="53">
        <f t="shared" si="23"/>
        <v>835035.33</v>
      </c>
      <c r="F106" s="54">
        <f t="shared" si="0"/>
        <v>115.39183613117908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723652</v>
      </c>
      <c r="E112" s="53">
        <f t="shared" si="25"/>
        <v>835035.33</v>
      </c>
      <c r="F112" s="54">
        <f t="shared" si="0"/>
        <v>115.39183613117908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723652</v>
      </c>
      <c r="E117" s="244">
        <v>835035.33</v>
      </c>
      <c r="F117" s="54">
        <f t="shared" si="0"/>
        <v>115.39183613117908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24485</v>
      </c>
      <c r="E124" s="53">
        <f t="shared" si="27"/>
        <v>87239.44</v>
      </c>
      <c r="F124" s="54">
        <f t="shared" si="0"/>
        <v>356.2974882581172</v>
      </c>
    </row>
    <row r="125" spans="1:6" ht="12.75" customHeight="1" x14ac:dyDescent="0.2">
      <c r="A125" s="55">
        <v>661</v>
      </c>
      <c r="B125" s="88" t="s">
        <v>293</v>
      </c>
      <c r="C125" s="52" t="s">
        <v>294</v>
      </c>
      <c r="D125" s="53">
        <f t="shared" ref="D125:E125" si="28">SUM(D126:D127)</f>
        <v>885</v>
      </c>
      <c r="E125" s="53">
        <f t="shared" si="28"/>
        <v>1660</v>
      </c>
      <c r="F125" s="54">
        <f t="shared" si="0"/>
        <v>187.57062146892656</v>
      </c>
    </row>
    <row r="126" spans="1:6" ht="12.75" customHeight="1" x14ac:dyDescent="0.2">
      <c r="A126" s="55">
        <v>6614</v>
      </c>
      <c r="B126" s="88" t="s">
        <v>295</v>
      </c>
      <c r="C126" s="52" t="s">
        <v>296</v>
      </c>
      <c r="D126" s="244">
        <v>885</v>
      </c>
      <c r="E126" s="244">
        <v>1660</v>
      </c>
      <c r="F126" s="54">
        <f t="shared" si="0"/>
        <v>187.57062146892656</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23600</v>
      </c>
      <c r="E128" s="53">
        <f t="shared" si="29"/>
        <v>85579.44</v>
      </c>
      <c r="F128" s="54">
        <f t="shared" si="0"/>
        <v>362.62474576271188</v>
      </c>
    </row>
    <row r="129" spans="1:6" ht="12.75" customHeight="1" x14ac:dyDescent="0.2">
      <c r="A129" s="55">
        <v>6631</v>
      </c>
      <c r="B129" s="88" t="s">
        <v>301</v>
      </c>
      <c r="C129" s="52" t="s">
        <v>302</v>
      </c>
      <c r="D129" s="244">
        <v>12400</v>
      </c>
      <c r="E129" s="244">
        <v>43154.6</v>
      </c>
      <c r="F129" s="54">
        <f t="shared" si="0"/>
        <v>348.02096774193546</v>
      </c>
    </row>
    <row r="130" spans="1:6" ht="12.75" customHeight="1" x14ac:dyDescent="0.2">
      <c r="A130" s="55">
        <v>6632</v>
      </c>
      <c r="B130" s="234" t="s">
        <v>303</v>
      </c>
      <c r="C130" s="52" t="s">
        <v>304</v>
      </c>
      <c r="D130" s="244">
        <v>11200</v>
      </c>
      <c r="E130" s="244">
        <v>42424.84</v>
      </c>
      <c r="F130" s="54">
        <f t="shared" si="0"/>
        <v>378.79321428571427</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2339624</v>
      </c>
      <c r="E133" s="53">
        <f t="shared" si="30"/>
        <v>2857029.8699999996</v>
      </c>
      <c r="F133" s="54">
        <f t="shared" ref="F133:F223" si="31">IF(D133&lt;&gt;0,IF(E133/D133&gt;=100,"&gt;&gt;100",E133/D133*100),"-")</f>
        <v>122.11491547359745</v>
      </c>
    </row>
    <row r="134" spans="1:6" ht="24" x14ac:dyDescent="0.2">
      <c r="A134" s="55">
        <v>671</v>
      </c>
      <c r="B134" s="234" t="s">
        <v>311</v>
      </c>
      <c r="C134" s="52" t="s">
        <v>312</v>
      </c>
      <c r="D134" s="53">
        <f t="shared" ref="D134:E134" si="32">SUM(D135:D137)</f>
        <v>2339624</v>
      </c>
      <c r="E134" s="53">
        <f t="shared" si="32"/>
        <v>2857029.8699999996</v>
      </c>
      <c r="F134" s="54">
        <f t="shared" si="31"/>
        <v>122.11491547359745</v>
      </c>
    </row>
    <row r="135" spans="1:6" ht="12.75" customHeight="1" x14ac:dyDescent="0.2">
      <c r="A135" s="55">
        <v>6711</v>
      </c>
      <c r="B135" s="87" t="s">
        <v>313</v>
      </c>
      <c r="C135" s="52" t="s">
        <v>314</v>
      </c>
      <c r="D135" s="244">
        <v>2312124</v>
      </c>
      <c r="E135" s="244">
        <v>2849626.59</v>
      </c>
      <c r="F135" s="54">
        <f t="shared" si="31"/>
        <v>123.24713510175059</v>
      </c>
    </row>
    <row r="136" spans="1:6" ht="24" x14ac:dyDescent="0.2">
      <c r="A136" s="55">
        <v>6712</v>
      </c>
      <c r="B136" s="234" t="s">
        <v>315</v>
      </c>
      <c r="C136" s="52" t="s">
        <v>316</v>
      </c>
      <c r="D136" s="244">
        <v>27500</v>
      </c>
      <c r="E136" s="244">
        <v>7403.28</v>
      </c>
      <c r="F136" s="54">
        <f t="shared" si="31"/>
        <v>26.92101818181818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12261325</v>
      </c>
      <c r="E151" s="53">
        <f t="shared" si="35"/>
        <v>13332077.1</v>
      </c>
      <c r="F151" s="54">
        <f t="shared" si="31"/>
        <v>108.73276012176498</v>
      </c>
    </row>
    <row r="152" spans="1:6" ht="12.75" customHeight="1" x14ac:dyDescent="0.2">
      <c r="A152" s="55">
        <v>31</v>
      </c>
      <c r="B152" s="87" t="s">
        <v>346</v>
      </c>
      <c r="C152" s="52" t="s">
        <v>35</v>
      </c>
      <c r="D152" s="53">
        <f t="shared" ref="D152:E152" si="36">D153+D158+D159</f>
        <v>9751457</v>
      </c>
      <c r="E152" s="53">
        <f t="shared" si="36"/>
        <v>10534389.65</v>
      </c>
      <c r="F152" s="54">
        <f t="shared" si="31"/>
        <v>108.02887865885067</v>
      </c>
    </row>
    <row r="153" spans="1:6" ht="12.75" customHeight="1" x14ac:dyDescent="0.2">
      <c r="A153" s="55">
        <v>311</v>
      </c>
      <c r="B153" s="87" t="s">
        <v>347</v>
      </c>
      <c r="C153" s="52" t="s">
        <v>348</v>
      </c>
      <c r="D153" s="53">
        <f t="shared" ref="D153:E153" si="37">SUM(D154:D157)</f>
        <v>8097369</v>
      </c>
      <c r="E153" s="53">
        <f t="shared" si="37"/>
        <v>8777409.4000000004</v>
      </c>
      <c r="F153" s="54">
        <f t="shared" si="31"/>
        <v>108.39828838231283</v>
      </c>
    </row>
    <row r="154" spans="1:6" ht="12.75" customHeight="1" x14ac:dyDescent="0.2">
      <c r="A154" s="55">
        <v>3111</v>
      </c>
      <c r="B154" s="87" t="s">
        <v>349</v>
      </c>
      <c r="C154" s="52" t="s">
        <v>350</v>
      </c>
      <c r="D154" s="244">
        <v>8097369</v>
      </c>
      <c r="E154" s="244">
        <v>8777409.4000000004</v>
      </c>
      <c r="F154" s="54">
        <f t="shared" si="31"/>
        <v>108.39828838231283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397508</v>
      </c>
      <c r="E158" s="244">
        <v>369062.9</v>
      </c>
      <c r="F158" s="54">
        <f t="shared" si="31"/>
        <v>92.844144017227336</v>
      </c>
    </row>
    <row r="159" spans="1:6" ht="12.75" customHeight="1" x14ac:dyDescent="0.2">
      <c r="A159" s="55">
        <v>313</v>
      </c>
      <c r="B159" s="87" t="s">
        <v>359</v>
      </c>
      <c r="C159" s="52" t="s">
        <v>360</v>
      </c>
      <c r="D159" s="53">
        <f t="shared" ref="D159:E159" si="38">SUM(D160:D162)</f>
        <v>1256580</v>
      </c>
      <c r="E159" s="53">
        <f t="shared" si="38"/>
        <v>1387917.35</v>
      </c>
      <c r="F159" s="54">
        <f t="shared" si="31"/>
        <v>110.45196883604706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1256580</v>
      </c>
      <c r="E161" s="244">
        <v>1387917.35</v>
      </c>
      <c r="F161" s="54">
        <f t="shared" si="31"/>
        <v>110.45196883604706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2364527</v>
      </c>
      <c r="E163" s="53">
        <f t="shared" si="39"/>
        <v>2598349.7600000002</v>
      </c>
      <c r="F163" s="54">
        <f t="shared" si="31"/>
        <v>109.88877521804574</v>
      </c>
    </row>
    <row r="164" spans="1:6" ht="12.75" customHeight="1" x14ac:dyDescent="0.2">
      <c r="A164" s="55">
        <v>321</v>
      </c>
      <c r="B164" s="87" t="s">
        <v>368</v>
      </c>
      <c r="C164" s="52" t="s">
        <v>369</v>
      </c>
      <c r="D164" s="53">
        <f t="shared" ref="D164:E164" si="40">SUM(D165:D168)</f>
        <v>286746</v>
      </c>
      <c r="E164" s="53">
        <f t="shared" si="40"/>
        <v>369360.91000000003</v>
      </c>
      <c r="F164" s="54">
        <f t="shared" si="31"/>
        <v>128.81118132423819</v>
      </c>
    </row>
    <row r="165" spans="1:6" ht="12.75" customHeight="1" x14ac:dyDescent="0.2">
      <c r="A165" s="55">
        <v>3211</v>
      </c>
      <c r="B165" s="87" t="s">
        <v>370</v>
      </c>
      <c r="C165" s="52" t="s">
        <v>371</v>
      </c>
      <c r="D165" s="244">
        <v>69593</v>
      </c>
      <c r="E165" s="244">
        <v>126136.18</v>
      </c>
      <c r="F165" s="54">
        <f t="shared" si="31"/>
        <v>181.24837268116045</v>
      </c>
    </row>
    <row r="166" spans="1:6" ht="12.75" customHeight="1" x14ac:dyDescent="0.2">
      <c r="A166" s="55">
        <v>3212</v>
      </c>
      <c r="B166" s="87" t="s">
        <v>372</v>
      </c>
      <c r="C166" s="52" t="s">
        <v>373</v>
      </c>
      <c r="D166" s="244">
        <v>205888</v>
      </c>
      <c r="E166" s="244">
        <v>222839.73</v>
      </c>
      <c r="F166" s="54">
        <f t="shared" si="31"/>
        <v>108.23347159620764</v>
      </c>
    </row>
    <row r="167" spans="1:6" ht="12.75" customHeight="1" x14ac:dyDescent="0.2">
      <c r="A167" s="55">
        <v>3213</v>
      </c>
      <c r="B167" s="87" t="s">
        <v>374</v>
      </c>
      <c r="C167" s="52" t="s">
        <v>375</v>
      </c>
      <c r="D167" s="244">
        <v>11265</v>
      </c>
      <c r="E167" s="244">
        <v>20385</v>
      </c>
      <c r="F167" s="54">
        <f t="shared" si="31"/>
        <v>180.95872170439412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1280636</v>
      </c>
      <c r="E169" s="53">
        <f t="shared" si="41"/>
        <v>1400804.23</v>
      </c>
      <c r="F169" s="54">
        <f t="shared" si="31"/>
        <v>109.38348055185078</v>
      </c>
    </row>
    <row r="170" spans="1:6" ht="12.75" customHeight="1" x14ac:dyDescent="0.2">
      <c r="A170" s="55">
        <v>3221</v>
      </c>
      <c r="B170" s="87" t="s">
        <v>380</v>
      </c>
      <c r="C170" s="52" t="s">
        <v>381</v>
      </c>
      <c r="D170" s="244">
        <v>126269</v>
      </c>
      <c r="E170" s="244">
        <v>96911.92</v>
      </c>
      <c r="F170" s="54">
        <f t="shared" si="31"/>
        <v>76.750366281510111</v>
      </c>
    </row>
    <row r="171" spans="1:6" ht="12.75" customHeight="1" x14ac:dyDescent="0.2">
      <c r="A171" s="55">
        <v>3222</v>
      </c>
      <c r="B171" s="87" t="s">
        <v>382</v>
      </c>
      <c r="C171" s="52" t="s">
        <v>383</v>
      </c>
      <c r="D171" s="244">
        <v>554222</v>
      </c>
      <c r="E171" s="244">
        <v>600997.65</v>
      </c>
      <c r="F171" s="54">
        <f t="shared" si="31"/>
        <v>108.43987607853893</v>
      </c>
    </row>
    <row r="172" spans="1:6" ht="12.75" customHeight="1" x14ac:dyDescent="0.2">
      <c r="A172" s="55">
        <v>3223</v>
      </c>
      <c r="B172" s="87" t="s">
        <v>384</v>
      </c>
      <c r="C172" s="52" t="s">
        <v>385</v>
      </c>
      <c r="D172" s="244">
        <v>429248</v>
      </c>
      <c r="E172" s="244">
        <v>404214.55</v>
      </c>
      <c r="F172" s="54">
        <f t="shared" si="31"/>
        <v>94.168068342776195</v>
      </c>
    </row>
    <row r="173" spans="1:6" ht="12.75" customHeight="1" x14ac:dyDescent="0.2">
      <c r="A173" s="55">
        <v>3224</v>
      </c>
      <c r="B173" s="87" t="s">
        <v>386</v>
      </c>
      <c r="C173" s="52" t="s">
        <v>387</v>
      </c>
      <c r="D173" s="244">
        <v>114880</v>
      </c>
      <c r="E173" s="244">
        <v>272100.96000000002</v>
      </c>
      <c r="F173" s="54">
        <f t="shared" si="31"/>
        <v>236.85668523676884</v>
      </c>
    </row>
    <row r="174" spans="1:6" ht="12.75" customHeight="1" x14ac:dyDescent="0.2">
      <c r="A174" s="55">
        <v>3225</v>
      </c>
      <c r="B174" s="87" t="s">
        <v>388</v>
      </c>
      <c r="C174" s="52" t="s">
        <v>389</v>
      </c>
      <c r="D174" s="244">
        <v>50401</v>
      </c>
      <c r="E174" s="244">
        <v>20956.25</v>
      </c>
      <c r="F174" s="54">
        <f t="shared" si="31"/>
        <v>41.579036130235515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5616</v>
      </c>
      <c r="E176" s="244">
        <v>5622.9</v>
      </c>
      <c r="F176" s="54">
        <f t="shared" si="31"/>
        <v>100.12286324786324</v>
      </c>
    </row>
    <row r="177" spans="1:6" ht="12.75" customHeight="1" x14ac:dyDescent="0.2">
      <c r="A177" s="55">
        <v>323</v>
      </c>
      <c r="B177" s="87" t="s">
        <v>394</v>
      </c>
      <c r="C177" s="52" t="s">
        <v>395</v>
      </c>
      <c r="D177" s="53">
        <f t="shared" ref="D177:E177" si="42">SUM(D178:D186)</f>
        <v>750656</v>
      </c>
      <c r="E177" s="53">
        <f t="shared" si="42"/>
        <v>761999.65</v>
      </c>
      <c r="F177" s="54">
        <f t="shared" si="31"/>
        <v>101.51116490109983</v>
      </c>
    </row>
    <row r="178" spans="1:6" ht="12.75" customHeight="1" x14ac:dyDescent="0.2">
      <c r="A178" s="55">
        <v>3231</v>
      </c>
      <c r="B178" s="87" t="s">
        <v>396</v>
      </c>
      <c r="C178" s="52" t="s">
        <v>397</v>
      </c>
      <c r="D178" s="244">
        <v>14414</v>
      </c>
      <c r="E178" s="244">
        <v>19229.310000000001</v>
      </c>
      <c r="F178" s="54">
        <f t="shared" si="31"/>
        <v>133.40717358124047</v>
      </c>
    </row>
    <row r="179" spans="1:6" ht="12.75" customHeight="1" x14ac:dyDescent="0.2">
      <c r="A179" s="55">
        <v>3232</v>
      </c>
      <c r="B179" s="87" t="s">
        <v>398</v>
      </c>
      <c r="C179" s="52" t="s">
        <v>399</v>
      </c>
      <c r="D179" s="244">
        <v>91019</v>
      </c>
      <c r="E179" s="244">
        <v>98174.88</v>
      </c>
      <c r="F179" s="54">
        <f t="shared" si="31"/>
        <v>107.86196288686978</v>
      </c>
    </row>
    <row r="180" spans="1:6" ht="12.75" customHeight="1" x14ac:dyDescent="0.2">
      <c r="A180" s="55">
        <v>3233</v>
      </c>
      <c r="B180" s="87" t="s">
        <v>400</v>
      </c>
      <c r="C180" s="52" t="s">
        <v>401</v>
      </c>
      <c r="D180" s="244">
        <v>1920</v>
      </c>
      <c r="E180" s="244">
        <v>6474</v>
      </c>
      <c r="F180" s="54">
        <f t="shared" si="31"/>
        <v>337.1875</v>
      </c>
    </row>
    <row r="181" spans="1:6" ht="12.75" customHeight="1" x14ac:dyDescent="0.2">
      <c r="A181" s="55">
        <v>3234</v>
      </c>
      <c r="B181" s="87" t="s">
        <v>402</v>
      </c>
      <c r="C181" s="52" t="s">
        <v>403</v>
      </c>
      <c r="D181" s="244">
        <v>65795</v>
      </c>
      <c r="E181" s="244">
        <v>70853.88</v>
      </c>
      <c r="F181" s="54">
        <f t="shared" si="31"/>
        <v>107.68885173645415</v>
      </c>
    </row>
    <row r="182" spans="1:6" ht="12.75" customHeight="1" x14ac:dyDescent="0.2">
      <c r="A182" s="55">
        <v>3235</v>
      </c>
      <c r="B182" s="87" t="s">
        <v>404</v>
      </c>
      <c r="C182" s="52" t="s">
        <v>405</v>
      </c>
      <c r="D182" s="244">
        <v>351373</v>
      </c>
      <c r="E182" s="244">
        <v>230344.25</v>
      </c>
      <c r="F182" s="54">
        <f t="shared" si="31"/>
        <v>65.555478081696663</v>
      </c>
    </row>
    <row r="183" spans="1:6" ht="12.75" customHeight="1" x14ac:dyDescent="0.2">
      <c r="A183" s="55">
        <v>3236</v>
      </c>
      <c r="B183" s="87" t="s">
        <v>406</v>
      </c>
      <c r="C183" s="52" t="s">
        <v>407</v>
      </c>
      <c r="D183" s="244">
        <v>33418</v>
      </c>
      <c r="E183" s="244">
        <v>46975</v>
      </c>
      <c r="F183" s="54">
        <f t="shared" si="31"/>
        <v>140.56795738823388</v>
      </c>
    </row>
    <row r="184" spans="1:6" ht="12.75" customHeight="1" x14ac:dyDescent="0.2">
      <c r="A184" s="55">
        <v>3237</v>
      </c>
      <c r="B184" s="87" t="s">
        <v>408</v>
      </c>
      <c r="C184" s="52" t="s">
        <v>409</v>
      </c>
      <c r="D184" s="244">
        <v>164677</v>
      </c>
      <c r="E184" s="244">
        <v>176576.84</v>
      </c>
      <c r="F184" s="54">
        <f t="shared" si="31"/>
        <v>107.22617001767097</v>
      </c>
    </row>
    <row r="185" spans="1:6" ht="12.75" customHeight="1" x14ac:dyDescent="0.2">
      <c r="A185" s="55">
        <v>3238</v>
      </c>
      <c r="B185" s="87" t="s">
        <v>410</v>
      </c>
      <c r="C185" s="52" t="s">
        <v>411</v>
      </c>
      <c r="D185" s="244">
        <v>16650</v>
      </c>
      <c r="E185" s="244">
        <v>29292.5</v>
      </c>
      <c r="F185" s="54">
        <f t="shared" si="31"/>
        <v>175.93093093093094</v>
      </c>
    </row>
    <row r="186" spans="1:6" ht="12.75" customHeight="1" x14ac:dyDescent="0.2">
      <c r="A186" s="55">
        <v>3239</v>
      </c>
      <c r="B186" s="87" t="s">
        <v>412</v>
      </c>
      <c r="C186" s="52" t="s">
        <v>413</v>
      </c>
      <c r="D186" s="244">
        <v>11390</v>
      </c>
      <c r="E186" s="244">
        <v>84078.99</v>
      </c>
      <c r="F186" s="54">
        <f t="shared" si="31"/>
        <v>738.18252853380159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46489</v>
      </c>
      <c r="E188" s="53">
        <f t="shared" si="43"/>
        <v>66184.97</v>
      </c>
      <c r="F188" s="54">
        <f t="shared" si="31"/>
        <v>142.3669470197251</v>
      </c>
    </row>
    <row r="189" spans="1:6" ht="12.75" customHeight="1" x14ac:dyDescent="0.2">
      <c r="A189" s="55">
        <v>3291</v>
      </c>
      <c r="B189" s="234" t="s">
        <v>418</v>
      </c>
      <c r="C189" s="52" t="s">
        <v>419</v>
      </c>
      <c r="D189" s="244">
        <v>13884</v>
      </c>
      <c r="E189" s="244">
        <v>36865.599999999999</v>
      </c>
      <c r="F189" s="54">
        <f t="shared" si="31"/>
        <v>265.52578507634689</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6480</v>
      </c>
      <c r="E191" s="244">
        <v>1824.37</v>
      </c>
      <c r="F191" s="54">
        <f t="shared" si="31"/>
        <v>28.15385802469136</v>
      </c>
    </row>
    <row r="192" spans="1:6" ht="12.75" customHeight="1" x14ac:dyDescent="0.2">
      <c r="A192" s="55">
        <v>3294</v>
      </c>
      <c r="B192" s="87" t="s">
        <v>424</v>
      </c>
      <c r="C192" s="52" t="s">
        <v>425</v>
      </c>
      <c r="D192" s="244">
        <v>4000</v>
      </c>
      <c r="E192" s="244">
        <v>3800</v>
      </c>
      <c r="F192" s="54">
        <f t="shared" si="31"/>
        <v>95</v>
      </c>
    </row>
    <row r="193" spans="1:6" ht="12.75" customHeight="1" x14ac:dyDescent="0.2">
      <c r="A193" s="55">
        <v>3295</v>
      </c>
      <c r="B193" s="87" t="s">
        <v>426</v>
      </c>
      <c r="C193" s="52" t="s">
        <v>427</v>
      </c>
      <c r="D193" s="244">
        <v>20325</v>
      </c>
      <c r="E193" s="244">
        <v>22325</v>
      </c>
      <c r="F193" s="54">
        <f t="shared" si="31"/>
        <v>109.840098400984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1800</v>
      </c>
      <c r="E195" s="244">
        <v>1370</v>
      </c>
      <c r="F195" s="54">
        <f t="shared" si="31"/>
        <v>76.111111111111114</v>
      </c>
    </row>
    <row r="196" spans="1:6" ht="12.75" customHeight="1" x14ac:dyDescent="0.2">
      <c r="A196" s="55">
        <v>34</v>
      </c>
      <c r="B196" s="234" t="s">
        <v>432</v>
      </c>
      <c r="C196" s="52" t="s">
        <v>433</v>
      </c>
      <c r="D196" s="53">
        <f t="shared" ref="D196:E196" si="44">D197+D202+D210</f>
        <v>9680</v>
      </c>
      <c r="E196" s="53">
        <f t="shared" si="44"/>
        <v>12531.09</v>
      </c>
      <c r="F196" s="54">
        <f t="shared" si="31"/>
        <v>129.4534090909091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9680</v>
      </c>
      <c r="E210" s="53">
        <f t="shared" si="47"/>
        <v>12531.09</v>
      </c>
      <c r="F210" s="54">
        <f t="shared" si="31"/>
        <v>129.4534090909091</v>
      </c>
    </row>
    <row r="211" spans="1:6" ht="12.75" customHeight="1" x14ac:dyDescent="0.2">
      <c r="A211" s="55">
        <v>3431</v>
      </c>
      <c r="B211" s="234" t="s">
        <v>462</v>
      </c>
      <c r="C211" s="52" t="s">
        <v>463</v>
      </c>
      <c r="D211" s="244">
        <v>9680</v>
      </c>
      <c r="E211" s="244">
        <v>12384.15</v>
      </c>
      <c r="F211" s="54">
        <f t="shared" si="31"/>
        <v>127.93543388429751</v>
      </c>
    </row>
    <row r="212" spans="1:6" ht="12.75" customHeight="1" x14ac:dyDescent="0.2">
      <c r="A212" s="55">
        <v>3432</v>
      </c>
      <c r="B212" s="87" t="s">
        <v>464</v>
      </c>
      <c r="C212" s="52" t="s">
        <v>465</v>
      </c>
      <c r="D212" s="244"/>
      <c r="E212" s="244">
        <v>101.34</v>
      </c>
      <c r="F212" s="54" t="str">
        <f t="shared" si="31"/>
        <v>-</v>
      </c>
    </row>
    <row r="213" spans="1:6" ht="12.75" customHeight="1" x14ac:dyDescent="0.2">
      <c r="A213" s="55">
        <v>3433</v>
      </c>
      <c r="B213" s="87" t="s">
        <v>466</v>
      </c>
      <c r="C213" s="52" t="s">
        <v>467</v>
      </c>
      <c r="D213" s="244"/>
      <c r="E213" s="244">
        <v>45.6</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135661</v>
      </c>
      <c r="E252" s="53">
        <f t="shared" si="63"/>
        <v>186806.6</v>
      </c>
      <c r="F252" s="54">
        <f t="shared" ref="F252:F258" si="64">IF(D252&lt;&gt;0,IF(E252/D252&gt;=100,"&gt;&gt;100",E252/D252*100),"-")</f>
        <v>137.70103419553149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135661</v>
      </c>
      <c r="E259" s="53">
        <f t="shared" si="66"/>
        <v>186806.6</v>
      </c>
      <c r="F259" s="54">
        <f t="shared" ref="F259:F262" si="67">IF(D259&lt;&gt;0,IF(E259/D259&gt;=100,"&gt;&gt;100",E259/D259*100),"-")</f>
        <v>137.70103419553149</v>
      </c>
    </row>
    <row r="260" spans="1:6" ht="12.75" customHeight="1" x14ac:dyDescent="0.2">
      <c r="A260" s="55">
        <v>3721</v>
      </c>
      <c r="B260" s="87" t="s">
        <v>556</v>
      </c>
      <c r="C260" s="52" t="s">
        <v>557</v>
      </c>
      <c r="D260" s="244"/>
      <c r="E260" s="244">
        <v>6000</v>
      </c>
      <c r="F260" s="54" t="str">
        <f t="shared" si="67"/>
        <v>-</v>
      </c>
    </row>
    <row r="261" spans="1:6" ht="12.75" customHeight="1" x14ac:dyDescent="0.2">
      <c r="A261" s="55">
        <v>3722</v>
      </c>
      <c r="B261" s="87" t="s">
        <v>558</v>
      </c>
      <c r="C261" s="52" t="s">
        <v>559</v>
      </c>
      <c r="D261" s="244">
        <v>135661</v>
      </c>
      <c r="E261" s="244">
        <v>180806.6</v>
      </c>
      <c r="F261" s="54">
        <f t="shared" si="67"/>
        <v>133.278245037262</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12261325</v>
      </c>
      <c r="E289" s="53">
        <f t="shared" si="79"/>
        <v>13332077.1</v>
      </c>
      <c r="F289" s="54">
        <f t="shared" si="76"/>
        <v>108.73276012176498</v>
      </c>
    </row>
    <row r="290" spans="1:6" ht="12.75" customHeight="1" x14ac:dyDescent="0.2">
      <c r="A290" s="55" t="s">
        <v>605</v>
      </c>
      <c r="B290" s="87" t="s">
        <v>616</v>
      </c>
      <c r="C290" s="52" t="s">
        <v>617</v>
      </c>
      <c r="D290" s="53">
        <f>IF(D6&gt;=D289,D6-D289,0)</f>
        <v>66359</v>
      </c>
      <c r="E290" s="53">
        <f>IF(E6&gt;=E289,E6-E289,0)</f>
        <v>237857.73000000045</v>
      </c>
      <c r="F290" s="54">
        <f t="shared" si="76"/>
        <v>358.4407992887181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24500</v>
      </c>
      <c r="E292" s="244"/>
      <c r="F292" s="54">
        <f t="shared" si="76"/>
        <v>0</v>
      </c>
    </row>
    <row r="293" spans="1:6" ht="12.75" customHeight="1" x14ac:dyDescent="0.2">
      <c r="A293" s="55">
        <v>92221</v>
      </c>
      <c r="B293" s="87" t="s">
        <v>622</v>
      </c>
      <c r="C293" s="52" t="s">
        <v>623</v>
      </c>
      <c r="D293" s="244"/>
      <c r="E293" s="244">
        <v>42567.39</v>
      </c>
      <c r="F293" s="54" t="str">
        <f t="shared" si="76"/>
        <v>-</v>
      </c>
    </row>
    <row r="294" spans="1:6" ht="12.75" customHeight="1" x14ac:dyDescent="0.2">
      <c r="A294" s="55">
        <v>96</v>
      </c>
      <c r="B294" s="87" t="s">
        <v>624</v>
      </c>
      <c r="C294" s="52" t="s">
        <v>625</v>
      </c>
      <c r="D294" s="244">
        <v>6352</v>
      </c>
      <c r="E294" s="244">
        <v>21147.94</v>
      </c>
      <c r="F294" s="54">
        <f t="shared" si="76"/>
        <v>332.93356423173799</v>
      </c>
    </row>
    <row r="295" spans="1:6" ht="24" x14ac:dyDescent="0.2">
      <c r="A295" s="55">
        <v>9661</v>
      </c>
      <c r="B295" s="87" t="s">
        <v>626</v>
      </c>
      <c r="C295" s="52" t="s">
        <v>627</v>
      </c>
      <c r="D295" s="244">
        <v>1060</v>
      </c>
      <c r="E295" s="244">
        <v>80</v>
      </c>
      <c r="F295" s="54">
        <f t="shared" si="76"/>
        <v>7.5471698113207548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14000</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14000</v>
      </c>
      <c r="E311" s="53">
        <f t="shared" si="85"/>
        <v>0</v>
      </c>
      <c r="F311" s="54">
        <f t="shared" si="81"/>
        <v>0</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14000</v>
      </c>
      <c r="E317" s="53">
        <f t="shared" si="87"/>
        <v>0</v>
      </c>
      <c r="F317" s="54">
        <f t="shared" si="81"/>
        <v>0</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v>14000</v>
      </c>
      <c r="E324" s="244"/>
      <c r="F324" s="54">
        <f t="shared" si="81"/>
        <v>0</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147426</v>
      </c>
      <c r="E350" s="53">
        <f t="shared" si="95"/>
        <v>177862.47999999998</v>
      </c>
      <c r="F350" s="54">
        <f t="shared" si="81"/>
        <v>120.64525931653844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147426</v>
      </c>
      <c r="E363" s="53">
        <f t="shared" si="99"/>
        <v>177862.47999999998</v>
      </c>
      <c r="F363" s="54">
        <f t="shared" si="81"/>
        <v>120.64525931653844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39814</v>
      </c>
      <c r="E369" s="53">
        <f t="shared" si="101"/>
        <v>87826.909999999989</v>
      </c>
      <c r="F369" s="54">
        <f t="shared" si="81"/>
        <v>220.59303260159743</v>
      </c>
    </row>
    <row r="370" spans="1:6" ht="12.75" customHeight="1" x14ac:dyDescent="0.2">
      <c r="A370" s="55">
        <v>4221</v>
      </c>
      <c r="B370" s="87" t="s">
        <v>671</v>
      </c>
      <c r="C370" s="52" t="s">
        <v>763</v>
      </c>
      <c r="D370" s="244">
        <v>32165</v>
      </c>
      <c r="E370" s="244">
        <v>61568.65</v>
      </c>
      <c r="F370" s="54">
        <f t="shared" si="81"/>
        <v>191.41504741178298</v>
      </c>
    </row>
    <row r="371" spans="1:6" ht="12.75" customHeight="1" x14ac:dyDescent="0.2">
      <c r="A371" s="55">
        <v>4222</v>
      </c>
      <c r="B371" s="87" t="s">
        <v>764</v>
      </c>
      <c r="C371" s="52" t="s">
        <v>765</v>
      </c>
      <c r="D371" s="244">
        <v>2649</v>
      </c>
      <c r="E371" s="244">
        <v>5898</v>
      </c>
      <c r="F371" s="54">
        <f t="shared" si="81"/>
        <v>222.65005662514156</v>
      </c>
    </row>
    <row r="372" spans="1:6" ht="12.75" customHeight="1" x14ac:dyDescent="0.2">
      <c r="A372" s="55">
        <v>4223</v>
      </c>
      <c r="B372" s="87" t="s">
        <v>675</v>
      </c>
      <c r="C372" s="52" t="s">
        <v>766</v>
      </c>
      <c r="D372" s="244"/>
      <c r="E372" s="244">
        <v>20360.259999999998</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5000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107612</v>
      </c>
      <c r="E383" s="53">
        <f t="shared" si="103"/>
        <v>85035.57</v>
      </c>
      <c r="F383" s="54">
        <f t="shared" si="81"/>
        <v>79.020527450470212</v>
      </c>
    </row>
    <row r="384" spans="1:6" ht="12.75" customHeight="1" x14ac:dyDescent="0.2">
      <c r="A384" s="55">
        <v>4241</v>
      </c>
      <c r="B384" s="87" t="s">
        <v>780</v>
      </c>
      <c r="C384" s="52" t="s">
        <v>781</v>
      </c>
      <c r="D384" s="244">
        <v>107612</v>
      </c>
      <c r="E384" s="244">
        <v>85035.57</v>
      </c>
      <c r="F384" s="54">
        <f t="shared" si="81"/>
        <v>79.020527450470212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5000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5000</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133426</v>
      </c>
      <c r="E408" s="53">
        <f t="shared" si="111"/>
        <v>177862.47999999998</v>
      </c>
      <c r="F408" s="54">
        <f t="shared" si="81"/>
        <v>133.30421357156774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12341684</v>
      </c>
      <c r="E412" s="53">
        <f>E6+E298</f>
        <v>13569934.83</v>
      </c>
      <c r="F412" s="54">
        <f t="shared" si="81"/>
        <v>109.95205216727312</v>
      </c>
    </row>
    <row r="413" spans="1:6" ht="12.75" customHeight="1" x14ac:dyDescent="0.2">
      <c r="A413" s="55" t="s">
        <v>605</v>
      </c>
      <c r="B413" s="87" t="s">
        <v>828</v>
      </c>
      <c r="C413" s="52" t="s">
        <v>829</v>
      </c>
      <c r="D413" s="53">
        <f t="shared" ref="D413:E413" si="112">D289+D350</f>
        <v>12408751</v>
      </c>
      <c r="E413" s="53">
        <f t="shared" si="112"/>
        <v>13509939.58</v>
      </c>
      <c r="F413" s="54">
        <f t="shared" si="81"/>
        <v>108.87429024887356</v>
      </c>
    </row>
    <row r="414" spans="1:6" ht="12.75" customHeight="1" x14ac:dyDescent="0.2">
      <c r="A414" s="55" t="s">
        <v>605</v>
      </c>
      <c r="B414" s="87" t="s">
        <v>830</v>
      </c>
      <c r="C414" s="52" t="s">
        <v>831</v>
      </c>
      <c r="D414" s="53">
        <f t="shared" ref="D414:E414" si="113">IF(D412&gt;=D413,D412-D413,0)</f>
        <v>0</v>
      </c>
      <c r="E414" s="53">
        <f t="shared" si="113"/>
        <v>59995.25</v>
      </c>
      <c r="F414" s="54" t="str">
        <f t="shared" si="81"/>
        <v>-</v>
      </c>
    </row>
    <row r="415" spans="1:6" ht="12.75" customHeight="1" x14ac:dyDescent="0.2">
      <c r="A415" s="55" t="s">
        <v>605</v>
      </c>
      <c r="B415" s="87" t="s">
        <v>832</v>
      </c>
      <c r="C415" s="52" t="s">
        <v>833</v>
      </c>
      <c r="D415" s="53">
        <f t="shared" ref="D415:E415" si="114">IF(D413&gt;=D412,D413-D412,0)</f>
        <v>67067</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24500</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42567.39</v>
      </c>
      <c r="F417" s="54" t="str">
        <f t="shared" si="81"/>
        <v>-</v>
      </c>
    </row>
    <row r="418" spans="1:6" ht="12.75" customHeight="1" x14ac:dyDescent="0.2">
      <c r="A418" s="57" t="s">
        <v>839</v>
      </c>
      <c r="B418" s="235" t="s">
        <v>840</v>
      </c>
      <c r="C418" s="58" t="s">
        <v>841</v>
      </c>
      <c r="D418" s="64">
        <f t="shared" ref="D418:E418" si="117">D294+D411</f>
        <v>6352</v>
      </c>
      <c r="E418" s="64">
        <f t="shared" si="117"/>
        <v>21147.94</v>
      </c>
      <c r="F418" s="59">
        <f t="shared" si="81"/>
        <v>332.93356423173799</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12341684</v>
      </c>
      <c r="E639" s="53">
        <f t="shared" si="180"/>
        <v>13569934.83</v>
      </c>
      <c r="F639" s="54">
        <f t="shared" si="119"/>
        <v>109.95205216727312</v>
      </c>
    </row>
    <row r="640" spans="1:6" ht="12.75" customHeight="1" x14ac:dyDescent="0.2">
      <c r="A640" s="55" t="s">
        <v>605</v>
      </c>
      <c r="B640" s="87" t="s">
        <v>1274</v>
      </c>
      <c r="C640" s="52" t="s">
        <v>1275</v>
      </c>
      <c r="D640" s="53">
        <f t="shared" ref="D640:E640" si="181">D413+D528</f>
        <v>12408751</v>
      </c>
      <c r="E640" s="53">
        <f t="shared" si="181"/>
        <v>13509939.58</v>
      </c>
      <c r="F640" s="54">
        <f t="shared" si="119"/>
        <v>108.87429024887356</v>
      </c>
    </row>
    <row r="641" spans="1:6" ht="12.75" customHeight="1" x14ac:dyDescent="0.2">
      <c r="A641" s="55" t="s">
        <v>605</v>
      </c>
      <c r="B641" s="87" t="s">
        <v>1276</v>
      </c>
      <c r="C641" s="52" t="s">
        <v>1277</v>
      </c>
      <c r="D641" s="53">
        <f t="shared" ref="D641:E641" si="182">IF(D639&gt;=D640,D639-D640,0)</f>
        <v>0</v>
      </c>
      <c r="E641" s="53">
        <f t="shared" si="182"/>
        <v>59995.25</v>
      </c>
      <c r="F641" s="54" t="str">
        <f t="shared" si="119"/>
        <v>-</v>
      </c>
    </row>
    <row r="642" spans="1:6" ht="12.75" customHeight="1" x14ac:dyDescent="0.2">
      <c r="A642" s="55" t="s">
        <v>605</v>
      </c>
      <c r="B642" s="87" t="s">
        <v>1278</v>
      </c>
      <c r="C642" s="52" t="s">
        <v>1279</v>
      </c>
      <c r="D642" s="53">
        <f t="shared" ref="D642:E642" si="183">IF(D640&gt;=D639,D640-D639,0)</f>
        <v>67067</v>
      </c>
      <c r="E642" s="53">
        <f t="shared" si="183"/>
        <v>0</v>
      </c>
      <c r="F642" s="54">
        <f t="shared" si="119"/>
        <v>0</v>
      </c>
    </row>
    <row r="643" spans="1:6" ht="24" x14ac:dyDescent="0.2">
      <c r="A643" s="62" t="s">
        <v>1280</v>
      </c>
      <c r="B643" s="87" t="s">
        <v>1281</v>
      </c>
      <c r="C643" s="63" t="s">
        <v>1280</v>
      </c>
      <c r="D643" s="53">
        <f t="shared" ref="D643:E643" si="184">IF(D416-D417+D637-D638&gt;=0,D416-D417+D637-D638,0)</f>
        <v>24500</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42567.39</v>
      </c>
      <c r="F644" s="54" t="str">
        <f t="shared" si="119"/>
        <v>-</v>
      </c>
    </row>
    <row r="645" spans="1:6" ht="24" x14ac:dyDescent="0.2">
      <c r="A645" s="55" t="s">
        <v>605</v>
      </c>
      <c r="B645" s="87" t="s">
        <v>1284</v>
      </c>
      <c r="C645" s="52" t="s">
        <v>1285</v>
      </c>
      <c r="D645" s="53">
        <f t="shared" ref="D645:E645" si="186">IF(D641+D643-D642-D644&gt;=0,D641+D643-D642-D644,0)</f>
        <v>0</v>
      </c>
      <c r="E645" s="53">
        <f t="shared" si="186"/>
        <v>17427.86</v>
      </c>
      <c r="F645" s="54" t="str">
        <f t="shared" si="119"/>
        <v>-</v>
      </c>
    </row>
    <row r="646" spans="1:6" ht="24" x14ac:dyDescent="0.2">
      <c r="A646" s="55" t="s">
        <v>605</v>
      </c>
      <c r="B646" s="87" t="s">
        <v>1286</v>
      </c>
      <c r="C646" s="52" t="s">
        <v>1287</v>
      </c>
      <c r="D646" s="53">
        <f t="shared" ref="D646:E646" si="187">IF(D642+D644-D641-D643&gt;=0,D642+D644-D641-D643,0)</f>
        <v>42567</v>
      </c>
      <c r="E646" s="53">
        <f t="shared" si="187"/>
        <v>0</v>
      </c>
      <c r="F646" s="54">
        <f t="shared" si="119"/>
        <v>0</v>
      </c>
    </row>
    <row r="647" spans="1:6" ht="24" x14ac:dyDescent="0.2">
      <c r="A647" s="57" t="s">
        <v>1288</v>
      </c>
      <c r="B647" s="235" t="s">
        <v>1289</v>
      </c>
      <c r="C647" s="58" t="s">
        <v>1288</v>
      </c>
      <c r="D647" s="245">
        <v>963648</v>
      </c>
      <c r="E647" s="245">
        <v>988399.67</v>
      </c>
      <c r="F647" s="59">
        <f t="shared" si="119"/>
        <v>102.5685385119878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134305</v>
      </c>
      <c r="E649" s="244">
        <v>184254.45</v>
      </c>
      <c r="F649" s="54">
        <f t="shared" ref="F649:F724" si="188">IF(D649&lt;&gt;0,IF(E649/D649&gt;=100,"&gt;&gt;100",E649/D649*100),"-")</f>
        <v>137.19105766724994</v>
      </c>
    </row>
    <row r="650" spans="1:6" ht="12.75" customHeight="1" x14ac:dyDescent="0.2">
      <c r="A650" s="55" t="s">
        <v>1293</v>
      </c>
      <c r="B650" s="87" t="s">
        <v>1294</v>
      </c>
      <c r="C650" s="52" t="s">
        <v>1293</v>
      </c>
      <c r="D650" s="244">
        <v>3854218</v>
      </c>
      <c r="E650" s="244">
        <v>4651420</v>
      </c>
      <c r="F650" s="54">
        <f t="shared" si="188"/>
        <v>120.68388451301924</v>
      </c>
    </row>
    <row r="651" spans="1:6" ht="12.75" customHeight="1" x14ac:dyDescent="0.2">
      <c r="A651" s="55" t="s">
        <v>1295</v>
      </c>
      <c r="B651" s="87" t="s">
        <v>1296</v>
      </c>
      <c r="C651" s="52" t="s">
        <v>1295</v>
      </c>
      <c r="D651" s="244">
        <v>3804268</v>
      </c>
      <c r="E651" s="244">
        <v>4488223.3</v>
      </c>
      <c r="F651" s="54">
        <f t="shared" si="188"/>
        <v>117.97863084304261</v>
      </c>
    </row>
    <row r="652" spans="1:6" ht="24" x14ac:dyDescent="0.2">
      <c r="A652" s="55">
        <v>11</v>
      </c>
      <c r="B652" s="87" t="s">
        <v>1297</v>
      </c>
      <c r="C652" s="52" t="s">
        <v>1298</v>
      </c>
      <c r="D652" s="53">
        <f t="shared" ref="D652:E652" si="189">+D649+D650-D651</f>
        <v>184255</v>
      </c>
      <c r="E652" s="53">
        <f t="shared" si="189"/>
        <v>347451.15000000037</v>
      </c>
      <c r="F652" s="54">
        <f t="shared" si="188"/>
        <v>188.5708121896287</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75</v>
      </c>
      <c r="E654" s="264">
        <v>78</v>
      </c>
      <c r="F654" s="54">
        <f t="shared" si="188"/>
        <v>104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71</v>
      </c>
      <c r="E656" s="264">
        <v>72</v>
      </c>
      <c r="F656" s="54">
        <f t="shared" si="188"/>
        <v>101.40845070422534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8932442</v>
      </c>
      <c r="E675" s="244">
        <v>9375056.9700000007</v>
      </c>
      <c r="F675" s="54">
        <f t="shared" si="188"/>
        <v>104.95513959116667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117977</v>
      </c>
      <c r="E677" s="244">
        <v>258006.39</v>
      </c>
      <c r="F677" s="54">
        <f t="shared" si="188"/>
        <v>218.69210947896627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139975</v>
      </c>
      <c r="E697" s="244">
        <v>84748.15</v>
      </c>
      <c r="F697" s="54">
        <f t="shared" si="188"/>
        <v>60.545204500803706</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699819</v>
      </c>
      <c r="E710" s="244">
        <v>823147.83</v>
      </c>
      <c r="F710" s="54">
        <f t="shared" si="188"/>
        <v>117.62296107993637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31588</v>
      </c>
      <c r="E716" s="244">
        <v>32509.75</v>
      </c>
      <c r="F716" s="54">
        <f t="shared" si="188"/>
        <v>102.91803849563127</v>
      </c>
    </row>
    <row r="717" spans="1:6" ht="12.75" customHeight="1" x14ac:dyDescent="0.2">
      <c r="A717" s="55">
        <v>31215</v>
      </c>
      <c r="B717" s="87" t="s">
        <v>1410</v>
      </c>
      <c r="C717" s="52" t="s">
        <v>1411</v>
      </c>
      <c r="D717" s="244">
        <v>38189</v>
      </c>
      <c r="E717" s="244">
        <v>27009.98</v>
      </c>
      <c r="F717" s="54">
        <f t="shared" si="188"/>
        <v>70.727120374977076</v>
      </c>
    </row>
    <row r="718" spans="1:6" ht="12.75" customHeight="1" x14ac:dyDescent="0.2">
      <c r="A718" s="55">
        <v>32121</v>
      </c>
      <c r="B718" s="87" t="s">
        <v>1412</v>
      </c>
      <c r="C718" s="52" t="s">
        <v>1413</v>
      </c>
      <c r="D718" s="244">
        <v>205888</v>
      </c>
      <c r="E718" s="244">
        <v>222839.73</v>
      </c>
      <c r="F718" s="54">
        <f t="shared" si="188"/>
        <v>108.23347159620764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18005</v>
      </c>
      <c r="E720" s="244">
        <v>35085</v>
      </c>
      <c r="F720" s="54">
        <f t="shared" si="188"/>
        <v>194.86253818383784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73318</v>
      </c>
      <c r="E722" s="244">
        <v>92677.99</v>
      </c>
      <c r="F722" s="54">
        <f t="shared" si="188"/>
        <v>126.40550751520774</v>
      </c>
    </row>
    <row r="723" spans="1:6" ht="12.75" customHeight="1" x14ac:dyDescent="0.2">
      <c r="A723" s="55" t="s">
        <v>1422</v>
      </c>
      <c r="B723" s="87" t="s">
        <v>1423</v>
      </c>
      <c r="C723" s="52" t="s">
        <v>1422</v>
      </c>
      <c r="D723" s="244">
        <v>12850</v>
      </c>
      <c r="E723" s="244">
        <v>18696.580000000002</v>
      </c>
      <c r="F723" s="54">
        <f t="shared" si="188"/>
        <v>145.49867704280157</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13884</v>
      </c>
      <c r="E725" s="244">
        <v>36865.599999999999</v>
      </c>
      <c r="F725" s="54">
        <f t="shared" ref="F725:F979" si="190">IF(D725&lt;&gt;0,IF(E725/D725&gt;=100,"&gt;&gt;100",E725/D725*100),"-")</f>
        <v>265.52578507634689</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6000</v>
      </c>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135661</v>
      </c>
      <c r="E828" s="244">
        <v>180806.6</v>
      </c>
      <c r="F828" s="54">
        <f t="shared" si="190"/>
        <v>133.278245037262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5" workbookViewId="0">
      <selection activeCell="E173" sqref="E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3195797</v>
      </c>
      <c r="E6" s="231">
        <f t="shared" si="0"/>
        <v>2693065.620000001</v>
      </c>
      <c r="F6" s="232">
        <f t="shared" ref="F6:F260" si="1">IF(D6&gt;0,IF(E6/D6&gt;=100,"&gt;&gt;100",E6/D6*100),"-")</f>
        <v>84.268982666921616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1959726</v>
      </c>
      <c r="E7" s="106">
        <f t="shared" si="2"/>
        <v>1223867.0100000007</v>
      </c>
      <c r="F7" s="95">
        <f t="shared" si="1"/>
        <v>62.450924772136553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1959726</v>
      </c>
      <c r="E12" s="106">
        <f t="shared" si="3"/>
        <v>1223867.0100000007</v>
      </c>
      <c r="F12" s="95">
        <f t="shared" si="1"/>
        <v>62.450924772136553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515330</v>
      </c>
      <c r="E13" s="106">
        <f t="shared" si="4"/>
        <v>26555.460000000894</v>
      </c>
      <c r="F13" s="95">
        <f t="shared" si="1"/>
        <v>5.153098014864435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9775488</v>
      </c>
      <c r="E15" s="249">
        <v>9775487.7400000002</v>
      </c>
      <c r="F15" s="95">
        <f t="shared" si="1"/>
        <v>99.999997340286242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9260158</v>
      </c>
      <c r="E18" s="249">
        <v>9748932.2799999993</v>
      </c>
      <c r="F18" s="95">
        <f t="shared" si="1"/>
        <v>105.27824989595209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1210080</v>
      </c>
      <c r="E19" s="106">
        <f t="shared" si="5"/>
        <v>1040275.5899999999</v>
      </c>
      <c r="F19" s="95">
        <f t="shared" si="1"/>
        <v>85.967505454184831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1546959</v>
      </c>
      <c r="E20" s="249">
        <v>1420528.5</v>
      </c>
      <c r="F20" s="95">
        <f t="shared" si="1"/>
        <v>91.827158961549728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140609</v>
      </c>
      <c r="E21" s="249">
        <v>126801.23</v>
      </c>
      <c r="F21" s="95">
        <f t="shared" si="1"/>
        <v>90.180024038290568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79947</v>
      </c>
      <c r="E22" s="249">
        <v>92597.52</v>
      </c>
      <c r="F22" s="95">
        <f t="shared" si="1"/>
        <v>115.82363315696649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46553</v>
      </c>
      <c r="E25" s="249">
        <v>35001.730000000003</v>
      </c>
      <c r="F25" s="95">
        <f t="shared" si="1"/>
        <v>75.18684080510387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894950</v>
      </c>
      <c r="E26" s="249">
        <v>978243.57</v>
      </c>
      <c r="F26" s="95">
        <f t="shared" si="1"/>
        <v>109.30706408179228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1498938</v>
      </c>
      <c r="E28" s="249">
        <v>1612896.96</v>
      </c>
      <c r="F28" s="95">
        <f t="shared" si="1"/>
        <v>107.60264667384507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226747</v>
      </c>
      <c r="E35" s="106">
        <f t="shared" si="7"/>
        <v>148610.14999999991</v>
      </c>
      <c r="F35" s="95">
        <f t="shared" si="1"/>
        <v>65.540073297551857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838554</v>
      </c>
      <c r="E36" s="249">
        <v>917153.83</v>
      </c>
      <c r="F36" s="95">
        <f t="shared" si="1"/>
        <v>109.37325801319891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611807</v>
      </c>
      <c r="E40" s="249">
        <v>768543.68</v>
      </c>
      <c r="F40" s="95">
        <f t="shared" si="1"/>
        <v>125.61864771079769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7569</v>
      </c>
      <c r="E45" s="106">
        <f t="shared" si="9"/>
        <v>8425.8100000000013</v>
      </c>
      <c r="F45" s="95">
        <f t="shared" si="1"/>
        <v>111.31998943057209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29043</v>
      </c>
      <c r="E47" s="249">
        <v>25698</v>
      </c>
      <c r="F47" s="95">
        <f t="shared" si="1"/>
        <v>88.482594773267223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21474</v>
      </c>
      <c r="E50" s="249">
        <v>17272.189999999999</v>
      </c>
      <c r="F50" s="95">
        <f t="shared" si="1"/>
        <v>80.433035298500513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644858</v>
      </c>
      <c r="E54" s="249">
        <v>665814.19999999995</v>
      </c>
      <c r="F54" s="95">
        <f t="shared" si="1"/>
        <v>103.24973870216387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644858</v>
      </c>
      <c r="E55" s="249">
        <v>665814.19999999995</v>
      </c>
      <c r="F55" s="95">
        <f t="shared" si="1"/>
        <v>103.24973870216387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1236071</v>
      </c>
      <c r="E68" s="106">
        <f t="shared" si="13"/>
        <v>1469198.61</v>
      </c>
      <c r="F68" s="95">
        <f t="shared" si="1"/>
        <v>118.86037371639655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184255</v>
      </c>
      <c r="E69" s="106">
        <f t="shared" si="14"/>
        <v>347451.15</v>
      </c>
      <c r="F69" s="95">
        <f t="shared" si="1"/>
        <v>188.57081218962853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183492</v>
      </c>
      <c r="E70" s="106">
        <f t="shared" si="15"/>
        <v>347451.15</v>
      </c>
      <c r="F70" s="95">
        <f t="shared" si="1"/>
        <v>189.35493100516646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183492</v>
      </c>
      <c r="E72" s="249">
        <v>347451.15</v>
      </c>
      <c r="F72" s="95">
        <f t="shared" si="1"/>
        <v>189.35493100516646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763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81830</v>
      </c>
      <c r="E78" s="106">
        <f>E79+SUM(E82:E84)-E85+E86</f>
        <v>129847.79000000001</v>
      </c>
      <c r="F78" s="95">
        <f t="shared" si="1"/>
        <v>158.67993400953196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14</v>
      </c>
      <c r="E84" s="249">
        <v>13.85</v>
      </c>
      <c r="F84" s="95">
        <f t="shared" si="1"/>
        <v>98.928571428571416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81816</v>
      </c>
      <c r="E86" s="249">
        <v>129833.94</v>
      </c>
      <c r="F86" s="95">
        <f t="shared" si="1"/>
        <v>158.69015840422412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6338</v>
      </c>
      <c r="E146" s="106">
        <f t="shared" si="26"/>
        <v>3500</v>
      </c>
      <c r="F146" s="95">
        <f t="shared" si="1"/>
        <v>55.222467655411798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5278</v>
      </c>
      <c r="E158" s="249">
        <v>3420</v>
      </c>
      <c r="F158" s="95">
        <f t="shared" si="1"/>
        <v>64.797271693823419</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1060</v>
      </c>
      <c r="E160" s="249">
        <v>80</v>
      </c>
      <c r="F160" s="95">
        <f t="shared" si="1"/>
        <v>7.5471698113207548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963648</v>
      </c>
      <c r="E170" s="106">
        <f t="shared" si="29"/>
        <v>988399.67</v>
      </c>
      <c r="F170" s="95">
        <f t="shared" si="1"/>
        <v>102.5685385119878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963648</v>
      </c>
      <c r="E173" s="249">
        <v>988399.67</v>
      </c>
      <c r="F173" s="95">
        <f t="shared" si="1"/>
        <v>102.5685385119878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3195797</v>
      </c>
      <c r="E175" s="106">
        <f t="shared" si="30"/>
        <v>2693065.62</v>
      </c>
      <c r="F175" s="95">
        <f t="shared" si="1"/>
        <v>84.268982666921588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1259285</v>
      </c>
      <c r="E176" s="106">
        <f t="shared" si="31"/>
        <v>1430725.7300000002</v>
      </c>
      <c r="F176" s="95">
        <f t="shared" si="1"/>
        <v>113.61413262287729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1252435</v>
      </c>
      <c r="E177" s="106">
        <f t="shared" si="32"/>
        <v>1422878.2300000002</v>
      </c>
      <c r="F177" s="95">
        <f t="shared" si="1"/>
        <v>113.60894816896688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847275</v>
      </c>
      <c r="E178" s="249">
        <v>999312.36</v>
      </c>
      <c r="F178" s="95">
        <f t="shared" si="1"/>
        <v>117.94427547136408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328483</v>
      </c>
      <c r="E179" s="249">
        <v>310073.17</v>
      </c>
      <c r="F179" s="95">
        <f t="shared" si="1"/>
        <v>94.395499919326113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917</v>
      </c>
      <c r="E180" s="106">
        <f t="shared" si="33"/>
        <v>968.11</v>
      </c>
      <c r="F180" s="95">
        <f t="shared" si="1"/>
        <v>105.57360959651037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917</v>
      </c>
      <c r="E183" s="249">
        <v>968.11</v>
      </c>
      <c r="F183" s="95">
        <f t="shared" si="1"/>
        <v>105.57360959651037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75760</v>
      </c>
      <c r="E188" s="249">
        <v>112524.59</v>
      </c>
      <c r="F188" s="95">
        <f t="shared" si="1"/>
        <v>148.52770591341076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6850</v>
      </c>
      <c r="E189" s="249">
        <v>7847.5</v>
      </c>
      <c r="F189" s="95">
        <f t="shared" si="1"/>
        <v>114.56204379562043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1936512</v>
      </c>
      <c r="E237" s="106">
        <f t="shared" si="41"/>
        <v>1262339.8900000001</v>
      </c>
      <c r="F237" s="95">
        <f t="shared" si="1"/>
        <v>65.186267371438973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1959726</v>
      </c>
      <c r="E238" s="106">
        <f t="shared" si="42"/>
        <v>1223867.01</v>
      </c>
      <c r="F238" s="95">
        <f t="shared" si="1"/>
        <v>62.450924772136517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1959726</v>
      </c>
      <c r="E239" s="106">
        <f t="shared" si="43"/>
        <v>1223867.01</v>
      </c>
      <c r="F239" s="95">
        <f t="shared" si="1"/>
        <v>62.450924772136517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1859603</v>
      </c>
      <c r="E240" s="249">
        <v>1123743.69</v>
      </c>
      <c r="F240" s="95">
        <f t="shared" si="1"/>
        <v>60.429225485224535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100123</v>
      </c>
      <c r="E241" s="249">
        <v>100123.32</v>
      </c>
      <c r="F241" s="95">
        <f t="shared" si="1"/>
        <v>100.00031960688354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-42567</v>
      </c>
      <c r="E245" s="106">
        <f t="shared" si="45"/>
        <v>17427.86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17427.86</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17427.86</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42567</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42567</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v>102.92</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19353</v>
      </c>
      <c r="E255" s="249">
        <v>21147.94</v>
      </c>
      <c r="F255" s="95">
        <f t="shared" si="1"/>
        <v>109.2747377667545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221277</v>
      </c>
      <c r="E259" s="106">
        <f t="shared" si="49"/>
        <v>210184.25</v>
      </c>
      <c r="F259" s="95">
        <f t="shared" si="1"/>
        <v>94.986939446937541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221277</v>
      </c>
      <c r="E260" s="250">
        <v>210184.25</v>
      </c>
      <c r="F260" s="99">
        <f t="shared" si="1"/>
        <v>94.986939446937541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6338</v>
      </c>
      <c r="E265" s="249">
        <v>3500</v>
      </c>
      <c r="F265" s="95">
        <f t="shared" si="50"/>
        <v>55.222467655411798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68815</v>
      </c>
      <c r="E268" s="249">
        <v>112199.85</v>
      </c>
      <c r="F268" s="95">
        <f t="shared" si="50"/>
        <v>163.04562958657269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13001</v>
      </c>
      <c r="E271" s="249">
        <v>17634.09</v>
      </c>
      <c r="F271" s="95">
        <f t="shared" si="50"/>
        <v>135.6364125836474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167712.25</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1252435</v>
      </c>
      <c r="E288" s="249">
        <v>1255165.98</v>
      </c>
      <c r="F288" s="95">
        <f t="shared" si="50"/>
        <v>100.21805363152578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7377.5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6850</v>
      </c>
      <c r="E290" s="249">
        <v>470</v>
      </c>
      <c r="F290" s="95">
        <f t="shared" si="50"/>
        <v>6.8613138686131396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5894</v>
      </c>
      <c r="E301" s="249"/>
      <c r="F301" s="95">
        <f t="shared" si="50"/>
        <v>0</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69866</v>
      </c>
      <c r="E302" s="249">
        <v>112524.59</v>
      </c>
      <c r="F302" s="95">
        <f t="shared" si="50"/>
        <v>161.05772478745027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12408751</v>
      </c>
      <c r="E114" s="83">
        <f t="shared" si="22"/>
        <v>13509939.58</v>
      </c>
      <c r="F114" s="65">
        <f t="shared" si="1"/>
        <v>108.87429024887356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11854529</v>
      </c>
      <c r="E115" s="83">
        <f t="shared" si="23"/>
        <v>12908941.93</v>
      </c>
      <c r="F115" s="65">
        <f t="shared" si="1"/>
        <v>108.89459994572539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11854529</v>
      </c>
      <c r="E117" s="251">
        <v>12908941.93</v>
      </c>
      <c r="F117" s="65">
        <f t="shared" si="1"/>
        <v>108.89459994572539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554222</v>
      </c>
      <c r="E126" s="251">
        <v>600997.65</v>
      </c>
      <c r="F126" s="65">
        <f t="shared" si="1"/>
        <v>108.43987607853893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12408751</v>
      </c>
      <c r="E141" s="108">
        <f t="shared" si="28"/>
        <v>13509939.58</v>
      </c>
      <c r="F141" s="84">
        <f t="shared" si="1"/>
        <v>108.87429024887356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76875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76875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76875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76875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1259285.07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13685825.770000001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94588.75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13269567.940000001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10743148.48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2513990.91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12428.55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321669.08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13514385.109999999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57824.42</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13135889.109999999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10591110.68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2532400.85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12377.58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320671.58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1430725.7300000023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175089.75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167712.25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167712.25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150216.25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17496</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7377.5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7377.5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1255635.98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112524.59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1142641.3899999999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470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t="s">
        <v>3393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14613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2023-01-27T07:33:09Z</cp:lastPrinted>
  <dcterms:created xsi:type="dcterms:W3CDTF">2022-04-01T05:14:30Z</dcterms:created>
  <dcterms:modified xsi:type="dcterms:W3CDTF">2023-03-21T08:57:35Z</dcterms:modified>
</cp:coreProperties>
</file>