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5120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6" i="1"/>
  <c r="D16"/>
  <c r="E16"/>
  <c r="H16" s="1"/>
  <c r="F16"/>
  <c r="J32"/>
  <c r="I32"/>
  <c r="J164"/>
  <c r="I164"/>
  <c r="J205"/>
  <c r="I205"/>
  <c r="H205"/>
  <c r="J198"/>
  <c r="I198"/>
  <c r="H198"/>
  <c r="J197"/>
  <c r="I197"/>
  <c r="H197"/>
  <c r="J182"/>
  <c r="I182"/>
  <c r="H182"/>
  <c r="J179"/>
  <c r="I179"/>
  <c r="H179"/>
  <c r="J178"/>
  <c r="I178"/>
  <c r="H178"/>
  <c r="J177"/>
  <c r="I177"/>
  <c r="H177"/>
  <c r="J163"/>
  <c r="I163"/>
  <c r="H163"/>
  <c r="J162"/>
  <c r="I162"/>
  <c r="H162"/>
  <c r="J161"/>
  <c r="I161"/>
  <c r="H161"/>
  <c r="J160"/>
  <c r="I160"/>
  <c r="H160"/>
  <c r="J159"/>
  <c r="I159"/>
  <c r="H159"/>
  <c r="J158"/>
  <c r="I158"/>
  <c r="H158"/>
  <c r="J157"/>
  <c r="I157"/>
  <c r="H157"/>
  <c r="J156"/>
  <c r="I156"/>
  <c r="H156"/>
  <c r="J155"/>
  <c r="I155"/>
  <c r="H155"/>
  <c r="J154"/>
  <c r="I154"/>
  <c r="H154"/>
  <c r="J140"/>
  <c r="I140"/>
  <c r="H140"/>
  <c r="J139"/>
  <c r="I139"/>
  <c r="H139"/>
  <c r="J138"/>
  <c r="I138"/>
  <c r="H138"/>
  <c r="J137"/>
  <c r="I137"/>
  <c r="H137"/>
  <c r="J136"/>
  <c r="I136"/>
  <c r="H136"/>
  <c r="J135"/>
  <c r="I135"/>
  <c r="H135"/>
  <c r="G134"/>
  <c r="F134"/>
  <c r="F133" s="1"/>
  <c r="E134"/>
  <c r="J117"/>
  <c r="I117"/>
  <c r="H117"/>
  <c r="J116"/>
  <c r="I116"/>
  <c r="H116"/>
  <c r="J115"/>
  <c r="I115"/>
  <c r="H115"/>
  <c r="J114"/>
  <c r="I114"/>
  <c r="H114"/>
  <c r="J113"/>
  <c r="I113"/>
  <c r="H113"/>
  <c r="G112"/>
  <c r="G111" s="1"/>
  <c r="G12" s="1"/>
  <c r="F112"/>
  <c r="F111" s="1"/>
  <c r="E112"/>
  <c r="E111" s="1"/>
  <c r="D112"/>
  <c r="D111" s="1"/>
  <c r="D12" s="1"/>
  <c r="J109"/>
  <c r="I109"/>
  <c r="H109"/>
  <c r="J108"/>
  <c r="I108"/>
  <c r="H108"/>
  <c r="J107"/>
  <c r="I107"/>
  <c r="H107"/>
  <c r="J106"/>
  <c r="I106"/>
  <c r="H106"/>
  <c r="J105"/>
  <c r="I105"/>
  <c r="H105"/>
  <c r="J104"/>
  <c r="I104"/>
  <c r="H104"/>
  <c r="J103"/>
  <c r="I103"/>
  <c r="H103"/>
  <c r="J102"/>
  <c r="I102"/>
  <c r="H102"/>
  <c r="G101"/>
  <c r="G100" s="1"/>
  <c r="F101"/>
  <c r="E101"/>
  <c r="H101" s="1"/>
  <c r="D101"/>
  <c r="D100" s="1"/>
  <c r="D94" s="1"/>
  <c r="G96"/>
  <c r="F96"/>
  <c r="I96" s="1"/>
  <c r="E96"/>
  <c r="D96"/>
  <c r="H96" s="1"/>
  <c r="E89"/>
  <c r="J92"/>
  <c r="I92"/>
  <c r="H92"/>
  <c r="J88"/>
  <c r="I88"/>
  <c r="H88"/>
  <c r="J87"/>
  <c r="I87"/>
  <c r="H87"/>
  <c r="J86"/>
  <c r="I86"/>
  <c r="H86"/>
  <c r="J85"/>
  <c r="I85"/>
  <c r="H85"/>
  <c r="J84"/>
  <c r="I84"/>
  <c r="H84"/>
  <c r="J83"/>
  <c r="I83"/>
  <c r="H83"/>
  <c r="J81"/>
  <c r="I81"/>
  <c r="H81"/>
  <c r="J80"/>
  <c r="I80"/>
  <c r="H80"/>
  <c r="J79"/>
  <c r="I79"/>
  <c r="H79"/>
  <c r="J78"/>
  <c r="I78"/>
  <c r="H78"/>
  <c r="J77"/>
  <c r="I77"/>
  <c r="H77"/>
  <c r="J76"/>
  <c r="I76"/>
  <c r="H76"/>
  <c r="G75"/>
  <c r="G74" s="1"/>
  <c r="F75"/>
  <c r="E75"/>
  <c r="J73"/>
  <c r="I73"/>
  <c r="H73"/>
  <c r="J72"/>
  <c r="I72"/>
  <c r="H72"/>
  <c r="G71"/>
  <c r="F71"/>
  <c r="F70" s="1"/>
  <c r="E71"/>
  <c r="J69"/>
  <c r="I69"/>
  <c r="H69"/>
  <c r="D75"/>
  <c r="D74" s="1"/>
  <c r="D71"/>
  <c r="D70" s="1"/>
  <c r="D66" s="1"/>
  <c r="D67"/>
  <c r="G68"/>
  <c r="G67" s="1"/>
  <c r="F68"/>
  <c r="I68" s="1"/>
  <c r="E68"/>
  <c r="E67" s="1"/>
  <c r="D68"/>
  <c r="H68" s="1"/>
  <c r="J64"/>
  <c r="I64"/>
  <c r="H64"/>
  <c r="G63"/>
  <c r="G62" s="1"/>
  <c r="F63"/>
  <c r="I63" s="1"/>
  <c r="E63"/>
  <c r="E62" s="1"/>
  <c r="D63"/>
  <c r="H63" s="1"/>
  <c r="D56"/>
  <c r="G57"/>
  <c r="G56" s="1"/>
  <c r="F57"/>
  <c r="F56" s="1"/>
  <c r="E57"/>
  <c r="E56" s="1"/>
  <c r="H56" s="1"/>
  <c r="D57"/>
  <c r="J61"/>
  <c r="I61"/>
  <c r="H61"/>
  <c r="J60"/>
  <c r="I60"/>
  <c r="H60"/>
  <c r="J59"/>
  <c r="I59"/>
  <c r="H59"/>
  <c r="J58"/>
  <c r="I58"/>
  <c r="H58"/>
  <c r="J55"/>
  <c r="I55"/>
  <c r="H55"/>
  <c r="J54"/>
  <c r="I54"/>
  <c r="H54"/>
  <c r="J53"/>
  <c r="I53"/>
  <c r="H53"/>
  <c r="J52"/>
  <c r="I52"/>
  <c r="H52"/>
  <c r="J51"/>
  <c r="I51"/>
  <c r="H51"/>
  <c r="J50"/>
  <c r="I50"/>
  <c r="H50"/>
  <c r="J49"/>
  <c r="I49"/>
  <c r="H49"/>
  <c r="J48"/>
  <c r="I48"/>
  <c r="H48"/>
  <c r="J47"/>
  <c r="I47"/>
  <c r="H47"/>
  <c r="J46"/>
  <c r="I46"/>
  <c r="H46"/>
  <c r="J45"/>
  <c r="I45"/>
  <c r="H45"/>
  <c r="J42"/>
  <c r="I42"/>
  <c r="H42"/>
  <c r="J41"/>
  <c r="I41"/>
  <c r="H41"/>
  <c r="J40"/>
  <c r="I40"/>
  <c r="H40"/>
  <c r="J39"/>
  <c r="I39"/>
  <c r="H39"/>
  <c r="J38"/>
  <c r="I38"/>
  <c r="H38"/>
  <c r="J37"/>
  <c r="I37"/>
  <c r="H37"/>
  <c r="J36"/>
  <c r="I36"/>
  <c r="H36"/>
  <c r="G35"/>
  <c r="F35"/>
  <c r="E35"/>
  <c r="D35"/>
  <c r="D15" s="1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E153"/>
  <c r="H153" s="1"/>
  <c r="G195"/>
  <c r="F195"/>
  <c r="E195"/>
  <c r="H195" s="1"/>
  <c r="G202"/>
  <c r="F202"/>
  <c r="I202" s="1"/>
  <c r="E202"/>
  <c r="H202" s="1"/>
  <c r="D202"/>
  <c r="G181"/>
  <c r="F181"/>
  <c r="I181" s="1"/>
  <c r="E181"/>
  <c r="H181" s="1"/>
  <c r="G153"/>
  <c r="F153"/>
  <c r="F152" s="1"/>
  <c r="G133"/>
  <c r="J97"/>
  <c r="I97"/>
  <c r="H97"/>
  <c r="G91"/>
  <c r="J91" s="1"/>
  <c r="F91"/>
  <c r="I91" s="1"/>
  <c r="E91"/>
  <c r="H91" s="1"/>
  <c r="D91"/>
  <c r="D89" s="1"/>
  <c r="D195"/>
  <c r="D181"/>
  <c r="D176"/>
  <c r="G176"/>
  <c r="F176"/>
  <c r="E176"/>
  <c r="D153"/>
  <c r="D152" s="1"/>
  <c r="D134"/>
  <c r="D133" s="1"/>
  <c r="J71" l="1"/>
  <c r="I71"/>
  <c r="J35"/>
  <c r="I101"/>
  <c r="E100"/>
  <c r="E94" s="1"/>
  <c r="J195"/>
  <c r="G175"/>
  <c r="G174" s="1"/>
  <c r="J153"/>
  <c r="I195"/>
  <c r="H89"/>
  <c r="D62"/>
  <c r="I57"/>
  <c r="F62"/>
  <c r="J63"/>
  <c r="H75"/>
  <c r="G89"/>
  <c r="F15"/>
  <c r="J15" s="1"/>
  <c r="H35"/>
  <c r="H57"/>
  <c r="F89"/>
  <c r="I89" s="1"/>
  <c r="G94"/>
  <c r="F100"/>
  <c r="F94" s="1"/>
  <c r="I153"/>
  <c r="J68"/>
  <c r="J96"/>
  <c r="J202"/>
  <c r="J57"/>
  <c r="F67"/>
  <c r="G70"/>
  <c r="E70"/>
  <c r="H70" s="1"/>
  <c r="G15"/>
  <c r="G14" s="1"/>
  <c r="I35"/>
  <c r="E15"/>
  <c r="I15" s="1"/>
  <c r="J67"/>
  <c r="I67"/>
  <c r="H67"/>
  <c r="G66"/>
  <c r="H71"/>
  <c r="J75"/>
  <c r="I75"/>
  <c r="E74"/>
  <c r="J101"/>
  <c r="J112"/>
  <c r="J111"/>
  <c r="F12"/>
  <c r="J12" s="1"/>
  <c r="E12"/>
  <c r="H111"/>
  <c r="I111"/>
  <c r="I112"/>
  <c r="H112"/>
  <c r="J134"/>
  <c r="J176"/>
  <c r="I176"/>
  <c r="H176"/>
  <c r="J181"/>
  <c r="J133"/>
  <c r="I134"/>
  <c r="H134"/>
  <c r="E133"/>
  <c r="F74"/>
  <c r="J16"/>
  <c r="I16"/>
  <c r="F132"/>
  <c r="J62"/>
  <c r="J56"/>
  <c r="D194"/>
  <c r="D193" s="1"/>
  <c r="D191" s="1"/>
  <c r="D220" s="1"/>
  <c r="J70"/>
  <c r="I62"/>
  <c r="G132"/>
  <c r="H62"/>
  <c r="D175"/>
  <c r="D174" s="1"/>
  <c r="D132"/>
  <c r="D14"/>
  <c r="D13" s="1"/>
  <c r="G194"/>
  <c r="F194"/>
  <c r="E194"/>
  <c r="F175"/>
  <c r="J175" s="1"/>
  <c r="E175"/>
  <c r="G152"/>
  <c r="F151"/>
  <c r="D151"/>
  <c r="I56"/>
  <c r="E152"/>
  <c r="H152" s="1"/>
  <c r="E14" l="1"/>
  <c r="H14" s="1"/>
  <c r="J94"/>
  <c r="J100"/>
  <c r="F14"/>
  <c r="I94"/>
  <c r="H94"/>
  <c r="I100"/>
  <c r="H100"/>
  <c r="I70"/>
  <c r="I151"/>
  <c r="H194"/>
  <c r="G193"/>
  <c r="J194"/>
  <c r="I152"/>
  <c r="F193"/>
  <c r="I194"/>
  <c r="J89"/>
  <c r="H15"/>
  <c r="F66"/>
  <c r="J74"/>
  <c r="H74"/>
  <c r="E66"/>
  <c r="E13" s="1"/>
  <c r="E11" s="1"/>
  <c r="I74"/>
  <c r="G13"/>
  <c r="G11" s="1"/>
  <c r="G10" s="1"/>
  <c r="I12"/>
  <c r="H12"/>
  <c r="I175"/>
  <c r="H175"/>
  <c r="G151"/>
  <c r="J152"/>
  <c r="F130"/>
  <c r="J132"/>
  <c r="E132"/>
  <c r="H133"/>
  <c r="I133"/>
  <c r="G130"/>
  <c r="F218"/>
  <c r="D130"/>
  <c r="D11"/>
  <c r="E193"/>
  <c r="H193" s="1"/>
  <c r="F174"/>
  <c r="J174" s="1"/>
  <c r="E174"/>
  <c r="D150"/>
  <c r="D219" s="1"/>
  <c r="E151"/>
  <c r="H151" s="1"/>
  <c r="I14" l="1"/>
  <c r="G9"/>
  <c r="G217"/>
  <c r="F13"/>
  <c r="I13" s="1"/>
  <c r="J14"/>
  <c r="I193"/>
  <c r="G191"/>
  <c r="J193"/>
  <c r="F191"/>
  <c r="H13"/>
  <c r="E10"/>
  <c r="E217" s="1"/>
  <c r="I174"/>
  <c r="H174"/>
  <c r="G150"/>
  <c r="J151"/>
  <c r="J130"/>
  <c r="E130"/>
  <c r="I132"/>
  <c r="H132"/>
  <c r="H11"/>
  <c r="D10"/>
  <c r="D217" s="1"/>
  <c r="G218"/>
  <c r="F150"/>
  <c r="F219" s="1"/>
  <c r="D218"/>
  <c r="E191"/>
  <c r="H191" s="1"/>
  <c r="E150"/>
  <c r="J13" l="1"/>
  <c r="F11"/>
  <c r="F10" s="1"/>
  <c r="F217" s="1"/>
  <c r="J217" s="1"/>
  <c r="H217"/>
  <c r="I191"/>
  <c r="F220"/>
  <c r="J220" s="1"/>
  <c r="G220"/>
  <c r="J191"/>
  <c r="E9"/>
  <c r="E219"/>
  <c r="H219" s="1"/>
  <c r="H150"/>
  <c r="I150"/>
  <c r="G219"/>
  <c r="G222" s="1"/>
  <c r="J150"/>
  <c r="E218"/>
  <c r="I218" s="1"/>
  <c r="I130"/>
  <c r="H130"/>
  <c r="D9"/>
  <c r="H10"/>
  <c r="D222"/>
  <c r="J218"/>
  <c r="E220"/>
  <c r="E222" s="1"/>
  <c r="I10" l="1"/>
  <c r="J10"/>
  <c r="F9"/>
  <c r="J9" s="1"/>
  <c r="I217"/>
  <c r="J11"/>
  <c r="I11"/>
  <c r="I219"/>
  <c r="F222"/>
  <c r="J222" s="1"/>
  <c r="J219"/>
  <c r="H9"/>
  <c r="H218"/>
  <c r="H220"/>
  <c r="I220"/>
  <c r="H222"/>
  <c r="I9" l="1"/>
  <c r="I222"/>
</calcChain>
</file>

<file path=xl/sharedStrings.xml><?xml version="1.0" encoding="utf-8"?>
<sst xmlns="http://schemas.openxmlformats.org/spreadsheetml/2006/main" count="372" uniqueCount="247">
  <si>
    <t>Projekcija proračuna</t>
  </si>
  <si>
    <t>BROJ</t>
  </si>
  <si>
    <t>1</t>
  </si>
  <si>
    <t>2</t>
  </si>
  <si>
    <t>3</t>
  </si>
  <si>
    <t>4</t>
  </si>
  <si>
    <t>2/1</t>
  </si>
  <si>
    <t>3/2</t>
  </si>
  <si>
    <t>4/3</t>
  </si>
  <si>
    <t>POZICIJA</t>
  </si>
  <si>
    <t>KONTA</t>
  </si>
  <si>
    <t>VRSTA RASHODA / IZDATAKA</t>
  </si>
  <si>
    <t>INDEX</t>
  </si>
  <si>
    <t>UKUPNO RASHODI / IZDACI</t>
  </si>
  <si>
    <t>Korisnik OŠ VLADIMIRA NAZORA</t>
  </si>
  <si>
    <t>Program 01 ZAKONSKI STANDARD OSNOVNOŠKOLSKOG OBRAZOVANJA</t>
  </si>
  <si>
    <t>Materijal za higijenske potrebe i njegu</t>
  </si>
  <si>
    <t>Deratizacija i dezinsekcija</t>
  </si>
  <si>
    <t>Grafičke i tiskarske usluge, usluge kopiranja i uvezivanja i sl</t>
  </si>
  <si>
    <t>Ostali nespomenuti rashodi poslovanja</t>
  </si>
  <si>
    <t>Materijal i dijelovi za tekuće i inveticijsko održavanje građev</t>
  </si>
  <si>
    <t>Materijal i dijelovi za tekuće i investicijsko održavanje postr</t>
  </si>
  <si>
    <t>Usluge tekućeg i investicijskog održavanja građevinskih objekat</t>
  </si>
  <si>
    <t>Usluge tekućeg i investicijskog održavanja postrojenja i opreme</t>
  </si>
  <si>
    <t>Namirnice</t>
  </si>
  <si>
    <t>Dodatna ulaganja na građevinskim objektima</t>
  </si>
  <si>
    <t>Računala i računalna oprema</t>
  </si>
  <si>
    <t xml:space="preserve">IZVOR </t>
  </si>
  <si>
    <t>MINISTARSTVO ZNANOSTI OBRAZOVANJA I SPORTA</t>
  </si>
  <si>
    <t xml:space="preserve"> PROGRAM OSNOVNOŠKOLSKOG OBRAZOVANJA</t>
  </si>
  <si>
    <t xml:space="preserve"> OSNOVNI PROGRAM OBRAZOVANJA</t>
  </si>
  <si>
    <t>Doprinosi  za  zdrastveno osiguranja</t>
  </si>
  <si>
    <t>Doprinosi za  zapošljavanje</t>
  </si>
  <si>
    <t xml:space="preserve">Službena  putovanja  </t>
  </si>
  <si>
    <t xml:space="preserve">Naknade  za prijevoz   </t>
  </si>
  <si>
    <t xml:space="preserve">Program 04 PROGRAM GLAZBENE  ŠKOLE </t>
  </si>
  <si>
    <t xml:space="preserve">uredski materijal i ostali  materijali </t>
  </si>
  <si>
    <t xml:space="preserve">Literatura,  časopisi  </t>
  </si>
  <si>
    <t xml:space="preserve">Ostali materijal - materijal za nastavu </t>
  </si>
  <si>
    <t xml:space="preserve">Sitan  inventar </t>
  </si>
  <si>
    <t xml:space="preserve">Ostale usluge  za održavanje  objekta </t>
  </si>
  <si>
    <t xml:space="preserve">Ostale usluge održavanja opreme </t>
  </si>
  <si>
    <t xml:space="preserve">reprezentacije </t>
  </si>
  <si>
    <t xml:space="preserve">Ostali nespomenuti  troškovi </t>
  </si>
  <si>
    <t xml:space="preserve">Glazbeni  instrumenti </t>
  </si>
  <si>
    <t xml:space="preserve"> PROGRAM GLAZBENE  ŠKOLE  </t>
  </si>
  <si>
    <t xml:space="preserve"> PROGRAM OSTALIH  AKTIVNOSTI U OBRAZOVANJU  </t>
  </si>
  <si>
    <t xml:space="preserve">Program 05 PROGRAM OSTALIH AKTIVNOSTI </t>
  </si>
  <si>
    <t xml:space="preserve">AKTIVNOST </t>
  </si>
  <si>
    <t xml:space="preserve">Aktivnost </t>
  </si>
  <si>
    <t xml:space="preserve">Školska  Kuhinja </t>
  </si>
  <si>
    <t xml:space="preserve">Namirnice </t>
  </si>
  <si>
    <t xml:space="preserve">UNAPREĐENJE  SPORTA U ŠKOLI </t>
  </si>
  <si>
    <t xml:space="preserve">REDOVNA  AKTIVNOST  SSK </t>
  </si>
  <si>
    <t>DODATNA ULAGANJA  U OPREMU ZA SŠK</t>
  </si>
  <si>
    <t xml:space="preserve">VLASTITI  PRIIHODI   I POTPORE    </t>
  </si>
  <si>
    <t xml:space="preserve">Tekuće  i in. Odr. Obj. </t>
  </si>
  <si>
    <t>Ostali nespomenuti tr.</t>
  </si>
  <si>
    <t xml:space="preserve">Sportska oprema </t>
  </si>
  <si>
    <t xml:space="preserve">LOKALNI PRORAČUN GRADA CRIKVENICE </t>
  </si>
  <si>
    <t xml:space="preserve">Plaće  za  zaposlene </t>
  </si>
  <si>
    <t xml:space="preserve">Ostali  rashodi za  zaposlene </t>
  </si>
  <si>
    <t xml:space="preserve">Provedba programa GŠ </t>
  </si>
  <si>
    <t xml:space="preserve">UKUPNO RASHODI / IZDACI IZVOR- VLASTITI SUFINANCIRANJE </t>
  </si>
  <si>
    <t xml:space="preserve">UKUPNO RASHODI / IZDACI IZVOR VLASTITI PRIHODI </t>
  </si>
  <si>
    <t xml:space="preserve">UKUPNO      </t>
  </si>
  <si>
    <t xml:space="preserve">Plaće za  zaposlene </t>
  </si>
  <si>
    <t xml:space="preserve">Oprema za grijanje ven i hlađenje </t>
  </si>
  <si>
    <t xml:space="preserve">Ostali instrumenti uređaji i stojevi </t>
  </si>
  <si>
    <t>Aktivnost               PRIJEVOZ UČENIKA</t>
  </si>
  <si>
    <t>Glavni program  KAPITALNO ULAGANJE U OSNOVNOŠKOLSKO OBRAZOVANJE</t>
  </si>
  <si>
    <t xml:space="preserve">Knjige u knjižnicama </t>
  </si>
  <si>
    <t xml:space="preserve"> Oprema </t>
  </si>
  <si>
    <t>Kapitalni projekt   KAPITALNO ULAGANJE U OPREMU OŠ V.NAZORA U CRIKVENICI</t>
  </si>
  <si>
    <t xml:space="preserve">Natjecanja , nagrađivanja,projektni dani </t>
  </si>
  <si>
    <t xml:space="preserve">Dodatna ulaganja -fasada </t>
  </si>
  <si>
    <t>Aktivnost  PROGRAM RADA S DAROVITIM UČENICIMA - NATJECANJA, NAGRAĐIVANJA, STIPENDIJE</t>
  </si>
  <si>
    <t xml:space="preserve">Doprinos za obavezno za nezaposlene  </t>
  </si>
  <si>
    <t xml:space="preserve">GLAVNI PROGRAM  R 27  PROGRAM OSNOVNOŠKOLSKOG OBRAZOVANJA  </t>
  </si>
  <si>
    <t xml:space="preserve">Doprinos za oav. zdr osig zaštite zdravlja na radu </t>
  </si>
  <si>
    <t xml:space="preserve">Doprinos za zapošljavanje  invalida </t>
  </si>
  <si>
    <t xml:space="preserve">Radio  i TV prijemnici </t>
  </si>
  <si>
    <t>plan 2013</t>
  </si>
  <si>
    <t>procjena 2015</t>
  </si>
  <si>
    <t xml:space="preserve">Članarine </t>
  </si>
  <si>
    <t xml:space="preserve">PRODUŽENI BORAVAK </t>
  </si>
  <si>
    <t>PROGRAM PRODUŽENOG BORAVKA U ŠKOLI</t>
  </si>
  <si>
    <t xml:space="preserve">PROVEDBA PROGRAMA  PRODUŽENOG BORAVKA </t>
  </si>
  <si>
    <t xml:space="preserve">Materijal  za  nastavu </t>
  </si>
  <si>
    <t xml:space="preserve">Ostale usluge -priprema obroka </t>
  </si>
  <si>
    <t xml:space="preserve">Ostali nespomenuti troškovi </t>
  </si>
  <si>
    <t xml:space="preserve">Program 06 SPORTSKI ŠKOLSKI KLUB </t>
  </si>
  <si>
    <t xml:space="preserve">Naknada  za  prijevoz </t>
  </si>
  <si>
    <t xml:space="preserve">električna energija </t>
  </si>
  <si>
    <t xml:space="preserve">Sitan inventar </t>
  </si>
  <si>
    <t xml:space="preserve">Opskrba  vodom </t>
  </si>
  <si>
    <t>Računala  i  računalna oprema</t>
  </si>
  <si>
    <t>Oprema  za grijanje,ventilaciju i hlađenje</t>
  </si>
  <si>
    <t xml:space="preserve">Ostali instrumenti , uređaji i strojevi </t>
  </si>
  <si>
    <t xml:space="preserve">Oprema - školski namještaj </t>
  </si>
  <si>
    <t>Knjige u knjižnicama</t>
  </si>
  <si>
    <t>2014-2016</t>
  </si>
  <si>
    <t>plan  2013</t>
  </si>
  <si>
    <t>plan 2014</t>
  </si>
  <si>
    <t>procjena 2016</t>
  </si>
  <si>
    <t>plan   2014</t>
  </si>
  <si>
    <t>procjena 2013</t>
  </si>
  <si>
    <t xml:space="preserve">IZVORI FINANCIRANJA  ZA 2014 - 2016   REKAPITULACIJA </t>
  </si>
  <si>
    <t>PLAN 2013 .</t>
  </si>
  <si>
    <t>RAZ  006  UPRA. OD. ZA DRUŠTVENE DJELATNOSTI I LOKALNU SAMOUPRAVU   /GLAVA 03</t>
  </si>
  <si>
    <t>Korisnik OŠ VLADIMIRA NAZORA 0060310428</t>
  </si>
  <si>
    <t>Izvor 1.1. OSTALI PRIHODI I PRIMICI</t>
  </si>
  <si>
    <t xml:space="preserve">Tisak </t>
  </si>
  <si>
    <t>Ostale usluge pron. I infrmiranja</t>
  </si>
  <si>
    <t xml:space="preserve">Dimljačarske i ekološke usluge </t>
  </si>
  <si>
    <t xml:space="preserve">ostale komunalne usluge </t>
  </si>
  <si>
    <t xml:space="preserve">Ostale intelektualne  usluge </t>
  </si>
  <si>
    <t xml:space="preserve">Ostale računalne usluge </t>
  </si>
  <si>
    <t xml:space="preserve">Film i izrada fotografija </t>
  </si>
  <si>
    <t xml:space="preserve">Usluge čuvanja imovine  i osoba </t>
  </si>
  <si>
    <t xml:space="preserve">Premija osiguranja  ostale imovine </t>
  </si>
  <si>
    <t xml:space="preserve">Reprezentacija </t>
  </si>
  <si>
    <t xml:space="preserve">Usluge platnog prometa </t>
  </si>
  <si>
    <t>Izvor 1.3</t>
  </si>
  <si>
    <t>PRIHODI ZA DECENTRALIZIRANE FUNKCIJE OŠ</t>
  </si>
  <si>
    <t>Dnevnice  za službena putovanja</t>
  </si>
  <si>
    <t xml:space="preserve">Naknade za smještaj na sl. putu </t>
  </si>
  <si>
    <t xml:space="preserve">Naknade za prijevoz na sl. putu </t>
  </si>
  <si>
    <t>Seminari , savjetovanja  i simpoziji</t>
  </si>
  <si>
    <t xml:space="preserve">Uredski materijal </t>
  </si>
  <si>
    <t>Literatura (publikacije, časopisi,glasila iostalo</t>
  </si>
  <si>
    <t xml:space="preserve">Materijal i sredstva za čišćenje </t>
  </si>
  <si>
    <t xml:space="preserve">Ostali materijal za redovno poslovanje </t>
  </si>
  <si>
    <t xml:space="preserve">Električna  energija </t>
  </si>
  <si>
    <t xml:space="preserve">Motorni benzin i dizel gorivo </t>
  </si>
  <si>
    <t xml:space="preserve">Ostali materila za proizvodnu energije (lož ulje, drvo  ugljen… ) </t>
  </si>
  <si>
    <t>Usluge  telefona i telefaksa</t>
  </si>
  <si>
    <t xml:space="preserve">Usluge interneta </t>
  </si>
  <si>
    <t>Poštarina  ( pisma tiskanice i sl.)</t>
  </si>
  <si>
    <t xml:space="preserve">Opskrba vodom </t>
  </si>
  <si>
    <t xml:space="preserve">Iznošenje i odvoz smeća </t>
  </si>
  <si>
    <t xml:space="preserve">Ostale zdrastvene i veterinarske usluge </t>
  </si>
  <si>
    <t>Aktivnost  R2703A270301 osnovni program obr.</t>
  </si>
  <si>
    <t>Izvor 1.3.</t>
  </si>
  <si>
    <t>Aktivnost R2703A270302  PROGRAM TEKUĆEG ODRŽAVANJA OPREME I ZGRADA</t>
  </si>
  <si>
    <t xml:space="preserve">R27 03 A270303 PRIJEVOZ UČENIKA </t>
  </si>
  <si>
    <t>R3410100</t>
  </si>
  <si>
    <t>R3413100</t>
  </si>
  <si>
    <t>R3414100</t>
  </si>
  <si>
    <t>R3415100</t>
  </si>
  <si>
    <t>R3418100</t>
  </si>
  <si>
    <t>R3419100</t>
  </si>
  <si>
    <t>R3419101</t>
  </si>
  <si>
    <t>R3407100</t>
  </si>
  <si>
    <t>R3407101</t>
  </si>
  <si>
    <t>R3408100</t>
  </si>
  <si>
    <t>R3409100</t>
  </si>
  <si>
    <t>R3400100</t>
  </si>
  <si>
    <t>R3401100</t>
  </si>
  <si>
    <t>R3402100</t>
  </si>
  <si>
    <t>R3403100</t>
  </si>
  <si>
    <t>R3404100</t>
  </si>
  <si>
    <t>R3405100</t>
  </si>
  <si>
    <t>R3406100</t>
  </si>
  <si>
    <t>R3416100</t>
  </si>
  <si>
    <t>R3417100</t>
  </si>
  <si>
    <t>R3420100</t>
  </si>
  <si>
    <t>R3421100</t>
  </si>
  <si>
    <t>R3422100</t>
  </si>
  <si>
    <t>R3426100</t>
  </si>
  <si>
    <t>R3427100</t>
  </si>
  <si>
    <t>R3428100</t>
  </si>
  <si>
    <t>R3429100</t>
  </si>
  <si>
    <t>R3429101</t>
  </si>
  <si>
    <t>R3430100</t>
  </si>
  <si>
    <t>R3431100</t>
  </si>
  <si>
    <t>R3432100</t>
  </si>
  <si>
    <t>R3433000</t>
  </si>
  <si>
    <t xml:space="preserve">PRIHODI ZA DECEN. FUNKCIJE O Š </t>
  </si>
  <si>
    <t>Ostale usl. za komunikaciju i prijevoz</t>
  </si>
  <si>
    <t>Izvor  1.3.</t>
  </si>
  <si>
    <t>R3438101</t>
  </si>
  <si>
    <t xml:space="preserve">PRIHODI ZA DECEN. FUN  O Š </t>
  </si>
  <si>
    <t>R3439100</t>
  </si>
  <si>
    <t xml:space="preserve">Aktivnost       SANACIJA KROVIŠTA I CENTRALNOG GRIJANJA       </t>
  </si>
  <si>
    <t xml:space="preserve">Usluge tekućeg i investicijskog održavanja- sanacija centralnog grijanja   </t>
  </si>
  <si>
    <t>Usluga tekućeg i  inv. Odr- sanacija krovišta</t>
  </si>
  <si>
    <t>R3440100</t>
  </si>
  <si>
    <t>R3440101</t>
  </si>
  <si>
    <t>Aktivnost       DODATNI PROGRAMI OBRAZOVANJA</t>
  </si>
  <si>
    <r>
      <t>I</t>
    </r>
    <r>
      <rPr>
        <b/>
        <sz val="8"/>
        <color theme="1"/>
        <rFont val="Arial"/>
        <family val="2"/>
        <charset val="238"/>
      </rPr>
      <t>zvor 1.1</t>
    </r>
  </si>
  <si>
    <t>OSTALI PRIHODI I PRIMICI</t>
  </si>
  <si>
    <t>izvori 1.1.</t>
  </si>
  <si>
    <t xml:space="preserve">OSTALI  PRIHODI I PRIMICI </t>
  </si>
  <si>
    <t>Izvori 1.1.</t>
  </si>
  <si>
    <t>R3442100</t>
  </si>
  <si>
    <t>R3442101</t>
  </si>
  <si>
    <t>R3443100</t>
  </si>
  <si>
    <t>R3443101</t>
  </si>
  <si>
    <t>Ostali nenavedeni rashodi za zaposlene</t>
  </si>
  <si>
    <t>Doprinos za obavezno osig. U sl. nezaposlenosti</t>
  </si>
  <si>
    <t>R3444100</t>
  </si>
  <si>
    <t>R3445100</t>
  </si>
  <si>
    <t xml:space="preserve">Ostale usluge  za komunikaciju i prijevoz  - TERENSKA  NASTAVA  </t>
  </si>
  <si>
    <t>R3446100</t>
  </si>
  <si>
    <t>R3445151</t>
  </si>
  <si>
    <t>R3445102</t>
  </si>
  <si>
    <t>R3445101</t>
  </si>
  <si>
    <t>R3445150</t>
  </si>
  <si>
    <t>R3445103</t>
  </si>
  <si>
    <t xml:space="preserve">Ostali rashodi  poslovanja -EKO PROGRAM  ŠKOLE </t>
  </si>
  <si>
    <t>Aktivnost                SUFINANCIRANJE PREHRANE  UČENIKA U OŠ</t>
  </si>
  <si>
    <t xml:space="preserve"> PRIHODI OD SUFINANCIRANJA  </t>
  </si>
  <si>
    <t>IZVOR - VLASTITI</t>
  </si>
  <si>
    <r>
      <t>I</t>
    </r>
    <r>
      <rPr>
        <b/>
        <sz val="8"/>
        <color theme="1"/>
        <rFont val="Arial"/>
        <family val="2"/>
        <charset val="238"/>
      </rPr>
      <t>zvori 1.1.</t>
    </r>
  </si>
  <si>
    <t xml:space="preserve">OSTALI PRIHODI I PRIMICI  GRADA </t>
  </si>
  <si>
    <t>R3448100</t>
  </si>
  <si>
    <t xml:space="preserve">Program </t>
  </si>
  <si>
    <t xml:space="preserve">KAPITALNA  ULAGANJA  U OŠ V NAZORA </t>
  </si>
  <si>
    <t>Izvor 7.3</t>
  </si>
  <si>
    <r>
      <rPr>
        <b/>
        <sz val="8"/>
        <color theme="1"/>
        <rFont val="Arial"/>
        <family val="2"/>
        <charset val="238"/>
      </rPr>
      <t>OSTALI PRI.  OD NEFINAN. IMOVINE GRADA</t>
    </r>
    <r>
      <rPr>
        <b/>
        <sz val="8"/>
        <color indexed="9"/>
        <rFont val="Arial"/>
        <family val="2"/>
        <charset val="238"/>
      </rPr>
      <t xml:space="preserve"> </t>
    </r>
  </si>
  <si>
    <t>R3455101</t>
  </si>
  <si>
    <t>R3453100</t>
  </si>
  <si>
    <t>R3455102</t>
  </si>
  <si>
    <t>R3455100</t>
  </si>
  <si>
    <t>R3455003</t>
  </si>
  <si>
    <t>R3417001</t>
  </si>
  <si>
    <t>R3434100</t>
  </si>
  <si>
    <t>R3435100</t>
  </si>
  <si>
    <t>R3436100</t>
  </si>
  <si>
    <t>R3437100</t>
  </si>
  <si>
    <t xml:space="preserve">PRIJEDLOG  PLANA ZA </t>
  </si>
  <si>
    <t>DODATNI PROGRAM OBRAZOVANJA-  KAPITALNO ULAGANJE</t>
  </si>
  <si>
    <t>OSNOVNI PROGRAM   KAPITALNIH ULAGANJA U OBJEKTE I OPREMU  OŠ</t>
  </si>
  <si>
    <t xml:space="preserve">PROGRAM  02  DODATNI PROGRAM  OSNOVNOŠKOLSKOG OBRAZOVANJA </t>
  </si>
  <si>
    <t>Materijal i sred za čišćenje</t>
  </si>
  <si>
    <t xml:space="preserve">Električna energija </t>
  </si>
  <si>
    <t xml:space="preserve">Lož Ulje </t>
  </si>
  <si>
    <t xml:space="preserve">Naknade troš. osobama izvan radnog odnosa </t>
  </si>
  <si>
    <t>Labaratorijske usluge</t>
  </si>
  <si>
    <t xml:space="preserve">DODATNI  PROGRAM  OŠ OBRAZOVANJE </t>
  </si>
  <si>
    <t xml:space="preserve">PROGRAM R2703 OSNOVNI  STANDARD OSNOVNOŠKOSKOG OBRAZOVANJA </t>
  </si>
  <si>
    <t>Zatezna kamata iz poslovnih odnosa</t>
  </si>
  <si>
    <t xml:space="preserve">UKUPNO RASHODI / IZDACI izvor LP Grada crikvenice ukupno  </t>
  </si>
  <si>
    <t xml:space="preserve">UKUPNO RASHODI / IZDACI izvor Ministarstvo ukupno </t>
  </si>
  <si>
    <t xml:space="preserve">Voda </t>
  </si>
  <si>
    <t xml:space="preserve">Dodatna  ulaganja  - sanacija krovišta </t>
  </si>
</sst>
</file>

<file path=xl/styles.xml><?xml version="1.0" encoding="utf-8"?>
<styleSheet xmlns="http://schemas.openxmlformats.org/spreadsheetml/2006/main">
  <numFmts count="3">
    <numFmt numFmtId="44" formatCode="_-* #,##0.00\ &quot;kn&quot;_-;\-* #,##0.00\ &quot;kn&quot;_-;_-* &quot;-&quot;??\ &quot;kn&quot;_-;_-@_-"/>
    <numFmt numFmtId="164" formatCode="#,##0.0\ [$%]"/>
    <numFmt numFmtId="165" formatCode="#,##0.00_ ;\-#,##0.00\ "/>
  </numFmts>
  <fonts count="19"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40"/>
      <name val="Arial"/>
      <family val="2"/>
      <charset val="238"/>
    </font>
    <font>
      <sz val="8"/>
      <color indexed="9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8"/>
      <name val="Arial"/>
      <family val="2"/>
      <charset val="238"/>
    </font>
    <font>
      <b/>
      <sz val="20"/>
      <color rgb="FFFF0000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2" borderId="0" xfId="0" applyFont="1" applyFill="1"/>
    <xf numFmtId="0" fontId="5" fillId="2" borderId="0" xfId="0" quotePrefix="1" applyFont="1" applyFill="1"/>
    <xf numFmtId="0" fontId="6" fillId="3" borderId="0" xfId="0" applyFont="1" applyFill="1"/>
    <xf numFmtId="4" fontId="6" fillId="3" borderId="0" xfId="0" applyNumberFormat="1" applyFont="1" applyFill="1"/>
    <xf numFmtId="164" fontId="6" fillId="3" borderId="0" xfId="0" applyNumberFormat="1" applyFont="1" applyFill="1"/>
    <xf numFmtId="0" fontId="5" fillId="4" borderId="0" xfId="0" applyFont="1" applyFill="1"/>
    <xf numFmtId="4" fontId="5" fillId="4" borderId="0" xfId="0" applyNumberFormat="1" applyFont="1" applyFill="1"/>
    <xf numFmtId="164" fontId="5" fillId="4" borderId="0" xfId="0" applyNumberFormat="1" applyFont="1" applyFill="1"/>
    <xf numFmtId="0" fontId="6" fillId="5" borderId="0" xfId="0" applyFont="1" applyFill="1"/>
    <xf numFmtId="4" fontId="6" fillId="5" borderId="0" xfId="0" applyNumberFormat="1" applyFont="1" applyFill="1"/>
    <xf numFmtId="164" fontId="6" fillId="5" borderId="0" xfId="0" applyNumberFormat="1" applyFont="1" applyFill="1"/>
    <xf numFmtId="0" fontId="6" fillId="6" borderId="0" xfId="0" applyFont="1" applyFill="1"/>
    <xf numFmtId="4" fontId="6" fillId="6" borderId="0" xfId="0" applyNumberFormat="1" applyFont="1" applyFill="1"/>
    <xf numFmtId="164" fontId="6" fillId="6" borderId="0" xfId="0" applyNumberFormat="1" applyFont="1" applyFill="1"/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4" fontId="0" fillId="0" borderId="0" xfId="0" applyNumberFormat="1"/>
    <xf numFmtId="164" fontId="8" fillId="4" borderId="0" xfId="0" applyNumberFormat="1" applyFont="1" applyFill="1"/>
    <xf numFmtId="4" fontId="6" fillId="6" borderId="0" xfId="0" applyNumberFormat="1" applyFont="1" applyFill="1" applyAlignment="1"/>
    <xf numFmtId="4" fontId="4" fillId="0" borderId="0" xfId="0" applyNumberFormat="1" applyFont="1" applyAlignment="1"/>
    <xf numFmtId="4" fontId="1" fillId="0" borderId="0" xfId="0" applyNumberFormat="1" applyFont="1"/>
    <xf numFmtId="0" fontId="5" fillId="0" borderId="0" xfId="0" quotePrefix="1" applyFont="1" applyFill="1"/>
    <xf numFmtId="0" fontId="5" fillId="0" borderId="0" xfId="0" applyFont="1" applyFill="1"/>
    <xf numFmtId="0" fontId="0" fillId="3" borderId="0" xfId="0" applyFill="1"/>
    <xf numFmtId="0" fontId="5" fillId="0" borderId="0" xfId="0" applyFont="1"/>
    <xf numFmtId="0" fontId="6" fillId="7" borderId="0" xfId="0" applyFont="1" applyFill="1"/>
    <xf numFmtId="4" fontId="6" fillId="7" borderId="0" xfId="0" applyNumberFormat="1" applyFont="1" applyFill="1"/>
    <xf numFmtId="0" fontId="6" fillId="8" borderId="0" xfId="0" applyFont="1" applyFill="1"/>
    <xf numFmtId="4" fontId="6" fillId="8" borderId="0" xfId="0" applyNumberFormat="1" applyFont="1" applyFill="1"/>
    <xf numFmtId="0" fontId="4" fillId="0" borderId="0" xfId="0" applyFont="1"/>
    <xf numFmtId="4" fontId="4" fillId="0" borderId="0" xfId="0" applyNumberFormat="1" applyFont="1"/>
    <xf numFmtId="4" fontId="4" fillId="0" borderId="0" xfId="1" applyNumberFormat="1" applyFont="1" applyAlignment="1">
      <alignment horizontal="right"/>
    </xf>
    <xf numFmtId="2" fontId="9" fillId="6" borderId="0" xfId="1" applyNumberFormat="1" applyFont="1" applyFill="1" applyAlignment="1"/>
    <xf numFmtId="3" fontId="4" fillId="0" borderId="0" xfId="0" applyNumberFormat="1" applyFont="1"/>
    <xf numFmtId="164" fontId="11" fillId="3" borderId="0" xfId="0" applyNumberFormat="1" applyFont="1" applyFill="1"/>
    <xf numFmtId="164" fontId="6" fillId="10" borderId="0" xfId="0" applyNumberFormat="1" applyFont="1" applyFill="1"/>
    <xf numFmtId="164" fontId="12" fillId="9" borderId="0" xfId="0" applyNumberFormat="1" applyFont="1" applyFill="1"/>
    <xf numFmtId="164" fontId="6" fillId="11" borderId="0" xfId="0" applyNumberFormat="1" applyFont="1" applyFill="1"/>
    <xf numFmtId="164" fontId="6" fillId="12" borderId="0" xfId="0" applyNumberFormat="1" applyFont="1" applyFill="1"/>
    <xf numFmtId="164" fontId="6" fillId="13" borderId="0" xfId="0" applyNumberFormat="1" applyFont="1" applyFill="1"/>
    <xf numFmtId="0" fontId="13" fillId="0" borderId="0" xfId="0" applyFont="1"/>
    <xf numFmtId="0" fontId="14" fillId="7" borderId="0" xfId="0" applyFont="1" applyFill="1"/>
    <xf numFmtId="0" fontId="4" fillId="0" borderId="0" xfId="0" applyNumberFormat="1" applyFont="1" applyAlignment="1">
      <alignment wrapText="1"/>
    </xf>
    <xf numFmtId="0" fontId="15" fillId="14" borderId="0" xfId="0" applyFont="1" applyFill="1"/>
    <xf numFmtId="0" fontId="6" fillId="14" borderId="0" xfId="0" applyFont="1" applyFill="1"/>
    <xf numFmtId="0" fontId="4" fillId="14" borderId="0" xfId="0" applyNumberFormat="1" applyFont="1" applyFill="1" applyAlignment="1">
      <alignment wrapText="1"/>
    </xf>
    <xf numFmtId="0" fontId="4" fillId="14" borderId="0" xfId="0" applyFont="1" applyFill="1" applyAlignment="1">
      <alignment horizontal="left" wrapText="1"/>
    </xf>
    <xf numFmtId="0" fontId="4" fillId="14" borderId="0" xfId="0" applyFont="1" applyFill="1" applyAlignment="1">
      <alignment wrapText="1"/>
    </xf>
    <xf numFmtId="4" fontId="4" fillId="14" borderId="0" xfId="0" applyNumberFormat="1" applyFont="1" applyFill="1" applyAlignment="1">
      <alignment wrapText="1"/>
    </xf>
    <xf numFmtId="164" fontId="12" fillId="14" borderId="0" xfId="0" applyNumberFormat="1" applyFont="1" applyFill="1"/>
    <xf numFmtId="4" fontId="15" fillId="14" borderId="0" xfId="0" applyNumberFormat="1" applyFont="1" applyFill="1"/>
    <xf numFmtId="0" fontId="0" fillId="14" borderId="0" xfId="0" applyFill="1"/>
    <xf numFmtId="0" fontId="5" fillId="14" borderId="0" xfId="0" applyFont="1" applyFill="1" applyAlignment="1">
      <alignment wrapText="1"/>
    </xf>
    <xf numFmtId="0" fontId="16" fillId="0" borderId="0" xfId="0" applyFont="1"/>
    <xf numFmtId="0" fontId="16" fillId="14" borderId="0" xfId="0" applyFont="1" applyFill="1"/>
    <xf numFmtId="4" fontId="12" fillId="14" borderId="0" xfId="0" applyNumberFormat="1" applyFont="1" applyFill="1"/>
    <xf numFmtId="0" fontId="12" fillId="14" borderId="0" xfId="0" applyFont="1" applyFill="1"/>
    <xf numFmtId="0" fontId="17" fillId="0" borderId="0" xfId="0" applyFont="1"/>
    <xf numFmtId="4" fontId="18" fillId="14" borderId="0" xfId="0" applyNumberFormat="1" applyFont="1" applyFill="1"/>
    <xf numFmtId="164" fontId="18" fillId="14" borderId="0" xfId="0" applyNumberFormat="1" applyFont="1" applyFill="1"/>
    <xf numFmtId="4" fontId="14" fillId="5" borderId="0" xfId="0" applyNumberFormat="1" applyFont="1" applyFill="1"/>
    <xf numFmtId="165" fontId="4" fillId="0" borderId="0" xfId="1" applyNumberFormat="1" applyFont="1" applyAlignment="1">
      <alignment horizontal="right"/>
    </xf>
    <xf numFmtId="0" fontId="10" fillId="0" borderId="0" xfId="0" applyFont="1" applyAlignment="1">
      <alignment horizontal="center" vertical="center"/>
    </xf>
  </cellXfs>
  <cellStyles count="2">
    <cellStyle name="Obično" xfId="0" builtinId="0"/>
    <cellStyle name="Valuta" xfId="1" builtinId="4"/>
  </cellStyles>
  <dxfs count="0"/>
  <tableStyles count="0" defaultTableStyle="TableStyleMedium9" defaultPivotStyle="PivotStyleLight16"/>
  <colors>
    <mruColors>
      <color rgb="FF666699"/>
      <color rgb="FF333399"/>
      <color rgb="FF33CCCC"/>
      <color rgb="FF0000FF"/>
      <color rgb="FF666635"/>
      <color rgb="FF808080"/>
      <color rgb="FF333333"/>
      <color rgb="FFC0C0C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6"/>
  <sheetViews>
    <sheetView tabSelected="1" view="pageBreakPreview" topLeftCell="A147" zoomScaleNormal="100" workbookViewId="0">
      <selection activeCell="G9" sqref="G9"/>
    </sheetView>
  </sheetViews>
  <sheetFormatPr defaultRowHeight="12.75"/>
  <cols>
    <col min="1" max="1" width="10.140625" customWidth="1"/>
    <col min="2" max="2" width="7.42578125" customWidth="1"/>
    <col min="3" max="3" width="30.28515625" customWidth="1"/>
    <col min="4" max="4" width="14.85546875" customWidth="1"/>
    <col min="5" max="7" width="13.7109375" customWidth="1"/>
    <col min="8" max="8" width="10.140625" customWidth="1"/>
    <col min="9" max="9" width="10.5703125" customWidth="1"/>
    <col min="10" max="10" width="11.140625" customWidth="1"/>
  </cols>
  <sheetData>
    <row r="1" spans="1:10" s="1" customFormat="1"/>
    <row r="3" spans="1:10" s="2" customFormat="1" ht="26.25">
      <c r="A3" s="2" t="s">
        <v>231</v>
      </c>
      <c r="D3" s="2" t="s">
        <v>101</v>
      </c>
    </row>
    <row r="4" spans="1:10" s="2" customFormat="1" ht="26.25">
      <c r="C4" s="46"/>
    </row>
    <row r="5" spans="1:10" s="3" customFormat="1" ht="20.25">
      <c r="C5" s="3" t="s">
        <v>27</v>
      </c>
      <c r="D5" s="3" t="s">
        <v>59</v>
      </c>
    </row>
    <row r="7" spans="1:10">
      <c r="A7" s="4"/>
      <c r="B7" s="4" t="s">
        <v>1</v>
      </c>
      <c r="C7" s="4"/>
      <c r="D7" s="5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5" t="s">
        <v>7</v>
      </c>
      <c r="J7" s="5" t="s">
        <v>8</v>
      </c>
    </row>
    <row r="8" spans="1:10">
      <c r="A8" s="4" t="s">
        <v>9</v>
      </c>
      <c r="B8" s="4" t="s">
        <v>10</v>
      </c>
      <c r="C8" s="4" t="s">
        <v>11</v>
      </c>
      <c r="D8" s="4" t="s">
        <v>102</v>
      </c>
      <c r="E8" s="4" t="s">
        <v>103</v>
      </c>
      <c r="F8" s="4" t="s">
        <v>83</v>
      </c>
      <c r="G8" s="4" t="s">
        <v>104</v>
      </c>
      <c r="H8" s="4"/>
      <c r="I8" s="4" t="s">
        <v>12</v>
      </c>
      <c r="J8" s="4"/>
    </row>
    <row r="9" spans="1:10">
      <c r="A9" s="6" t="s">
        <v>13</v>
      </c>
      <c r="B9" s="6"/>
      <c r="C9" s="6"/>
      <c r="D9" s="7">
        <f>+D10</f>
        <v>1084544</v>
      </c>
      <c r="E9" s="7">
        <f t="shared" ref="E9:G9" si="0">+E10</f>
        <v>1174230</v>
      </c>
      <c r="F9" s="7">
        <f t="shared" si="0"/>
        <v>1079000</v>
      </c>
      <c r="G9" s="7">
        <f t="shared" si="0"/>
        <v>1063500</v>
      </c>
      <c r="H9" s="43">
        <f t="shared" ref="H9:H12" si="1">+E9/D9*100</f>
        <v>108.26946624572172</v>
      </c>
      <c r="I9" s="43">
        <f t="shared" ref="I9:I12" si="2">+F9/E9*100</f>
        <v>91.890004513596153</v>
      </c>
      <c r="J9" s="43">
        <f t="shared" ref="J9:J12" si="3">+G9/F9*100</f>
        <v>98.563484708063015</v>
      </c>
    </row>
    <row r="10" spans="1:10">
      <c r="A10" s="9" t="s">
        <v>109</v>
      </c>
      <c r="B10" s="9"/>
      <c r="C10" s="9"/>
      <c r="D10" s="10">
        <f>+D11</f>
        <v>1084544</v>
      </c>
      <c r="E10" s="10">
        <f t="shared" ref="E10:G10" si="4">+E11</f>
        <v>1174230</v>
      </c>
      <c r="F10" s="10">
        <f t="shared" si="4"/>
        <v>1079000</v>
      </c>
      <c r="G10" s="10">
        <f t="shared" si="4"/>
        <v>1063500</v>
      </c>
      <c r="H10" s="43">
        <f t="shared" si="1"/>
        <v>108.26946624572172</v>
      </c>
      <c r="I10" s="43">
        <f t="shared" si="2"/>
        <v>91.890004513596153</v>
      </c>
      <c r="J10" s="43">
        <f t="shared" si="3"/>
        <v>98.563484708063015</v>
      </c>
    </row>
    <row r="11" spans="1:10">
      <c r="A11" s="12" t="s">
        <v>110</v>
      </c>
      <c r="B11" s="12"/>
      <c r="C11" s="12"/>
      <c r="D11" s="13">
        <f>+D12+D13</f>
        <v>1084544</v>
      </c>
      <c r="E11" s="13">
        <f t="shared" ref="E11:G11" si="5">+E12+E13</f>
        <v>1174230</v>
      </c>
      <c r="F11" s="13">
        <f t="shared" si="5"/>
        <v>1079000</v>
      </c>
      <c r="G11" s="13">
        <f t="shared" si="5"/>
        <v>1063500</v>
      </c>
      <c r="H11" s="43">
        <f t="shared" si="1"/>
        <v>108.26946624572172</v>
      </c>
      <c r="I11" s="43">
        <f t="shared" si="2"/>
        <v>91.890004513596153</v>
      </c>
      <c r="J11" s="43">
        <f t="shared" si="3"/>
        <v>98.563484708063015</v>
      </c>
    </row>
    <row r="12" spans="1:10">
      <c r="A12" s="12" t="s">
        <v>240</v>
      </c>
      <c r="B12" s="12"/>
      <c r="C12" s="12"/>
      <c r="D12" s="13">
        <f>+D111</f>
        <v>41000</v>
      </c>
      <c r="E12" s="13">
        <f t="shared" ref="E12:G12" si="6">+E111</f>
        <v>0</v>
      </c>
      <c r="F12" s="13">
        <f t="shared" si="6"/>
        <v>0</v>
      </c>
      <c r="G12" s="13">
        <f t="shared" si="6"/>
        <v>0</v>
      </c>
      <c r="H12" s="43">
        <f t="shared" si="1"/>
        <v>0</v>
      </c>
      <c r="I12" s="43" t="e">
        <f t="shared" si="2"/>
        <v>#DIV/0!</v>
      </c>
      <c r="J12" s="43" t="e">
        <f t="shared" si="3"/>
        <v>#DIV/0!</v>
      </c>
    </row>
    <row r="13" spans="1:10">
      <c r="A13" s="15" t="s">
        <v>78</v>
      </c>
      <c r="B13" s="15"/>
      <c r="C13" s="15"/>
      <c r="D13" s="16">
        <f>+D14+D66</f>
        <v>1043544</v>
      </c>
      <c r="E13" s="16">
        <f t="shared" ref="E13:G13" si="7">+E14+E66</f>
        <v>1174230</v>
      </c>
      <c r="F13" s="16">
        <f t="shared" si="7"/>
        <v>1079000</v>
      </c>
      <c r="G13" s="16">
        <f t="shared" si="7"/>
        <v>1063500</v>
      </c>
      <c r="H13" s="43">
        <f t="shared" ref="H13:H73" si="8">+E13/D13*100</f>
        <v>112.52328603297993</v>
      </c>
      <c r="I13" s="43">
        <f t="shared" ref="I13:I73" si="9">+F13/E13*100</f>
        <v>91.890004513596153</v>
      </c>
      <c r="J13" s="43">
        <f t="shared" ref="J13:J73" si="10">+G13/F13*100</f>
        <v>98.563484708063015</v>
      </c>
    </row>
    <row r="14" spans="1:10">
      <c r="A14" s="15" t="s">
        <v>241</v>
      </c>
      <c r="B14" s="15"/>
      <c r="C14" s="15"/>
      <c r="D14" s="16">
        <f>+D15+D56+D62+D100</f>
        <v>690526</v>
      </c>
      <c r="E14" s="16">
        <f>+E15+E56+E62+E100</f>
        <v>940574</v>
      </c>
      <c r="F14" s="16">
        <f>+F15+F56+F62+F100</f>
        <v>910050</v>
      </c>
      <c r="G14" s="16">
        <f>+G15+G56+G62+G100</f>
        <v>893550</v>
      </c>
      <c r="H14" s="43">
        <f t="shared" ref="H14" si="11">+E14/D14*100</f>
        <v>136.21123607221162</v>
      </c>
      <c r="I14" s="43">
        <f t="shared" ref="I14" si="12">+F14/E14*100</f>
        <v>96.754747632828469</v>
      </c>
      <c r="J14" s="43">
        <f t="shared" ref="J14" si="13">+G14/F14*100</f>
        <v>98.18691280698863</v>
      </c>
    </row>
    <row r="15" spans="1:10" s="1" customFormat="1">
      <c r="A15" s="47" t="s">
        <v>142</v>
      </c>
      <c r="B15" s="31"/>
      <c r="C15" s="31"/>
      <c r="D15" s="32">
        <f>+D16+D35</f>
        <v>441558</v>
      </c>
      <c r="E15" s="32">
        <f t="shared" ref="E15:G15" si="14">+E16+E35</f>
        <v>561169</v>
      </c>
      <c r="F15" s="32">
        <f t="shared" si="14"/>
        <v>565050</v>
      </c>
      <c r="G15" s="32">
        <f t="shared" si="14"/>
        <v>563050</v>
      </c>
      <c r="H15" s="43">
        <f t="shared" si="8"/>
        <v>127.0884006178124</v>
      </c>
      <c r="I15" s="43">
        <f t="shared" si="9"/>
        <v>100.69159201595241</v>
      </c>
      <c r="J15" s="43">
        <f t="shared" si="10"/>
        <v>99.64604902221042</v>
      </c>
    </row>
    <row r="16" spans="1:10" s="63" customFormat="1">
      <c r="A16" s="62" t="s">
        <v>111</v>
      </c>
      <c r="B16" s="62"/>
      <c r="C16" s="62"/>
      <c r="D16" s="64">
        <f>SUM(D17:D34)</f>
        <v>79572</v>
      </c>
      <c r="E16" s="64">
        <f>SUM(E17:E34)</f>
        <v>78150</v>
      </c>
      <c r="F16" s="64">
        <f>SUM(F17:F34)</f>
        <v>78650</v>
      </c>
      <c r="G16" s="64">
        <f>SUM(G17:G34)</f>
        <v>78650</v>
      </c>
      <c r="H16" s="55">
        <f>+E16/D16*100</f>
        <v>98.212939224852974</v>
      </c>
      <c r="I16" s="55">
        <f>+F16/E16*100</f>
        <v>100.63979526551503</v>
      </c>
      <c r="J16" s="55">
        <f>+G16/F16*100</f>
        <v>100</v>
      </c>
    </row>
    <row r="17" spans="1:10" s="18" customFormat="1" ht="11.25">
      <c r="A17" s="48" t="s">
        <v>164</v>
      </c>
      <c r="B17" s="21">
        <v>32332</v>
      </c>
      <c r="C17" s="18" t="s">
        <v>112</v>
      </c>
      <c r="D17" s="19">
        <v>3000</v>
      </c>
      <c r="E17" s="19">
        <v>5000</v>
      </c>
      <c r="F17" s="19">
        <v>5000</v>
      </c>
      <c r="G17" s="19">
        <v>5000</v>
      </c>
      <c r="H17" s="55">
        <f t="shared" ref="H17:H31" si="15">+E17/D17*100</f>
        <v>166.66666666666669</v>
      </c>
      <c r="I17" s="55">
        <f t="shared" ref="I17:I32" si="16">+F17/E17*100</f>
        <v>100</v>
      </c>
      <c r="J17" s="55">
        <f t="shared" ref="J17:J32" si="17">+G17/F17*100</f>
        <v>100</v>
      </c>
    </row>
    <row r="18" spans="1:10" s="18" customFormat="1" ht="11.25">
      <c r="A18" s="48" t="s">
        <v>226</v>
      </c>
      <c r="B18" s="21">
        <v>32342</v>
      </c>
      <c r="C18" s="18" t="s">
        <v>140</v>
      </c>
      <c r="D18" s="19">
        <v>5440</v>
      </c>
      <c r="E18" s="19">
        <v>0</v>
      </c>
      <c r="F18" s="19">
        <v>0</v>
      </c>
      <c r="G18" s="19">
        <v>0</v>
      </c>
      <c r="H18" s="55">
        <f t="shared" si="15"/>
        <v>0</v>
      </c>
      <c r="I18" s="55" t="e">
        <f t="shared" si="16"/>
        <v>#DIV/0!</v>
      </c>
      <c r="J18" s="55" t="e">
        <f t="shared" si="17"/>
        <v>#DIV/0!</v>
      </c>
    </row>
    <row r="19" spans="1:10" s="18" customFormat="1" ht="11.25">
      <c r="A19" s="48" t="s">
        <v>165</v>
      </c>
      <c r="B19" s="21">
        <v>32339</v>
      </c>
      <c r="C19" s="18" t="s">
        <v>113</v>
      </c>
      <c r="D19" s="19">
        <v>0</v>
      </c>
      <c r="E19" s="19">
        <v>0</v>
      </c>
      <c r="F19" s="19">
        <v>0</v>
      </c>
      <c r="G19" s="19">
        <v>0</v>
      </c>
      <c r="H19" s="55" t="e">
        <f t="shared" si="15"/>
        <v>#DIV/0!</v>
      </c>
      <c r="I19" s="55" t="e">
        <f t="shared" si="16"/>
        <v>#DIV/0!</v>
      </c>
      <c r="J19" s="55" t="e">
        <f t="shared" si="17"/>
        <v>#DIV/0!</v>
      </c>
    </row>
    <row r="20" spans="1:10" s="18" customFormat="1" ht="11.25">
      <c r="A20" s="48" t="s">
        <v>166</v>
      </c>
      <c r="B20" s="21">
        <v>32334</v>
      </c>
      <c r="C20" s="18" t="s">
        <v>17</v>
      </c>
      <c r="D20" s="19">
        <v>2700</v>
      </c>
      <c r="E20" s="19">
        <v>2700</v>
      </c>
      <c r="F20" s="19">
        <v>2700</v>
      </c>
      <c r="G20" s="19">
        <v>2700</v>
      </c>
      <c r="H20" s="55">
        <f t="shared" si="15"/>
        <v>100</v>
      </c>
      <c r="I20" s="55">
        <f t="shared" si="16"/>
        <v>100</v>
      </c>
      <c r="J20" s="55">
        <f t="shared" si="17"/>
        <v>100</v>
      </c>
    </row>
    <row r="21" spans="1:10" s="18" customFormat="1" ht="11.25">
      <c r="A21" s="48" t="s">
        <v>167</v>
      </c>
      <c r="B21" s="21">
        <v>32344</v>
      </c>
      <c r="C21" s="18" t="s">
        <v>114</v>
      </c>
      <c r="D21" s="19">
        <v>5000</v>
      </c>
      <c r="E21" s="19">
        <v>5000</v>
      </c>
      <c r="F21" s="19">
        <v>5000</v>
      </c>
      <c r="G21" s="19">
        <v>5000</v>
      </c>
      <c r="H21" s="55">
        <f t="shared" si="15"/>
        <v>100</v>
      </c>
      <c r="I21" s="55">
        <f t="shared" si="16"/>
        <v>100</v>
      </c>
      <c r="J21" s="55">
        <f t="shared" si="17"/>
        <v>100</v>
      </c>
    </row>
    <row r="22" spans="1:10" s="18" customFormat="1" ht="11.25">
      <c r="A22" s="48" t="s">
        <v>168</v>
      </c>
      <c r="B22" s="21">
        <v>32349</v>
      </c>
      <c r="C22" s="18" t="s">
        <v>115</v>
      </c>
      <c r="D22" s="19">
        <v>2500</v>
      </c>
      <c r="E22" s="19">
        <v>2500</v>
      </c>
      <c r="F22" s="19">
        <v>2500</v>
      </c>
      <c r="G22" s="19">
        <v>2500</v>
      </c>
      <c r="H22" s="55">
        <f t="shared" si="15"/>
        <v>100</v>
      </c>
      <c r="I22" s="55">
        <f t="shared" si="16"/>
        <v>100</v>
      </c>
      <c r="J22" s="55">
        <f t="shared" si="17"/>
        <v>100</v>
      </c>
    </row>
    <row r="23" spans="1:10" s="18" customFormat="1" ht="11.25">
      <c r="A23" s="48" t="s">
        <v>169</v>
      </c>
      <c r="B23" s="21">
        <v>32379</v>
      </c>
      <c r="C23" s="18" t="s">
        <v>116</v>
      </c>
      <c r="D23" s="19">
        <v>12000</v>
      </c>
      <c r="E23" s="19">
        <v>12000</v>
      </c>
      <c r="F23" s="19">
        <v>12000</v>
      </c>
      <c r="G23" s="19">
        <v>12000</v>
      </c>
      <c r="H23" s="55">
        <f t="shared" si="15"/>
        <v>100</v>
      </c>
      <c r="I23" s="55">
        <f t="shared" si="16"/>
        <v>100</v>
      </c>
      <c r="J23" s="55">
        <f t="shared" si="17"/>
        <v>100</v>
      </c>
    </row>
    <row r="24" spans="1:10" s="18" customFormat="1" ht="11.25">
      <c r="A24" s="48" t="s">
        <v>170</v>
      </c>
      <c r="B24" s="21">
        <v>32389</v>
      </c>
      <c r="C24" s="18" t="s">
        <v>117</v>
      </c>
      <c r="D24" s="19">
        <v>5500</v>
      </c>
      <c r="E24" s="19">
        <v>5500</v>
      </c>
      <c r="F24" s="19">
        <v>5500</v>
      </c>
      <c r="G24" s="19">
        <v>5500</v>
      </c>
      <c r="H24" s="55">
        <f t="shared" si="15"/>
        <v>100</v>
      </c>
      <c r="I24" s="55">
        <f t="shared" si="16"/>
        <v>100</v>
      </c>
      <c r="J24" s="55">
        <f t="shared" si="17"/>
        <v>100</v>
      </c>
    </row>
    <row r="25" spans="1:10" s="18" customFormat="1" ht="22.5">
      <c r="A25" s="48" t="s">
        <v>171</v>
      </c>
      <c r="B25" s="21">
        <v>32391</v>
      </c>
      <c r="C25" s="18" t="s">
        <v>18</v>
      </c>
      <c r="D25" s="19">
        <v>12000</v>
      </c>
      <c r="E25" s="19">
        <v>12000</v>
      </c>
      <c r="F25" s="19">
        <v>12000</v>
      </c>
      <c r="G25" s="19">
        <v>12000</v>
      </c>
      <c r="H25" s="55">
        <f t="shared" si="15"/>
        <v>100</v>
      </c>
      <c r="I25" s="55">
        <f t="shared" si="16"/>
        <v>100</v>
      </c>
      <c r="J25" s="55">
        <f t="shared" si="17"/>
        <v>100</v>
      </c>
    </row>
    <row r="26" spans="1:10" s="18" customFormat="1" ht="11.25">
      <c r="A26" s="48" t="s">
        <v>172</v>
      </c>
      <c r="B26" s="21">
        <v>32392</v>
      </c>
      <c r="C26" s="18" t="s">
        <v>118</v>
      </c>
      <c r="D26" s="19">
        <v>0</v>
      </c>
      <c r="E26" s="19">
        <v>1000</v>
      </c>
      <c r="F26" s="19">
        <v>1000</v>
      </c>
      <c r="G26" s="19">
        <v>1000</v>
      </c>
      <c r="H26" s="55" t="e">
        <f t="shared" si="15"/>
        <v>#DIV/0!</v>
      </c>
      <c r="I26" s="55">
        <f t="shared" si="16"/>
        <v>100</v>
      </c>
      <c r="J26" s="55">
        <f t="shared" si="17"/>
        <v>100</v>
      </c>
    </row>
    <row r="27" spans="1:10" s="18" customFormat="1" ht="11.25">
      <c r="A27" s="48" t="s">
        <v>173</v>
      </c>
      <c r="B27" s="21">
        <v>32396</v>
      </c>
      <c r="C27" s="18" t="s">
        <v>119</v>
      </c>
      <c r="D27" s="19">
        <v>3700</v>
      </c>
      <c r="E27" s="19">
        <v>3700</v>
      </c>
      <c r="F27" s="19">
        <v>3700</v>
      </c>
      <c r="G27" s="19">
        <v>3700</v>
      </c>
      <c r="H27" s="55">
        <f t="shared" si="15"/>
        <v>100</v>
      </c>
      <c r="I27" s="55">
        <f t="shared" si="16"/>
        <v>100</v>
      </c>
      <c r="J27" s="55">
        <f t="shared" si="17"/>
        <v>100</v>
      </c>
    </row>
    <row r="28" spans="1:10" s="18" customFormat="1" ht="11.25">
      <c r="A28" s="48" t="s">
        <v>174</v>
      </c>
      <c r="B28" s="21">
        <v>32922</v>
      </c>
      <c r="C28" s="18" t="s">
        <v>120</v>
      </c>
      <c r="D28" s="19">
        <v>4700</v>
      </c>
      <c r="E28" s="19">
        <v>4700</v>
      </c>
      <c r="F28" s="19">
        <v>4700</v>
      </c>
      <c r="G28" s="19">
        <v>4700</v>
      </c>
      <c r="H28" s="55">
        <f t="shared" si="15"/>
        <v>100</v>
      </c>
      <c r="I28" s="55">
        <f t="shared" si="16"/>
        <v>100</v>
      </c>
      <c r="J28" s="55">
        <f t="shared" si="17"/>
        <v>100</v>
      </c>
    </row>
    <row r="29" spans="1:10" s="18" customFormat="1" ht="11.25">
      <c r="A29" s="48" t="s">
        <v>175</v>
      </c>
      <c r="B29" s="21">
        <v>32931</v>
      </c>
      <c r="C29" s="18" t="s">
        <v>121</v>
      </c>
      <c r="D29" s="19">
        <v>2000</v>
      </c>
      <c r="E29" s="19">
        <v>3000</v>
      </c>
      <c r="F29" s="19">
        <v>3000</v>
      </c>
      <c r="G29" s="19">
        <v>3000</v>
      </c>
      <c r="H29" s="55">
        <f t="shared" si="15"/>
        <v>150</v>
      </c>
      <c r="I29" s="55">
        <f t="shared" si="16"/>
        <v>100</v>
      </c>
      <c r="J29" s="55">
        <f t="shared" si="17"/>
        <v>100</v>
      </c>
    </row>
    <row r="30" spans="1:10" s="18" customFormat="1" ht="11.25">
      <c r="A30" s="48" t="s">
        <v>176</v>
      </c>
      <c r="B30" s="21">
        <v>32999</v>
      </c>
      <c r="C30" s="18" t="s">
        <v>19</v>
      </c>
      <c r="D30" s="19">
        <v>16032</v>
      </c>
      <c r="E30" s="19">
        <v>16000</v>
      </c>
      <c r="F30" s="19">
        <v>16000</v>
      </c>
      <c r="G30" s="19">
        <v>16000</v>
      </c>
      <c r="H30" s="55">
        <f t="shared" si="15"/>
        <v>99.800399201596804</v>
      </c>
      <c r="I30" s="55">
        <f t="shared" si="16"/>
        <v>100</v>
      </c>
      <c r="J30" s="55">
        <f t="shared" si="17"/>
        <v>100</v>
      </c>
    </row>
    <row r="31" spans="1:10" s="18" customFormat="1" ht="11.25">
      <c r="A31" s="48" t="s">
        <v>177</v>
      </c>
      <c r="B31" s="21">
        <v>34312</v>
      </c>
      <c r="C31" s="18" t="s">
        <v>122</v>
      </c>
      <c r="D31" s="19">
        <v>5000</v>
      </c>
      <c r="E31" s="19">
        <v>4500</v>
      </c>
      <c r="F31" s="19">
        <v>5000</v>
      </c>
      <c r="G31" s="19">
        <v>5000</v>
      </c>
      <c r="H31" s="55">
        <f t="shared" si="15"/>
        <v>90</v>
      </c>
      <c r="I31" s="55">
        <f t="shared" si="16"/>
        <v>111.11111111111111</v>
      </c>
      <c r="J31" s="55">
        <f t="shared" si="17"/>
        <v>100</v>
      </c>
    </row>
    <row r="32" spans="1:10" s="18" customFormat="1" ht="11.25">
      <c r="A32" s="48"/>
      <c r="B32" s="21">
        <v>34333</v>
      </c>
      <c r="C32" s="18" t="s">
        <v>242</v>
      </c>
      <c r="D32" s="19"/>
      <c r="E32" s="19">
        <v>550</v>
      </c>
      <c r="F32" s="19">
        <v>550</v>
      </c>
      <c r="G32" s="19">
        <v>550</v>
      </c>
      <c r="H32" s="42"/>
      <c r="I32" s="42">
        <f t="shared" si="16"/>
        <v>100</v>
      </c>
      <c r="J32" s="42">
        <f t="shared" si="17"/>
        <v>100</v>
      </c>
    </row>
    <row r="33" spans="1:10" s="18" customFormat="1" ht="11.25">
      <c r="A33" s="48"/>
      <c r="B33" s="21"/>
      <c r="D33" s="19"/>
      <c r="E33" s="19"/>
      <c r="F33" s="19"/>
      <c r="G33" s="19"/>
      <c r="H33" s="42"/>
      <c r="I33" s="42"/>
      <c r="J33" s="42"/>
    </row>
    <row r="34" spans="1:10" s="18" customFormat="1" ht="11.25">
      <c r="A34" s="48"/>
      <c r="B34" s="21"/>
      <c r="D34" s="19"/>
      <c r="E34" s="19"/>
      <c r="F34" s="19"/>
      <c r="G34" s="19"/>
      <c r="H34" s="42"/>
      <c r="I34" s="42"/>
      <c r="J34" s="42"/>
    </row>
    <row r="35" spans="1:10" s="18" customFormat="1" ht="22.5">
      <c r="A35" s="51" t="s">
        <v>123</v>
      </c>
      <c r="B35" s="52"/>
      <c r="C35" s="53" t="s">
        <v>124</v>
      </c>
      <c r="D35" s="54">
        <f>SUM(D36:D55)</f>
        <v>361986</v>
      </c>
      <c r="E35" s="54">
        <f t="shared" ref="E35:G35" si="18">SUM(E36:E55)</f>
        <v>483019</v>
      </c>
      <c r="F35" s="54">
        <f t="shared" si="18"/>
        <v>486400</v>
      </c>
      <c r="G35" s="54">
        <f t="shared" si="18"/>
        <v>484400</v>
      </c>
      <c r="H35" s="55">
        <f t="shared" ref="H35:H42" si="19">+E35/D35*100</f>
        <v>133.43582348488616</v>
      </c>
      <c r="I35" s="55">
        <f t="shared" ref="I35:I42" si="20">+F35/E35*100</f>
        <v>100.69997246485127</v>
      </c>
      <c r="J35" s="55">
        <f t="shared" ref="J35:J42" si="21">+G35/F35*100</f>
        <v>99.588815789473685</v>
      </c>
    </row>
    <row r="36" spans="1:10" s="18" customFormat="1" ht="11.25">
      <c r="A36" s="48" t="s">
        <v>157</v>
      </c>
      <c r="B36" s="21">
        <v>32111</v>
      </c>
      <c r="C36" s="18" t="s">
        <v>125</v>
      </c>
      <c r="D36" s="19">
        <v>9026</v>
      </c>
      <c r="E36" s="19">
        <v>15000</v>
      </c>
      <c r="F36" s="19">
        <v>17000</v>
      </c>
      <c r="G36" s="19">
        <v>17000</v>
      </c>
      <c r="H36" s="55">
        <f t="shared" si="19"/>
        <v>166.18657212497229</v>
      </c>
      <c r="I36" s="55">
        <f t="shared" si="20"/>
        <v>113.33333333333333</v>
      </c>
      <c r="J36" s="55">
        <f t="shared" si="21"/>
        <v>100</v>
      </c>
    </row>
    <row r="37" spans="1:10" s="18" customFormat="1" ht="11.25">
      <c r="A37" s="48" t="s">
        <v>158</v>
      </c>
      <c r="B37" s="21">
        <v>32113</v>
      </c>
      <c r="C37" s="18" t="s">
        <v>126</v>
      </c>
      <c r="D37" s="19">
        <v>7000</v>
      </c>
      <c r="E37" s="19">
        <v>8000</v>
      </c>
      <c r="F37" s="19">
        <v>8000</v>
      </c>
      <c r="G37" s="19">
        <v>8000</v>
      </c>
      <c r="H37" s="55">
        <f t="shared" si="19"/>
        <v>114.28571428571428</v>
      </c>
      <c r="I37" s="55">
        <f t="shared" si="20"/>
        <v>100</v>
      </c>
      <c r="J37" s="55">
        <f t="shared" si="21"/>
        <v>100</v>
      </c>
    </row>
    <row r="38" spans="1:10" s="18" customFormat="1" ht="11.25">
      <c r="A38" s="48" t="s">
        <v>159</v>
      </c>
      <c r="B38" s="21">
        <v>32115</v>
      </c>
      <c r="C38" s="18" t="s">
        <v>127</v>
      </c>
      <c r="D38" s="19">
        <v>10000</v>
      </c>
      <c r="E38" s="19">
        <v>11000</v>
      </c>
      <c r="F38" s="19">
        <v>11000</v>
      </c>
      <c r="G38" s="19">
        <v>11000</v>
      </c>
      <c r="H38" s="55">
        <f t="shared" si="19"/>
        <v>110.00000000000001</v>
      </c>
      <c r="I38" s="55">
        <f t="shared" si="20"/>
        <v>100</v>
      </c>
      <c r="J38" s="55">
        <f t="shared" si="21"/>
        <v>100</v>
      </c>
    </row>
    <row r="39" spans="1:10" s="18" customFormat="1" ht="11.25">
      <c r="A39" s="48" t="s">
        <v>160</v>
      </c>
      <c r="B39" s="21">
        <v>32131</v>
      </c>
      <c r="C39" s="18" t="s">
        <v>128</v>
      </c>
      <c r="D39" s="19">
        <v>5000</v>
      </c>
      <c r="E39" s="19">
        <v>5000</v>
      </c>
      <c r="F39" s="19">
        <v>5000</v>
      </c>
      <c r="G39" s="19">
        <v>5000</v>
      </c>
      <c r="H39" s="55">
        <f t="shared" si="19"/>
        <v>100</v>
      </c>
      <c r="I39" s="55">
        <f t="shared" si="20"/>
        <v>100</v>
      </c>
      <c r="J39" s="55">
        <f t="shared" si="21"/>
        <v>100</v>
      </c>
    </row>
    <row r="40" spans="1:10" s="18" customFormat="1" ht="11.25">
      <c r="A40" s="48" t="s">
        <v>161</v>
      </c>
      <c r="B40" s="21">
        <v>32211</v>
      </c>
      <c r="C40" s="18" t="s">
        <v>129</v>
      </c>
      <c r="D40" s="19">
        <v>7000</v>
      </c>
      <c r="E40" s="19">
        <v>6000</v>
      </c>
      <c r="F40" s="19">
        <v>6000</v>
      </c>
      <c r="G40" s="19">
        <v>6000</v>
      </c>
      <c r="H40" s="55">
        <f t="shared" si="19"/>
        <v>85.714285714285708</v>
      </c>
      <c r="I40" s="55">
        <f t="shared" si="20"/>
        <v>100</v>
      </c>
      <c r="J40" s="55">
        <f t="shared" si="21"/>
        <v>100</v>
      </c>
    </row>
    <row r="41" spans="1:10" s="18" customFormat="1" ht="22.5">
      <c r="A41" s="48" t="s">
        <v>162</v>
      </c>
      <c r="B41" s="21">
        <v>32212</v>
      </c>
      <c r="C41" s="18" t="s">
        <v>130</v>
      </c>
      <c r="D41" s="19">
        <v>9000</v>
      </c>
      <c r="E41" s="19">
        <v>9000</v>
      </c>
      <c r="F41" s="19">
        <v>9000</v>
      </c>
      <c r="G41" s="19">
        <v>9000</v>
      </c>
      <c r="H41" s="55">
        <f t="shared" si="19"/>
        <v>100</v>
      </c>
      <c r="I41" s="55">
        <f t="shared" si="20"/>
        <v>100</v>
      </c>
      <c r="J41" s="55">
        <f t="shared" si="21"/>
        <v>100</v>
      </c>
    </row>
    <row r="42" spans="1:10" s="18" customFormat="1" ht="11.25">
      <c r="A42" s="48" t="s">
        <v>163</v>
      </c>
      <c r="B42" s="21">
        <v>32214</v>
      </c>
      <c r="C42" s="18" t="s">
        <v>131</v>
      </c>
      <c r="D42" s="19">
        <v>6500</v>
      </c>
      <c r="E42" s="19">
        <v>8500</v>
      </c>
      <c r="F42" s="19">
        <v>9500</v>
      </c>
      <c r="G42" s="19">
        <v>8500</v>
      </c>
      <c r="H42" s="55">
        <f t="shared" si="19"/>
        <v>130.76923076923077</v>
      </c>
      <c r="I42" s="55">
        <f t="shared" si="20"/>
        <v>111.76470588235294</v>
      </c>
      <c r="J42" s="55">
        <f t="shared" si="21"/>
        <v>89.473684210526315</v>
      </c>
    </row>
    <row r="43" spans="1:10">
      <c r="A43" s="4"/>
      <c r="B43" s="4" t="s">
        <v>1</v>
      </c>
      <c r="C43" s="4"/>
      <c r="D43" s="5" t="s">
        <v>2</v>
      </c>
      <c r="E43" s="5" t="s">
        <v>3</v>
      </c>
      <c r="F43" s="5" t="s">
        <v>4</v>
      </c>
      <c r="G43" s="5" t="s">
        <v>5</v>
      </c>
      <c r="H43" s="5" t="s">
        <v>6</v>
      </c>
      <c r="I43" s="5" t="s">
        <v>7</v>
      </c>
      <c r="J43" s="5" t="s">
        <v>8</v>
      </c>
    </row>
    <row r="44" spans="1:10">
      <c r="A44" s="4" t="s">
        <v>9</v>
      </c>
      <c r="B44" s="4" t="s">
        <v>10</v>
      </c>
      <c r="C44" s="4" t="s">
        <v>11</v>
      </c>
      <c r="D44" s="4" t="s">
        <v>102</v>
      </c>
      <c r="E44" s="4" t="s">
        <v>105</v>
      </c>
      <c r="F44" s="4" t="s">
        <v>83</v>
      </c>
      <c r="G44" s="4" t="s">
        <v>104</v>
      </c>
      <c r="H44" s="4"/>
      <c r="I44" s="4" t="s">
        <v>12</v>
      </c>
      <c r="J44" s="4"/>
    </row>
    <row r="45" spans="1:10" s="18" customFormat="1" ht="11.25">
      <c r="A45" s="48" t="s">
        <v>153</v>
      </c>
      <c r="B45" s="21">
        <v>32216</v>
      </c>
      <c r="C45" s="18" t="s">
        <v>16</v>
      </c>
      <c r="D45" s="19">
        <v>12000</v>
      </c>
      <c r="E45" s="19">
        <v>10000</v>
      </c>
      <c r="F45" s="19">
        <v>11000</v>
      </c>
      <c r="G45" s="19">
        <v>10000</v>
      </c>
      <c r="H45" s="55">
        <f t="shared" ref="H45:H55" si="22">+E45/D45*100</f>
        <v>83.333333333333343</v>
      </c>
      <c r="I45" s="55">
        <f t="shared" ref="I45:I55" si="23">+F45/E45*100</f>
        <v>110.00000000000001</v>
      </c>
      <c r="J45" s="55">
        <f t="shared" ref="J45:J55" si="24">+G45/F45*100</f>
        <v>90.909090909090907</v>
      </c>
    </row>
    <row r="46" spans="1:10" s="18" customFormat="1" ht="11.25">
      <c r="A46" s="48" t="s">
        <v>154</v>
      </c>
      <c r="B46" s="21">
        <v>32219</v>
      </c>
      <c r="C46" s="18" t="s">
        <v>132</v>
      </c>
      <c r="D46" s="19">
        <v>10000</v>
      </c>
      <c r="E46" s="19">
        <v>12000</v>
      </c>
      <c r="F46" s="19">
        <v>12000</v>
      </c>
      <c r="G46" s="19">
        <v>12000</v>
      </c>
      <c r="H46" s="55">
        <f t="shared" si="22"/>
        <v>120</v>
      </c>
      <c r="I46" s="55">
        <f t="shared" si="23"/>
        <v>100</v>
      </c>
      <c r="J46" s="55">
        <f t="shared" si="24"/>
        <v>100</v>
      </c>
    </row>
    <row r="47" spans="1:10" s="18" customFormat="1" ht="11.25">
      <c r="A47" s="48" t="s">
        <v>155</v>
      </c>
      <c r="B47" s="21">
        <v>32231</v>
      </c>
      <c r="C47" s="18" t="s">
        <v>133</v>
      </c>
      <c r="D47" s="19">
        <v>0</v>
      </c>
      <c r="E47" s="19">
        <v>100000</v>
      </c>
      <c r="F47" s="19">
        <v>100000</v>
      </c>
      <c r="G47" s="19">
        <v>100000</v>
      </c>
      <c r="H47" s="55" t="e">
        <f t="shared" si="22"/>
        <v>#DIV/0!</v>
      </c>
      <c r="I47" s="55">
        <f t="shared" si="23"/>
        <v>100</v>
      </c>
      <c r="J47" s="55">
        <f t="shared" si="24"/>
        <v>100</v>
      </c>
    </row>
    <row r="48" spans="1:10" s="18" customFormat="1" ht="11.25">
      <c r="A48" s="48" t="s">
        <v>156</v>
      </c>
      <c r="B48" s="21">
        <v>32234</v>
      </c>
      <c r="C48" s="18" t="s">
        <v>134</v>
      </c>
      <c r="D48" s="19">
        <v>500</v>
      </c>
      <c r="E48" s="19">
        <v>500</v>
      </c>
      <c r="F48" s="19">
        <v>500</v>
      </c>
      <c r="G48" s="19">
        <v>500</v>
      </c>
      <c r="H48" s="55">
        <f t="shared" si="22"/>
        <v>100</v>
      </c>
      <c r="I48" s="55">
        <f t="shared" si="23"/>
        <v>100</v>
      </c>
      <c r="J48" s="55">
        <f t="shared" si="24"/>
        <v>100</v>
      </c>
    </row>
    <row r="49" spans="1:10" s="18" customFormat="1" ht="22.5">
      <c r="A49" s="48" t="s">
        <v>146</v>
      </c>
      <c r="B49" s="21">
        <v>32239</v>
      </c>
      <c r="C49" s="18" t="s">
        <v>135</v>
      </c>
      <c r="D49" s="19">
        <v>160000</v>
      </c>
      <c r="E49" s="19">
        <v>160619</v>
      </c>
      <c r="F49" s="19">
        <v>160000</v>
      </c>
      <c r="G49" s="19">
        <v>160000</v>
      </c>
      <c r="H49" s="55">
        <f t="shared" si="22"/>
        <v>100.386875</v>
      </c>
      <c r="I49" s="55">
        <f t="shared" si="23"/>
        <v>99.614615954525931</v>
      </c>
      <c r="J49" s="55">
        <f t="shared" si="24"/>
        <v>100</v>
      </c>
    </row>
    <row r="50" spans="1:10" s="18" customFormat="1" ht="11.25">
      <c r="A50" s="48" t="s">
        <v>147</v>
      </c>
      <c r="B50" s="21">
        <v>32311</v>
      </c>
      <c r="C50" s="18" t="s">
        <v>136</v>
      </c>
      <c r="D50" s="19">
        <v>23000</v>
      </c>
      <c r="E50" s="19">
        <v>23000</v>
      </c>
      <c r="F50" s="19">
        <v>23000</v>
      </c>
      <c r="G50" s="19">
        <v>23000</v>
      </c>
      <c r="H50" s="55">
        <f t="shared" si="22"/>
        <v>100</v>
      </c>
      <c r="I50" s="55">
        <f t="shared" si="23"/>
        <v>100</v>
      </c>
      <c r="J50" s="55">
        <f t="shared" si="24"/>
        <v>100</v>
      </c>
    </row>
    <row r="51" spans="1:10" s="18" customFormat="1" ht="11.25">
      <c r="A51" s="48" t="s">
        <v>148</v>
      </c>
      <c r="B51" s="21">
        <v>32312</v>
      </c>
      <c r="C51" s="18" t="s">
        <v>137</v>
      </c>
      <c r="D51" s="19">
        <v>2400</v>
      </c>
      <c r="E51" s="19">
        <v>3400</v>
      </c>
      <c r="F51" s="19">
        <v>3400</v>
      </c>
      <c r="G51" s="19">
        <v>3400</v>
      </c>
      <c r="H51" s="55">
        <f t="shared" si="22"/>
        <v>141.66666666666669</v>
      </c>
      <c r="I51" s="55">
        <f t="shared" si="23"/>
        <v>100</v>
      </c>
      <c r="J51" s="55">
        <f t="shared" si="24"/>
        <v>100</v>
      </c>
    </row>
    <row r="52" spans="1:10" s="18" customFormat="1" ht="11.25">
      <c r="A52" s="48" t="s">
        <v>149</v>
      </c>
      <c r="B52" s="21">
        <v>32313</v>
      </c>
      <c r="C52" s="18" t="s">
        <v>138</v>
      </c>
      <c r="D52" s="19">
        <v>4000</v>
      </c>
      <c r="E52" s="19">
        <v>4000</v>
      </c>
      <c r="F52" s="19">
        <v>4000</v>
      </c>
      <c r="G52" s="19">
        <v>4000</v>
      </c>
      <c r="H52" s="55">
        <f t="shared" si="22"/>
        <v>100</v>
      </c>
      <c r="I52" s="55">
        <f t="shared" si="23"/>
        <v>100</v>
      </c>
      <c r="J52" s="55">
        <f t="shared" si="24"/>
        <v>100</v>
      </c>
    </row>
    <row r="53" spans="1:10" s="18" customFormat="1" ht="11.25">
      <c r="A53" s="48" t="s">
        <v>150</v>
      </c>
      <c r="B53" s="21">
        <v>32341</v>
      </c>
      <c r="C53" s="18" t="s">
        <v>139</v>
      </c>
      <c r="D53" s="19">
        <v>34000</v>
      </c>
      <c r="E53" s="19">
        <v>39000</v>
      </c>
      <c r="F53" s="19">
        <v>39000</v>
      </c>
      <c r="G53" s="19">
        <v>39000</v>
      </c>
      <c r="H53" s="55">
        <f t="shared" si="22"/>
        <v>114.70588235294117</v>
      </c>
      <c r="I53" s="55">
        <f t="shared" si="23"/>
        <v>100</v>
      </c>
      <c r="J53" s="55">
        <f t="shared" si="24"/>
        <v>100</v>
      </c>
    </row>
    <row r="54" spans="1:10" s="18" customFormat="1" ht="11.25">
      <c r="A54" s="48" t="s">
        <v>151</v>
      </c>
      <c r="B54" s="21">
        <v>32342</v>
      </c>
      <c r="C54" s="18" t="s">
        <v>140</v>
      </c>
      <c r="D54" s="19">
        <v>44560</v>
      </c>
      <c r="E54" s="19">
        <v>50000</v>
      </c>
      <c r="F54" s="19">
        <v>50000</v>
      </c>
      <c r="G54" s="19">
        <v>50000</v>
      </c>
      <c r="H54" s="55">
        <f t="shared" si="22"/>
        <v>112.20825852782765</v>
      </c>
      <c r="I54" s="55">
        <f t="shared" si="23"/>
        <v>100</v>
      </c>
      <c r="J54" s="55">
        <f t="shared" si="24"/>
        <v>100</v>
      </c>
    </row>
    <row r="55" spans="1:10" s="18" customFormat="1" ht="11.25">
      <c r="A55" s="48" t="s">
        <v>152</v>
      </c>
      <c r="B55" s="21">
        <v>32369</v>
      </c>
      <c r="C55" s="18" t="s">
        <v>141</v>
      </c>
      <c r="D55" s="19">
        <v>18000</v>
      </c>
      <c r="E55" s="19">
        <v>18000</v>
      </c>
      <c r="F55" s="19">
        <v>18000</v>
      </c>
      <c r="G55" s="19">
        <v>18000</v>
      </c>
      <c r="H55" s="55">
        <f t="shared" si="22"/>
        <v>100</v>
      </c>
      <c r="I55" s="55">
        <f t="shared" si="23"/>
        <v>100</v>
      </c>
      <c r="J55" s="55">
        <f t="shared" si="24"/>
        <v>100</v>
      </c>
    </row>
    <row r="56" spans="1:10">
      <c r="A56" s="15" t="s">
        <v>144</v>
      </c>
      <c r="B56" s="15"/>
      <c r="C56" s="15"/>
      <c r="D56" s="16">
        <f>+D57</f>
        <v>73968</v>
      </c>
      <c r="E56" s="16">
        <f t="shared" ref="E56:G56" si="25">+E57</f>
        <v>73794</v>
      </c>
      <c r="F56" s="16">
        <f t="shared" si="25"/>
        <v>124000</v>
      </c>
      <c r="G56" s="16">
        <f t="shared" si="25"/>
        <v>109500</v>
      </c>
      <c r="H56" s="44">
        <f>E56/D56*100</f>
        <v>99.764763140817649</v>
      </c>
      <c r="I56" s="44">
        <f t="shared" si="9"/>
        <v>168.03534162669052</v>
      </c>
      <c r="J56" s="44">
        <f t="shared" si="10"/>
        <v>88.306451612903231</v>
      </c>
    </row>
    <row r="57" spans="1:10">
      <c r="A57" s="49" t="s">
        <v>143</v>
      </c>
      <c r="B57" s="57"/>
      <c r="C57" s="49" t="s">
        <v>178</v>
      </c>
      <c r="D57" s="56">
        <f>SUM(D58:D61)</f>
        <v>73968</v>
      </c>
      <c r="E57" s="56">
        <f t="shared" ref="E57:G57" si="26">SUM(E58:E61)</f>
        <v>73794</v>
      </c>
      <c r="F57" s="56">
        <f t="shared" si="26"/>
        <v>124000</v>
      </c>
      <c r="G57" s="56">
        <f t="shared" si="26"/>
        <v>109500</v>
      </c>
      <c r="H57" s="65">
        <f t="shared" ref="H57" si="27">+E57/D57*100</f>
        <v>99.764763140817649</v>
      </c>
      <c r="I57" s="65">
        <f t="shared" si="9"/>
        <v>168.03534162669052</v>
      </c>
      <c r="J57" s="65">
        <f t="shared" si="10"/>
        <v>88.306451612903231</v>
      </c>
    </row>
    <row r="58" spans="1:10" s="18" customFormat="1" ht="22.5">
      <c r="A58" s="18" t="s">
        <v>227</v>
      </c>
      <c r="B58" s="21">
        <v>32241</v>
      </c>
      <c r="C58" s="18" t="s">
        <v>20</v>
      </c>
      <c r="D58" s="19">
        <v>6000</v>
      </c>
      <c r="E58" s="19">
        <v>6000</v>
      </c>
      <c r="F58" s="19">
        <v>6000</v>
      </c>
      <c r="G58" s="19">
        <v>6500</v>
      </c>
      <c r="H58" s="65">
        <f t="shared" ref="H58:H61" si="28">+E58/D58*100</f>
        <v>100</v>
      </c>
      <c r="I58" s="65">
        <f t="shared" ref="I58:I61" si="29">+F58/E58*100</f>
        <v>100</v>
      </c>
      <c r="J58" s="65">
        <f t="shared" ref="J58:J61" si="30">+G58/F58*100</f>
        <v>108.33333333333333</v>
      </c>
    </row>
    <row r="59" spans="1:10" s="18" customFormat="1" ht="22.5">
      <c r="A59" s="18" t="s">
        <v>228</v>
      </c>
      <c r="B59" s="21">
        <v>32242</v>
      </c>
      <c r="C59" s="18" t="s">
        <v>21</v>
      </c>
      <c r="D59" s="19">
        <v>3800</v>
      </c>
      <c r="E59" s="19">
        <v>4000</v>
      </c>
      <c r="F59" s="19">
        <v>4000</v>
      </c>
      <c r="G59" s="19">
        <v>4000</v>
      </c>
      <c r="H59" s="65">
        <f t="shared" si="28"/>
        <v>105.26315789473684</v>
      </c>
      <c r="I59" s="65">
        <f t="shared" si="29"/>
        <v>100</v>
      </c>
      <c r="J59" s="65">
        <f t="shared" si="30"/>
        <v>100</v>
      </c>
    </row>
    <row r="60" spans="1:10" s="18" customFormat="1" ht="22.5">
      <c r="A60" s="18" t="s">
        <v>229</v>
      </c>
      <c r="B60" s="21">
        <v>32321</v>
      </c>
      <c r="C60" s="18" t="s">
        <v>22</v>
      </c>
      <c r="D60" s="19">
        <v>37168</v>
      </c>
      <c r="E60" s="19">
        <v>36794</v>
      </c>
      <c r="F60" s="19">
        <v>87000</v>
      </c>
      <c r="G60" s="19">
        <v>72000</v>
      </c>
      <c r="H60" s="65">
        <f t="shared" si="28"/>
        <v>98.993758071459311</v>
      </c>
      <c r="I60" s="65">
        <f t="shared" si="29"/>
        <v>236.45159536881013</v>
      </c>
      <c r="J60" s="65">
        <f t="shared" si="30"/>
        <v>82.758620689655174</v>
      </c>
    </row>
    <row r="61" spans="1:10" s="18" customFormat="1" ht="22.5">
      <c r="A61" s="18" t="s">
        <v>230</v>
      </c>
      <c r="B61" s="21">
        <v>32322</v>
      </c>
      <c r="C61" s="18" t="s">
        <v>23</v>
      </c>
      <c r="D61" s="19">
        <v>27000</v>
      </c>
      <c r="E61" s="19">
        <v>27000</v>
      </c>
      <c r="F61" s="19">
        <v>27000</v>
      </c>
      <c r="G61" s="19">
        <v>27000</v>
      </c>
      <c r="H61" s="65">
        <f t="shared" si="28"/>
        <v>100</v>
      </c>
      <c r="I61" s="65">
        <f t="shared" si="29"/>
        <v>100</v>
      </c>
      <c r="J61" s="65">
        <f t="shared" si="30"/>
        <v>100</v>
      </c>
    </row>
    <row r="62" spans="1:10">
      <c r="A62" s="15" t="s">
        <v>69</v>
      </c>
      <c r="B62" s="15" t="s">
        <v>145</v>
      </c>
      <c r="C62" s="15"/>
      <c r="D62" s="16">
        <f>+D63</f>
        <v>175000</v>
      </c>
      <c r="E62" s="16">
        <f t="shared" ref="E62:G62" si="31">+E63</f>
        <v>175000</v>
      </c>
      <c r="F62" s="16">
        <f t="shared" si="31"/>
        <v>175000</v>
      </c>
      <c r="G62" s="16">
        <f t="shared" si="31"/>
        <v>175000</v>
      </c>
      <c r="H62" s="44">
        <f t="shared" si="8"/>
        <v>100</v>
      </c>
      <c r="I62" s="44">
        <f t="shared" si="9"/>
        <v>100</v>
      </c>
      <c r="J62" s="44">
        <f t="shared" si="10"/>
        <v>100</v>
      </c>
    </row>
    <row r="63" spans="1:10" s="18" customFormat="1" ht="11.25">
      <c r="A63" s="58" t="s">
        <v>180</v>
      </c>
      <c r="B63" s="52"/>
      <c r="C63" s="58" t="s">
        <v>182</v>
      </c>
      <c r="D63" s="54">
        <f>+D64</f>
        <v>175000</v>
      </c>
      <c r="E63" s="54">
        <f t="shared" ref="E63:G63" si="32">+E64</f>
        <v>175000</v>
      </c>
      <c r="F63" s="54">
        <f t="shared" si="32"/>
        <v>175000</v>
      </c>
      <c r="G63" s="54">
        <f t="shared" si="32"/>
        <v>175000</v>
      </c>
      <c r="H63" s="65">
        <f t="shared" si="8"/>
        <v>100</v>
      </c>
      <c r="I63" s="65">
        <f t="shared" si="9"/>
        <v>100</v>
      </c>
      <c r="J63" s="65">
        <f t="shared" si="10"/>
        <v>100</v>
      </c>
    </row>
    <row r="64" spans="1:10" s="18" customFormat="1" ht="11.25">
      <c r="A64" s="18" t="s">
        <v>181</v>
      </c>
      <c r="B64" s="21">
        <v>32319</v>
      </c>
      <c r="C64" s="18" t="s">
        <v>179</v>
      </c>
      <c r="D64" s="19">
        <v>175000</v>
      </c>
      <c r="E64" s="19">
        <v>175000</v>
      </c>
      <c r="F64" s="19">
        <v>175000</v>
      </c>
      <c r="G64" s="19">
        <v>175000</v>
      </c>
      <c r="H64" s="65">
        <f t="shared" si="8"/>
        <v>100</v>
      </c>
      <c r="I64" s="65">
        <f t="shared" si="9"/>
        <v>100</v>
      </c>
      <c r="J64" s="65">
        <f t="shared" si="10"/>
        <v>100</v>
      </c>
    </row>
    <row r="65" spans="1:10" s="18" customFormat="1" ht="11.25">
      <c r="B65" s="21"/>
      <c r="D65" s="19"/>
      <c r="E65" s="19"/>
      <c r="F65" s="19"/>
      <c r="G65" s="19"/>
      <c r="H65" s="42"/>
      <c r="I65" s="42"/>
      <c r="J65" s="42"/>
    </row>
    <row r="66" spans="1:10">
      <c r="A66" s="33" t="s">
        <v>234</v>
      </c>
      <c r="B66" s="33"/>
      <c r="C66" s="33"/>
      <c r="D66" s="34">
        <f>+D67+D70+D74+D91</f>
        <v>353018</v>
      </c>
      <c r="E66" s="34">
        <f t="shared" ref="E66:G66" si="33">+E67+E70+E74+E91</f>
        <v>233656</v>
      </c>
      <c r="F66" s="34">
        <f t="shared" si="33"/>
        <v>168950</v>
      </c>
      <c r="G66" s="34">
        <f t="shared" si="33"/>
        <v>169950</v>
      </c>
      <c r="H66" s="45"/>
      <c r="I66" s="45"/>
      <c r="J66" s="45"/>
    </row>
    <row r="67" spans="1:10">
      <c r="A67" s="15" t="s">
        <v>76</v>
      </c>
      <c r="B67" s="15"/>
      <c r="C67" s="15"/>
      <c r="D67" s="16">
        <f>+D68</f>
        <v>10000</v>
      </c>
      <c r="E67" s="16">
        <f t="shared" ref="E67:G67" si="34">+E68</f>
        <v>15000</v>
      </c>
      <c r="F67" s="16">
        <f t="shared" si="34"/>
        <v>15000</v>
      </c>
      <c r="G67" s="16">
        <f t="shared" si="34"/>
        <v>15000</v>
      </c>
      <c r="H67" s="44">
        <f t="shared" ref="H67:H69" si="35">+E67/D67*100</f>
        <v>150</v>
      </c>
      <c r="I67" s="44">
        <f t="shared" ref="I67:I69" si="36">+F67/E67*100</f>
        <v>100</v>
      </c>
      <c r="J67" s="44">
        <f t="shared" ref="J67:J69" si="37">+G67/F67*100</f>
        <v>100</v>
      </c>
    </row>
    <row r="68" spans="1:10">
      <c r="A68" s="50" t="s">
        <v>190</v>
      </c>
      <c r="B68" s="50"/>
      <c r="C68" s="49" t="s">
        <v>191</v>
      </c>
      <c r="D68" s="61">
        <f>+D69</f>
        <v>10000</v>
      </c>
      <c r="E68" s="61">
        <f t="shared" ref="E68:G68" si="38">+E69</f>
        <v>15000</v>
      </c>
      <c r="F68" s="61">
        <f t="shared" si="38"/>
        <v>15000</v>
      </c>
      <c r="G68" s="61">
        <f t="shared" si="38"/>
        <v>15000</v>
      </c>
      <c r="H68" s="65">
        <f t="shared" si="35"/>
        <v>150</v>
      </c>
      <c r="I68" s="65">
        <f t="shared" si="36"/>
        <v>100</v>
      </c>
      <c r="J68" s="65">
        <f t="shared" si="37"/>
        <v>100</v>
      </c>
    </row>
    <row r="69" spans="1:10" s="18" customFormat="1" ht="11.25">
      <c r="A69" s="18" t="s">
        <v>183</v>
      </c>
      <c r="B69" s="21">
        <v>32999</v>
      </c>
      <c r="C69" s="18" t="s">
        <v>74</v>
      </c>
      <c r="D69" s="19">
        <v>10000</v>
      </c>
      <c r="E69" s="19">
        <v>15000</v>
      </c>
      <c r="F69" s="19">
        <v>15000</v>
      </c>
      <c r="G69" s="19">
        <v>15000</v>
      </c>
      <c r="H69" s="65">
        <f t="shared" si="35"/>
        <v>150</v>
      </c>
      <c r="I69" s="65">
        <f t="shared" si="36"/>
        <v>100</v>
      </c>
      <c r="J69" s="65">
        <f t="shared" si="37"/>
        <v>100</v>
      </c>
    </row>
    <row r="70" spans="1:10">
      <c r="A70" s="15" t="s">
        <v>184</v>
      </c>
      <c r="B70" s="15"/>
      <c r="C70" s="15"/>
      <c r="D70" s="16">
        <f>+D71</f>
        <v>50000</v>
      </c>
      <c r="E70" s="16">
        <f t="shared" ref="E70:G70" si="39">+E71</f>
        <v>71206</v>
      </c>
      <c r="F70" s="16">
        <f t="shared" si="39"/>
        <v>0</v>
      </c>
      <c r="G70" s="16">
        <f t="shared" si="39"/>
        <v>0</v>
      </c>
      <c r="H70" s="44">
        <f t="shared" si="8"/>
        <v>142.41200000000001</v>
      </c>
      <c r="I70" s="44">
        <f t="shared" si="9"/>
        <v>0</v>
      </c>
      <c r="J70" s="44" t="e">
        <f t="shared" si="10"/>
        <v>#DIV/0!</v>
      </c>
    </row>
    <row r="71" spans="1:10" s="59" customFormat="1">
      <c r="A71" s="49" t="s">
        <v>192</v>
      </c>
      <c r="B71" s="49"/>
      <c r="C71" s="49" t="s">
        <v>193</v>
      </c>
      <c r="D71" s="56">
        <f>+D72+D73</f>
        <v>50000</v>
      </c>
      <c r="E71" s="56">
        <f t="shared" ref="E71:G71" si="40">+E72+E73</f>
        <v>71206</v>
      </c>
      <c r="F71" s="56">
        <f t="shared" si="40"/>
        <v>0</v>
      </c>
      <c r="G71" s="56">
        <f t="shared" si="40"/>
        <v>0</v>
      </c>
      <c r="H71" s="65">
        <f t="shared" si="8"/>
        <v>142.41200000000001</v>
      </c>
      <c r="I71" s="65">
        <f t="shared" si="9"/>
        <v>0</v>
      </c>
      <c r="J71" s="65" t="e">
        <f t="shared" si="10"/>
        <v>#DIV/0!</v>
      </c>
    </row>
    <row r="72" spans="1:10" s="18" customFormat="1" ht="22.5">
      <c r="A72" s="18" t="s">
        <v>187</v>
      </c>
      <c r="B72" s="21">
        <v>32321</v>
      </c>
      <c r="C72" s="18" t="s">
        <v>186</v>
      </c>
      <c r="D72" s="19">
        <v>50000</v>
      </c>
      <c r="E72" s="19">
        <v>50000</v>
      </c>
      <c r="F72" s="19"/>
      <c r="G72" s="19"/>
      <c r="H72" s="65">
        <f t="shared" si="8"/>
        <v>100</v>
      </c>
      <c r="I72" s="65">
        <f t="shared" si="9"/>
        <v>0</v>
      </c>
      <c r="J72" s="65" t="e">
        <f t="shared" si="10"/>
        <v>#DIV/0!</v>
      </c>
    </row>
    <row r="73" spans="1:10" s="18" customFormat="1" ht="22.5">
      <c r="A73" s="18" t="s">
        <v>188</v>
      </c>
      <c r="B73" s="21">
        <v>32321</v>
      </c>
      <c r="C73" s="18" t="s">
        <v>185</v>
      </c>
      <c r="D73" s="19">
        <v>0</v>
      </c>
      <c r="E73" s="19">
        <v>21206</v>
      </c>
      <c r="F73" s="19"/>
      <c r="G73" s="19"/>
      <c r="H73" s="65" t="e">
        <f t="shared" si="8"/>
        <v>#DIV/0!</v>
      </c>
      <c r="I73" s="65">
        <f t="shared" si="9"/>
        <v>0</v>
      </c>
      <c r="J73" s="65" t="e">
        <f t="shared" si="10"/>
        <v>#DIV/0!</v>
      </c>
    </row>
    <row r="74" spans="1:10">
      <c r="A74" s="15" t="s">
        <v>189</v>
      </c>
      <c r="B74" s="15"/>
      <c r="C74" s="15"/>
      <c r="D74" s="16">
        <f>+D75</f>
        <v>278018</v>
      </c>
      <c r="E74" s="16">
        <f t="shared" ref="E74:G74" si="41">+E75</f>
        <v>132450</v>
      </c>
      <c r="F74" s="16">
        <f t="shared" si="41"/>
        <v>132950</v>
      </c>
      <c r="G74" s="16">
        <f t="shared" si="41"/>
        <v>132950</v>
      </c>
      <c r="H74" s="44">
        <f t="shared" ref="H74:H88" si="42">+E74/D74*100</f>
        <v>47.640800235955943</v>
      </c>
      <c r="I74" s="44">
        <f t="shared" ref="I74:I88" si="43">+F74/E74*100</f>
        <v>100.37750094375235</v>
      </c>
      <c r="J74" s="44">
        <f t="shared" ref="J74:J88" si="44">+G74/F74*100</f>
        <v>100</v>
      </c>
    </row>
    <row r="75" spans="1:10" s="60" customFormat="1">
      <c r="A75" s="49" t="s">
        <v>194</v>
      </c>
      <c r="B75" s="49"/>
      <c r="C75" s="49" t="s">
        <v>191</v>
      </c>
      <c r="D75" s="56">
        <f>SUM(D76:D88)</f>
        <v>278018</v>
      </c>
      <c r="E75" s="56">
        <f t="shared" ref="E75:G75" si="45">SUM(E76:E88)</f>
        <v>132450</v>
      </c>
      <c r="F75" s="56">
        <f t="shared" si="45"/>
        <v>132950</v>
      </c>
      <c r="G75" s="56">
        <f t="shared" si="45"/>
        <v>132950</v>
      </c>
      <c r="H75" s="65">
        <f t="shared" si="42"/>
        <v>47.640800235955943</v>
      </c>
      <c r="I75" s="65">
        <f t="shared" si="43"/>
        <v>100.37750094375235</v>
      </c>
      <c r="J75" s="65">
        <f t="shared" si="44"/>
        <v>100</v>
      </c>
    </row>
    <row r="76" spans="1:10" s="18" customFormat="1" ht="11.25">
      <c r="A76" s="18" t="s">
        <v>195</v>
      </c>
      <c r="B76" s="21">
        <v>31111</v>
      </c>
      <c r="C76" s="18" t="s">
        <v>66</v>
      </c>
      <c r="D76" s="19">
        <v>125000</v>
      </c>
      <c r="E76" s="19">
        <v>91000</v>
      </c>
      <c r="F76" s="19">
        <v>91000</v>
      </c>
      <c r="G76" s="19">
        <v>91000</v>
      </c>
      <c r="H76" s="65">
        <f t="shared" si="42"/>
        <v>72.8</v>
      </c>
      <c r="I76" s="65">
        <f t="shared" si="43"/>
        <v>100</v>
      </c>
      <c r="J76" s="65">
        <f t="shared" si="44"/>
        <v>100</v>
      </c>
    </row>
    <row r="77" spans="1:10" s="18" customFormat="1" ht="11.25">
      <c r="A77" s="18" t="s">
        <v>196</v>
      </c>
      <c r="B77" s="21">
        <v>31219</v>
      </c>
      <c r="C77" s="18" t="s">
        <v>199</v>
      </c>
      <c r="D77" s="19">
        <v>1000</v>
      </c>
      <c r="E77" s="19">
        <v>0</v>
      </c>
      <c r="F77" s="19">
        <v>0</v>
      </c>
      <c r="G77" s="19">
        <v>0</v>
      </c>
      <c r="H77" s="65">
        <f t="shared" si="42"/>
        <v>0</v>
      </c>
      <c r="I77" s="65" t="e">
        <f t="shared" si="43"/>
        <v>#DIV/0!</v>
      </c>
      <c r="J77" s="65" t="e">
        <f t="shared" si="44"/>
        <v>#DIV/0!</v>
      </c>
    </row>
    <row r="78" spans="1:10" s="18" customFormat="1" ht="22.5">
      <c r="A78" s="18" t="s">
        <v>197</v>
      </c>
      <c r="B78" s="21">
        <v>31321</v>
      </c>
      <c r="C78" s="18" t="s">
        <v>79</v>
      </c>
      <c r="D78" s="19">
        <v>18000</v>
      </c>
      <c r="E78" s="19">
        <v>11600</v>
      </c>
      <c r="F78" s="19">
        <v>11600</v>
      </c>
      <c r="G78" s="19">
        <v>11600</v>
      </c>
      <c r="H78" s="65">
        <f t="shared" si="42"/>
        <v>64.444444444444443</v>
      </c>
      <c r="I78" s="65">
        <f t="shared" si="43"/>
        <v>100</v>
      </c>
      <c r="J78" s="65">
        <f t="shared" si="44"/>
        <v>100</v>
      </c>
    </row>
    <row r="79" spans="1:10" s="18" customFormat="1" ht="11.25">
      <c r="A79" s="18" t="s">
        <v>198</v>
      </c>
      <c r="B79" s="21">
        <v>31322</v>
      </c>
      <c r="C79" s="18" t="s">
        <v>77</v>
      </c>
      <c r="D79" s="19">
        <v>600</v>
      </c>
      <c r="E79" s="19">
        <v>500</v>
      </c>
      <c r="F79" s="19">
        <v>500</v>
      </c>
      <c r="G79" s="19">
        <v>500</v>
      </c>
      <c r="H79" s="65">
        <f t="shared" si="42"/>
        <v>83.333333333333343</v>
      </c>
      <c r="I79" s="65">
        <f t="shared" si="43"/>
        <v>100</v>
      </c>
      <c r="J79" s="65">
        <f t="shared" si="44"/>
        <v>100</v>
      </c>
    </row>
    <row r="80" spans="1:10" s="18" customFormat="1" ht="22.5">
      <c r="A80" s="18" t="s">
        <v>201</v>
      </c>
      <c r="B80" s="21">
        <v>31332</v>
      </c>
      <c r="C80" s="18" t="s">
        <v>200</v>
      </c>
      <c r="D80" s="19">
        <v>2270</v>
      </c>
      <c r="E80" s="19">
        <v>1200</v>
      </c>
      <c r="F80" s="19">
        <v>1200</v>
      </c>
      <c r="G80" s="19">
        <v>1200</v>
      </c>
      <c r="H80" s="65">
        <f t="shared" si="42"/>
        <v>52.863436123348016</v>
      </c>
      <c r="I80" s="65">
        <f t="shared" si="43"/>
        <v>100</v>
      </c>
      <c r="J80" s="65">
        <f t="shared" si="44"/>
        <v>100</v>
      </c>
    </row>
    <row r="81" spans="1:10" s="18" customFormat="1" ht="11.25">
      <c r="A81" s="18" t="s">
        <v>202</v>
      </c>
      <c r="B81" s="21">
        <v>31333</v>
      </c>
      <c r="C81" s="18" t="s">
        <v>80</v>
      </c>
      <c r="D81" s="19">
        <v>180</v>
      </c>
      <c r="E81" s="19">
        <v>150</v>
      </c>
      <c r="F81" s="19">
        <v>150</v>
      </c>
      <c r="G81" s="19">
        <v>150</v>
      </c>
      <c r="H81" s="65">
        <f t="shared" si="42"/>
        <v>83.333333333333343</v>
      </c>
      <c r="I81" s="65">
        <f t="shared" si="43"/>
        <v>100</v>
      </c>
      <c r="J81" s="65">
        <f t="shared" si="44"/>
        <v>100</v>
      </c>
    </row>
    <row r="82" spans="1:10" s="18" customFormat="1" ht="11.25">
      <c r="B82" s="21"/>
      <c r="D82" s="19"/>
      <c r="E82" s="19"/>
      <c r="F82" s="19"/>
      <c r="G82" s="19"/>
      <c r="H82" s="65"/>
      <c r="I82" s="65"/>
      <c r="J82" s="65"/>
    </row>
    <row r="83" spans="1:10" s="18" customFormat="1" ht="11.25">
      <c r="A83" s="18" t="s">
        <v>209</v>
      </c>
      <c r="B83" s="21">
        <v>32121</v>
      </c>
      <c r="C83" s="18" t="s">
        <v>92</v>
      </c>
      <c r="D83" s="19">
        <v>6000</v>
      </c>
      <c r="E83" s="19">
        <v>5000</v>
      </c>
      <c r="F83" s="19">
        <v>5000</v>
      </c>
      <c r="G83" s="19">
        <v>5000</v>
      </c>
      <c r="H83" s="65">
        <f t="shared" si="42"/>
        <v>83.333333333333343</v>
      </c>
      <c r="I83" s="65">
        <f t="shared" si="43"/>
        <v>100</v>
      </c>
      <c r="J83" s="65">
        <f t="shared" si="44"/>
        <v>100</v>
      </c>
    </row>
    <row r="84" spans="1:10" s="18" customFormat="1" ht="11.25">
      <c r="A84" s="18" t="s">
        <v>208</v>
      </c>
      <c r="B84" s="21">
        <v>32231</v>
      </c>
      <c r="C84" s="18" t="s">
        <v>93</v>
      </c>
      <c r="D84" s="19">
        <v>105000</v>
      </c>
      <c r="E84" s="19">
        <v>0</v>
      </c>
      <c r="F84" s="19">
        <v>0</v>
      </c>
      <c r="G84" s="19">
        <v>0</v>
      </c>
      <c r="H84" s="65">
        <f t="shared" si="42"/>
        <v>0</v>
      </c>
      <c r="I84" s="65" t="e">
        <f t="shared" si="43"/>
        <v>#DIV/0!</v>
      </c>
      <c r="J84" s="65" t="e">
        <f t="shared" si="44"/>
        <v>#DIV/0!</v>
      </c>
    </row>
    <row r="85" spans="1:10" s="18" customFormat="1" ht="11.25">
      <c r="A85" s="18" t="s">
        <v>207</v>
      </c>
      <c r="B85" s="21">
        <v>32251</v>
      </c>
      <c r="C85" s="18" t="s">
        <v>94</v>
      </c>
      <c r="D85" s="19">
        <v>5000</v>
      </c>
      <c r="E85" s="19">
        <v>5000</v>
      </c>
      <c r="F85" s="19">
        <v>5500</v>
      </c>
      <c r="G85" s="19">
        <v>5500</v>
      </c>
      <c r="H85" s="65">
        <f t="shared" si="42"/>
        <v>100</v>
      </c>
      <c r="I85" s="65">
        <f t="shared" si="43"/>
        <v>110.00000000000001</v>
      </c>
      <c r="J85" s="65">
        <f t="shared" si="44"/>
        <v>100</v>
      </c>
    </row>
    <row r="86" spans="1:10" s="18" customFormat="1" ht="22.5">
      <c r="A86" s="18" t="s">
        <v>206</v>
      </c>
      <c r="B86" s="21">
        <v>32319</v>
      </c>
      <c r="C86" s="18" t="s">
        <v>203</v>
      </c>
      <c r="D86" s="19">
        <v>8000</v>
      </c>
      <c r="E86" s="19">
        <v>8000</v>
      </c>
      <c r="F86" s="19">
        <v>8000</v>
      </c>
      <c r="G86" s="19">
        <v>8000</v>
      </c>
      <c r="H86" s="65">
        <f t="shared" si="42"/>
        <v>100</v>
      </c>
      <c r="I86" s="65">
        <f t="shared" si="43"/>
        <v>100</v>
      </c>
      <c r="J86" s="65">
        <f t="shared" si="44"/>
        <v>100</v>
      </c>
    </row>
    <row r="87" spans="1:10" s="18" customFormat="1" ht="11.25">
      <c r="A87" s="18" t="s">
        <v>205</v>
      </c>
      <c r="B87" s="21">
        <v>32341</v>
      </c>
      <c r="C87" s="18" t="s">
        <v>95</v>
      </c>
      <c r="D87" s="19">
        <v>5000</v>
      </c>
      <c r="E87" s="19">
        <v>0</v>
      </c>
      <c r="F87" s="19">
        <v>0</v>
      </c>
      <c r="G87" s="19">
        <v>0</v>
      </c>
      <c r="H87" s="65">
        <f t="shared" si="42"/>
        <v>0</v>
      </c>
      <c r="I87" s="65" t="e">
        <f t="shared" si="43"/>
        <v>#DIV/0!</v>
      </c>
      <c r="J87" s="65" t="e">
        <f t="shared" si="44"/>
        <v>#DIV/0!</v>
      </c>
    </row>
    <row r="88" spans="1:10" s="18" customFormat="1" ht="22.5">
      <c r="A88" s="18" t="s">
        <v>204</v>
      </c>
      <c r="B88" s="21">
        <v>32999</v>
      </c>
      <c r="C88" s="18" t="s">
        <v>210</v>
      </c>
      <c r="D88" s="19">
        <v>1968</v>
      </c>
      <c r="E88" s="19">
        <v>10000</v>
      </c>
      <c r="F88" s="19">
        <v>10000</v>
      </c>
      <c r="G88" s="19">
        <v>10000</v>
      </c>
      <c r="H88" s="65">
        <f t="shared" si="42"/>
        <v>508.130081300813</v>
      </c>
      <c r="I88" s="65">
        <f t="shared" si="43"/>
        <v>100</v>
      </c>
      <c r="J88" s="65">
        <f t="shared" si="44"/>
        <v>100</v>
      </c>
    </row>
    <row r="89" spans="1:10">
      <c r="A89" s="12" t="s">
        <v>211</v>
      </c>
      <c r="B89" s="12"/>
      <c r="C89" s="12"/>
      <c r="D89" s="66">
        <f>+D91</f>
        <v>15000</v>
      </c>
      <c r="E89" s="66">
        <f t="shared" ref="E89:G89" si="46">+E91</f>
        <v>15000</v>
      </c>
      <c r="F89" s="66">
        <f t="shared" si="46"/>
        <v>21000</v>
      </c>
      <c r="G89" s="66">
        <f t="shared" si="46"/>
        <v>22000</v>
      </c>
      <c r="H89" s="44">
        <f t="shared" ref="H89" si="47">+E89/D89*100</f>
        <v>100</v>
      </c>
      <c r="I89" s="44">
        <f t="shared" ref="I89" si="48">+F89/E89*100</f>
        <v>140</v>
      </c>
      <c r="J89" s="44">
        <f t="shared" ref="J89" si="49">+G89/F89*100</f>
        <v>104.76190476190477</v>
      </c>
    </row>
    <row r="90" spans="1:10">
      <c r="A90" s="15"/>
      <c r="B90" s="15"/>
      <c r="C90" s="15"/>
      <c r="D90" s="16"/>
      <c r="E90" s="16"/>
      <c r="F90" s="16"/>
      <c r="G90" s="16"/>
      <c r="H90" s="44"/>
      <c r="I90" s="44"/>
      <c r="J90" s="44"/>
    </row>
    <row r="91" spans="1:10" s="57" customFormat="1">
      <c r="A91" s="50" t="s">
        <v>214</v>
      </c>
      <c r="B91" s="50"/>
      <c r="C91" s="49" t="s">
        <v>215</v>
      </c>
      <c r="D91" s="56">
        <f>+D92</f>
        <v>15000</v>
      </c>
      <c r="E91" s="56">
        <f>+E92</f>
        <v>15000</v>
      </c>
      <c r="F91" s="56">
        <f>+F92</f>
        <v>21000</v>
      </c>
      <c r="G91" s="56">
        <f>+G92</f>
        <v>22000</v>
      </c>
      <c r="H91" s="65">
        <f t="shared" ref="H91:H92" si="50">+E91/D91*100</f>
        <v>100</v>
      </c>
      <c r="I91" s="65">
        <f t="shared" ref="I91:I92" si="51">+F91/E91*100</f>
        <v>140</v>
      </c>
      <c r="J91" s="65">
        <f t="shared" ref="J91:J92" si="52">+G91/F91*100</f>
        <v>104.76190476190477</v>
      </c>
    </row>
    <row r="92" spans="1:10" s="18" customFormat="1" ht="27" customHeight="1">
      <c r="A92" s="18" t="s">
        <v>216</v>
      </c>
      <c r="B92" s="21">
        <v>32224</v>
      </c>
      <c r="C92" s="18" t="s">
        <v>24</v>
      </c>
      <c r="D92" s="19">
        <v>15000</v>
      </c>
      <c r="E92" s="19">
        <v>15000</v>
      </c>
      <c r="F92" s="19">
        <v>21000</v>
      </c>
      <c r="G92" s="19">
        <v>22000</v>
      </c>
      <c r="H92" s="65">
        <f t="shared" si="50"/>
        <v>100</v>
      </c>
      <c r="I92" s="65">
        <f t="shared" si="51"/>
        <v>140</v>
      </c>
      <c r="J92" s="65">
        <f t="shared" si="52"/>
        <v>104.76190476190477</v>
      </c>
    </row>
    <row r="93" spans="1:10" s="18" customFormat="1" ht="27" customHeight="1">
      <c r="B93" s="21"/>
      <c r="D93" s="19"/>
      <c r="E93" s="19"/>
      <c r="F93" s="19"/>
      <c r="G93" s="19"/>
      <c r="H93" s="42"/>
      <c r="I93" s="42"/>
      <c r="J93" s="42"/>
    </row>
    <row r="94" spans="1:10" ht="12" customHeight="1">
      <c r="A94" s="33" t="s">
        <v>70</v>
      </c>
      <c r="B94" s="33"/>
      <c r="C94" s="33"/>
      <c r="D94" s="34">
        <f>+D100+D96</f>
        <v>0</v>
      </c>
      <c r="E94" s="34">
        <f t="shared" ref="E94:G94" si="53">+E100+E96</f>
        <v>130611</v>
      </c>
      <c r="F94" s="34">
        <f t="shared" si="53"/>
        <v>46000</v>
      </c>
      <c r="G94" s="34">
        <f t="shared" si="53"/>
        <v>46000</v>
      </c>
      <c r="H94" s="45" t="e">
        <f t="shared" ref="H94:H109" si="54">+E94/D94*100</f>
        <v>#DIV/0!</v>
      </c>
      <c r="I94" s="45">
        <f t="shared" ref="I94:I109" si="55">+F94/E94*100</f>
        <v>35.219085681910407</v>
      </c>
      <c r="J94" s="45">
        <f t="shared" ref="J94:J109" si="56">+G94/F94*100</f>
        <v>100</v>
      </c>
    </row>
    <row r="95" spans="1:10">
      <c r="A95" s="33" t="s">
        <v>233</v>
      </c>
      <c r="B95" s="33"/>
      <c r="C95" s="33"/>
      <c r="D95" s="34"/>
      <c r="E95" s="34"/>
      <c r="F95" s="34"/>
      <c r="G95" s="34"/>
      <c r="H95" s="45"/>
      <c r="I95" s="45"/>
      <c r="J95" s="45"/>
    </row>
    <row r="96" spans="1:10" s="60" customFormat="1">
      <c r="A96" s="49" t="s">
        <v>194</v>
      </c>
      <c r="B96" s="49"/>
      <c r="C96" s="49" t="s">
        <v>191</v>
      </c>
      <c r="D96" s="56">
        <f>+D97</f>
        <v>0</v>
      </c>
      <c r="E96" s="56">
        <f t="shared" ref="E96:G96" si="57">+E97</f>
        <v>0</v>
      </c>
      <c r="F96" s="56">
        <f t="shared" si="57"/>
        <v>0</v>
      </c>
      <c r="G96" s="56">
        <f t="shared" si="57"/>
        <v>0</v>
      </c>
      <c r="H96" s="65" t="e">
        <f t="shared" ref="H96" si="58">+E96/D96*100</f>
        <v>#DIV/0!</v>
      </c>
      <c r="I96" s="65" t="e">
        <f t="shared" ref="I96" si="59">+F96/E96*100</f>
        <v>#DIV/0!</v>
      </c>
      <c r="J96" s="65" t="e">
        <f t="shared" ref="J96" si="60">+G96/F96*100</f>
        <v>#DIV/0!</v>
      </c>
    </row>
    <row r="97" spans="1:11" s="18" customFormat="1" ht="30.75" customHeight="1">
      <c r="B97" s="21">
        <v>45111</v>
      </c>
      <c r="C97" s="18" t="s">
        <v>25</v>
      </c>
      <c r="D97" s="19">
        <v>0</v>
      </c>
      <c r="E97" s="19">
        <v>0</v>
      </c>
      <c r="F97" s="19">
        <v>0</v>
      </c>
      <c r="G97" s="19">
        <v>0</v>
      </c>
      <c r="H97" s="42" t="e">
        <f t="shared" si="54"/>
        <v>#DIV/0!</v>
      </c>
      <c r="I97" s="42" t="e">
        <f t="shared" si="55"/>
        <v>#DIV/0!</v>
      </c>
      <c r="J97" s="42" t="e">
        <f t="shared" si="56"/>
        <v>#DIV/0!</v>
      </c>
    </row>
    <row r="98" spans="1:11">
      <c r="A98" s="4"/>
      <c r="B98" s="4" t="s">
        <v>1</v>
      </c>
      <c r="C98" s="4"/>
      <c r="D98" s="5" t="s">
        <v>2</v>
      </c>
      <c r="E98" s="5" t="s">
        <v>3</v>
      </c>
      <c r="F98" s="5" t="s">
        <v>4</v>
      </c>
      <c r="G98" s="5" t="s">
        <v>5</v>
      </c>
      <c r="H98" s="5" t="s">
        <v>6</v>
      </c>
      <c r="I98" s="5" t="s">
        <v>7</v>
      </c>
      <c r="J98" s="5" t="s">
        <v>8</v>
      </c>
    </row>
    <row r="99" spans="1:11">
      <c r="A99" s="4" t="s">
        <v>9</v>
      </c>
      <c r="B99" s="4" t="s">
        <v>10</v>
      </c>
      <c r="C99" s="4" t="s">
        <v>11</v>
      </c>
      <c r="D99" s="4" t="s">
        <v>82</v>
      </c>
      <c r="E99" s="4" t="s">
        <v>103</v>
      </c>
      <c r="F99" s="4" t="s">
        <v>83</v>
      </c>
      <c r="G99" s="4" t="s">
        <v>104</v>
      </c>
      <c r="H99" s="4"/>
      <c r="I99" s="4" t="s">
        <v>12</v>
      </c>
      <c r="J99" s="4"/>
    </row>
    <row r="100" spans="1:11">
      <c r="A100" s="15" t="s">
        <v>73</v>
      </c>
      <c r="B100" s="15"/>
      <c r="C100" s="15"/>
      <c r="D100" s="16">
        <f>+D101</f>
        <v>0</v>
      </c>
      <c r="E100" s="16">
        <f t="shared" ref="E100:G100" si="61">+E101</f>
        <v>130611</v>
      </c>
      <c r="F100" s="16">
        <f t="shared" si="61"/>
        <v>46000</v>
      </c>
      <c r="G100" s="16">
        <f t="shared" si="61"/>
        <v>46000</v>
      </c>
      <c r="H100" s="44" t="e">
        <f t="shared" si="54"/>
        <v>#DIV/0!</v>
      </c>
      <c r="I100" s="44">
        <f t="shared" si="55"/>
        <v>35.219085681910407</v>
      </c>
      <c r="J100" s="44">
        <f t="shared" si="56"/>
        <v>100</v>
      </c>
    </row>
    <row r="101" spans="1:11" s="59" customFormat="1">
      <c r="A101" s="49" t="s">
        <v>194</v>
      </c>
      <c r="B101" s="49"/>
      <c r="C101" s="49" t="s">
        <v>193</v>
      </c>
      <c r="D101" s="56">
        <f>SUM(D102:D109)</f>
        <v>0</v>
      </c>
      <c r="E101" s="56">
        <f t="shared" ref="E101:G101" si="62">SUM(E102:E109)</f>
        <v>130611</v>
      </c>
      <c r="F101" s="56">
        <f t="shared" si="62"/>
        <v>46000</v>
      </c>
      <c r="G101" s="56">
        <f t="shared" si="62"/>
        <v>46000</v>
      </c>
      <c r="H101" s="65" t="e">
        <f t="shared" si="54"/>
        <v>#DIV/0!</v>
      </c>
      <c r="I101" s="65">
        <f t="shared" si="55"/>
        <v>35.219085681910407</v>
      </c>
      <c r="J101" s="65">
        <f t="shared" si="56"/>
        <v>100</v>
      </c>
      <c r="K101" s="60"/>
    </row>
    <row r="102" spans="1:11" s="18" customFormat="1" ht="11.25">
      <c r="B102" s="21">
        <v>42211</v>
      </c>
      <c r="C102" s="18" t="s">
        <v>26</v>
      </c>
      <c r="D102" s="19">
        <v>0</v>
      </c>
      <c r="E102" s="19">
        <v>14000</v>
      </c>
      <c r="F102" s="19">
        <v>15000</v>
      </c>
      <c r="G102" s="19">
        <v>19000</v>
      </c>
      <c r="H102" s="65" t="e">
        <f t="shared" si="54"/>
        <v>#DIV/0!</v>
      </c>
      <c r="I102" s="65">
        <f t="shared" si="55"/>
        <v>107.14285714285714</v>
      </c>
      <c r="J102" s="65">
        <f t="shared" si="56"/>
        <v>126.66666666666666</v>
      </c>
    </row>
    <row r="103" spans="1:11" s="18" customFormat="1" ht="11.25">
      <c r="B103" s="21">
        <v>42221</v>
      </c>
      <c r="C103" s="18" t="s">
        <v>81</v>
      </c>
      <c r="D103" s="19">
        <v>0</v>
      </c>
      <c r="E103" s="19">
        <v>0</v>
      </c>
      <c r="F103" s="19">
        <v>0</v>
      </c>
      <c r="G103" s="19"/>
      <c r="H103" s="65" t="e">
        <f t="shared" si="54"/>
        <v>#DIV/0!</v>
      </c>
      <c r="I103" s="65" t="e">
        <f t="shared" si="55"/>
        <v>#DIV/0!</v>
      </c>
      <c r="J103" s="65" t="e">
        <f t="shared" si="56"/>
        <v>#DIV/0!</v>
      </c>
    </row>
    <row r="104" spans="1:11" s="18" customFormat="1" ht="11.25">
      <c r="B104" s="21">
        <v>42231</v>
      </c>
      <c r="C104" s="18" t="s">
        <v>67</v>
      </c>
      <c r="D104" s="19">
        <v>0</v>
      </c>
      <c r="E104" s="19">
        <v>5000</v>
      </c>
      <c r="F104" s="19">
        <v>5000</v>
      </c>
      <c r="G104" s="19">
        <v>5000</v>
      </c>
      <c r="H104" s="65" t="e">
        <f t="shared" si="54"/>
        <v>#DIV/0!</v>
      </c>
      <c r="I104" s="65">
        <f t="shared" si="55"/>
        <v>100</v>
      </c>
      <c r="J104" s="65">
        <f t="shared" si="56"/>
        <v>100</v>
      </c>
    </row>
    <row r="105" spans="1:11" s="18" customFormat="1" ht="11.25">
      <c r="B105" s="21">
        <v>42259</v>
      </c>
      <c r="C105" s="18" t="s">
        <v>68</v>
      </c>
      <c r="D105" s="19">
        <v>0</v>
      </c>
      <c r="E105" s="19">
        <v>4000</v>
      </c>
      <c r="F105" s="19">
        <v>5000</v>
      </c>
      <c r="G105" s="19">
        <v>5000</v>
      </c>
      <c r="H105" s="65" t="e">
        <f t="shared" si="54"/>
        <v>#DIV/0!</v>
      </c>
      <c r="I105" s="65">
        <f t="shared" si="55"/>
        <v>125</v>
      </c>
      <c r="J105" s="65">
        <f t="shared" si="56"/>
        <v>100</v>
      </c>
    </row>
    <row r="106" spans="1:11" s="18" customFormat="1" ht="11.25">
      <c r="B106" s="21">
        <v>42273</v>
      </c>
      <c r="C106" s="18" t="s">
        <v>72</v>
      </c>
      <c r="D106" s="19">
        <v>0</v>
      </c>
      <c r="E106" s="19">
        <v>9000</v>
      </c>
      <c r="F106" s="19">
        <v>11000</v>
      </c>
      <c r="G106" s="19">
        <v>5000</v>
      </c>
      <c r="H106" s="65" t="e">
        <f t="shared" si="54"/>
        <v>#DIV/0!</v>
      </c>
      <c r="I106" s="65">
        <f t="shared" si="55"/>
        <v>122.22222222222223</v>
      </c>
      <c r="J106" s="65">
        <f t="shared" si="56"/>
        <v>45.454545454545453</v>
      </c>
    </row>
    <row r="107" spans="1:11" s="18" customFormat="1" ht="11.25">
      <c r="B107" s="21">
        <v>42411</v>
      </c>
      <c r="C107" s="18" t="s">
        <v>71</v>
      </c>
      <c r="D107" s="19">
        <v>0</v>
      </c>
      <c r="E107" s="19">
        <v>9000</v>
      </c>
      <c r="F107" s="19">
        <v>10000</v>
      </c>
      <c r="G107" s="19">
        <v>12000</v>
      </c>
      <c r="H107" s="65" t="e">
        <f t="shared" si="54"/>
        <v>#DIV/0!</v>
      </c>
      <c r="I107" s="65">
        <f t="shared" si="55"/>
        <v>111.11111111111111</v>
      </c>
      <c r="J107" s="65">
        <f t="shared" si="56"/>
        <v>120</v>
      </c>
    </row>
    <row r="108" spans="1:11" s="18" customFormat="1" ht="11.25" hidden="1">
      <c r="B108" s="21"/>
      <c r="D108" s="19"/>
      <c r="E108" s="19"/>
      <c r="F108" s="19"/>
      <c r="G108" s="19"/>
      <c r="H108" s="65" t="e">
        <f t="shared" si="54"/>
        <v>#DIV/0!</v>
      </c>
      <c r="I108" s="65" t="e">
        <f t="shared" si="55"/>
        <v>#DIV/0!</v>
      </c>
      <c r="J108" s="65" t="e">
        <f t="shared" si="56"/>
        <v>#DIV/0!</v>
      </c>
    </row>
    <row r="109" spans="1:11" s="18" customFormat="1" ht="11.25">
      <c r="B109" s="21">
        <v>45111</v>
      </c>
      <c r="C109" s="18" t="s">
        <v>246</v>
      </c>
      <c r="D109" s="19">
        <v>0</v>
      </c>
      <c r="E109" s="19">
        <v>89611</v>
      </c>
      <c r="F109" s="19">
        <v>0</v>
      </c>
      <c r="G109" s="19"/>
      <c r="H109" s="65" t="e">
        <f t="shared" si="54"/>
        <v>#DIV/0!</v>
      </c>
      <c r="I109" s="65">
        <f t="shared" si="55"/>
        <v>0</v>
      </c>
      <c r="J109" s="65" t="e">
        <f t="shared" si="56"/>
        <v>#DIV/0!</v>
      </c>
    </row>
    <row r="110" spans="1:11">
      <c r="A110" s="33" t="s">
        <v>217</v>
      </c>
      <c r="B110" s="33" t="s">
        <v>232</v>
      </c>
      <c r="C110" s="33"/>
      <c r="D110" s="34"/>
      <c r="E110" s="34"/>
      <c r="F110" s="34"/>
      <c r="G110" s="34"/>
      <c r="H110" s="45"/>
      <c r="I110" s="45"/>
      <c r="J110" s="45"/>
    </row>
    <row r="111" spans="1:11">
      <c r="A111" s="33"/>
      <c r="B111" s="33" t="s">
        <v>218</v>
      </c>
      <c r="C111" s="33"/>
      <c r="D111" s="34">
        <f>+D112</f>
        <v>41000</v>
      </c>
      <c r="E111" s="34">
        <f t="shared" ref="E111:G111" si="63">+E112</f>
        <v>0</v>
      </c>
      <c r="F111" s="34">
        <f t="shared" si="63"/>
        <v>0</v>
      </c>
      <c r="G111" s="34">
        <f t="shared" si="63"/>
        <v>0</v>
      </c>
      <c r="H111" s="45">
        <f t="shared" ref="H111:H117" si="64">+E111/D111*100</f>
        <v>0</v>
      </c>
      <c r="I111" s="45" t="e">
        <f t="shared" ref="I111:I117" si="65">+F111/E111*100</f>
        <v>#DIV/0!</v>
      </c>
      <c r="J111" s="45" t="e">
        <f t="shared" ref="J111:J117" si="66">+G111/F111*100</f>
        <v>#DIV/0!</v>
      </c>
    </row>
    <row r="112" spans="1:11">
      <c r="A112" s="49" t="s">
        <v>219</v>
      </c>
      <c r="B112" s="50"/>
      <c r="C112" s="50" t="s">
        <v>220</v>
      </c>
      <c r="D112" s="61">
        <f>SUM(D113:D117)</f>
        <v>41000</v>
      </c>
      <c r="E112" s="61">
        <f t="shared" ref="E112:G112" si="67">SUM(E113:E117)</f>
        <v>0</v>
      </c>
      <c r="F112" s="61">
        <f t="shared" si="67"/>
        <v>0</v>
      </c>
      <c r="G112" s="61">
        <f t="shared" si="67"/>
        <v>0</v>
      </c>
      <c r="H112" s="65">
        <f t="shared" si="64"/>
        <v>0</v>
      </c>
      <c r="I112" s="65" t="e">
        <f t="shared" si="65"/>
        <v>#DIV/0!</v>
      </c>
      <c r="J112" s="65" t="e">
        <f t="shared" si="66"/>
        <v>#DIV/0!</v>
      </c>
    </row>
    <row r="113" spans="1:11" s="18" customFormat="1" ht="11.25">
      <c r="A113" s="18" t="s">
        <v>221</v>
      </c>
      <c r="B113" s="21">
        <v>42211</v>
      </c>
      <c r="C113" s="18" t="s">
        <v>96</v>
      </c>
      <c r="D113" s="19">
        <v>9000</v>
      </c>
      <c r="E113" s="19"/>
      <c r="F113" s="19"/>
      <c r="G113" s="19"/>
      <c r="H113" s="65">
        <f t="shared" si="64"/>
        <v>0</v>
      </c>
      <c r="I113" s="65" t="e">
        <f t="shared" si="65"/>
        <v>#DIV/0!</v>
      </c>
      <c r="J113" s="65" t="e">
        <f t="shared" si="66"/>
        <v>#DIV/0!</v>
      </c>
    </row>
    <row r="114" spans="1:11" s="18" customFormat="1" ht="21" customHeight="1">
      <c r="A114" s="18" t="s">
        <v>222</v>
      </c>
      <c r="B114" s="21">
        <v>42231</v>
      </c>
      <c r="C114" s="18" t="s">
        <v>97</v>
      </c>
      <c r="D114" s="19">
        <v>10000</v>
      </c>
      <c r="E114" s="19"/>
      <c r="F114" s="19"/>
      <c r="G114" s="19"/>
      <c r="H114" s="65">
        <f t="shared" si="64"/>
        <v>0</v>
      </c>
      <c r="I114" s="65" t="e">
        <f t="shared" si="65"/>
        <v>#DIV/0!</v>
      </c>
      <c r="J114" s="65" t="e">
        <f t="shared" si="66"/>
        <v>#DIV/0!</v>
      </c>
    </row>
    <row r="115" spans="1:11" s="18" customFormat="1" ht="16.5" customHeight="1">
      <c r="A115" s="18" t="s">
        <v>223</v>
      </c>
      <c r="B115" s="21">
        <v>42259</v>
      </c>
      <c r="C115" s="18" t="s">
        <v>98</v>
      </c>
      <c r="D115" s="19">
        <v>4000</v>
      </c>
      <c r="E115" s="19"/>
      <c r="F115" s="19"/>
      <c r="G115" s="19"/>
      <c r="H115" s="65">
        <f t="shared" si="64"/>
        <v>0</v>
      </c>
      <c r="I115" s="65" t="e">
        <f t="shared" si="65"/>
        <v>#DIV/0!</v>
      </c>
      <c r="J115" s="65" t="e">
        <f t="shared" si="66"/>
        <v>#DIV/0!</v>
      </c>
    </row>
    <row r="116" spans="1:11" s="18" customFormat="1" ht="16.5" customHeight="1">
      <c r="A116" s="18" t="s">
        <v>224</v>
      </c>
      <c r="B116" s="21">
        <v>42273</v>
      </c>
      <c r="C116" s="18" t="s">
        <v>99</v>
      </c>
      <c r="D116" s="19">
        <v>9000</v>
      </c>
      <c r="E116" s="19"/>
      <c r="F116" s="19"/>
      <c r="G116" s="19"/>
      <c r="H116" s="65">
        <f t="shared" si="64"/>
        <v>0</v>
      </c>
      <c r="I116" s="65" t="e">
        <f t="shared" si="65"/>
        <v>#DIV/0!</v>
      </c>
      <c r="J116" s="65" t="e">
        <f t="shared" si="66"/>
        <v>#DIV/0!</v>
      </c>
    </row>
    <row r="117" spans="1:11" s="18" customFormat="1" ht="16.5" customHeight="1">
      <c r="A117" s="18" t="s">
        <v>225</v>
      </c>
      <c r="B117" s="21">
        <v>42411</v>
      </c>
      <c r="C117" s="18" t="s">
        <v>100</v>
      </c>
      <c r="D117" s="19">
        <v>9000</v>
      </c>
      <c r="E117" s="19"/>
      <c r="F117" s="19"/>
      <c r="G117" s="19"/>
      <c r="H117" s="65">
        <f t="shared" si="64"/>
        <v>0</v>
      </c>
      <c r="I117" s="65" t="e">
        <f t="shared" si="65"/>
        <v>#DIV/0!</v>
      </c>
      <c r="J117" s="65" t="e">
        <f t="shared" si="66"/>
        <v>#DIV/0!</v>
      </c>
    </row>
    <row r="118" spans="1:11" s="18" customFormat="1" ht="21.75" customHeight="1">
      <c r="B118" s="21"/>
      <c r="D118" s="19"/>
      <c r="E118" s="19"/>
      <c r="F118" s="19"/>
      <c r="G118" s="19"/>
      <c r="H118" s="42"/>
      <c r="I118" s="42"/>
      <c r="J118" s="42"/>
    </row>
    <row r="119" spans="1:11" s="18" customFormat="1" ht="24" customHeight="1">
      <c r="B119" s="21"/>
      <c r="D119" s="19"/>
      <c r="E119" s="19"/>
      <c r="F119" s="19"/>
      <c r="G119" s="19"/>
      <c r="H119" s="20"/>
      <c r="I119" s="20"/>
      <c r="J119" s="20"/>
    </row>
    <row r="120" spans="1:11" ht="18.75" hidden="1" customHeight="1">
      <c r="C120" s="18"/>
      <c r="E120" s="19"/>
      <c r="F120" s="19"/>
      <c r="G120" s="19"/>
      <c r="H120" s="20"/>
      <c r="I120" s="20"/>
      <c r="J120" s="20"/>
    </row>
    <row r="121" spans="1:11" ht="1.5" customHeight="1">
      <c r="C121" s="18"/>
      <c r="E121" s="19"/>
      <c r="F121" s="19"/>
      <c r="G121" s="19"/>
    </row>
    <row r="122" spans="1:11" ht="0.75" customHeight="1">
      <c r="C122" s="18"/>
      <c r="E122" s="19"/>
      <c r="F122" s="19"/>
      <c r="G122" s="19"/>
    </row>
    <row r="123" spans="1:11" ht="24" customHeight="1">
      <c r="C123" s="18"/>
      <c r="E123" s="19"/>
      <c r="F123" s="19"/>
      <c r="G123" s="19"/>
    </row>
    <row r="124" spans="1:11" ht="18.75" customHeight="1">
      <c r="C124" s="18"/>
      <c r="E124" s="19"/>
      <c r="F124" s="19"/>
      <c r="G124" s="19"/>
    </row>
    <row r="125" spans="1:11" ht="30" customHeight="1">
      <c r="A125" s="2"/>
      <c r="B125" s="2"/>
      <c r="C125" s="2" t="s">
        <v>27</v>
      </c>
      <c r="D125" s="2"/>
      <c r="E125" s="2"/>
      <c r="F125" s="2"/>
      <c r="G125" s="2"/>
      <c r="H125" s="2"/>
      <c r="I125" s="2"/>
      <c r="J125" s="2"/>
      <c r="K125" s="2"/>
    </row>
    <row r="126" spans="1:11" ht="20.25">
      <c r="A126" s="3"/>
      <c r="B126" s="3"/>
      <c r="C126" s="3"/>
      <c r="D126" s="3" t="s">
        <v>28</v>
      </c>
      <c r="E126" s="3"/>
      <c r="F126" s="3"/>
      <c r="G126" s="3"/>
      <c r="H126" s="3"/>
      <c r="I126" s="3"/>
      <c r="J126" s="3"/>
    </row>
    <row r="128" spans="1:11">
      <c r="A128" s="4"/>
      <c r="B128" s="4" t="s">
        <v>1</v>
      </c>
      <c r="C128" s="4"/>
      <c r="D128" s="5" t="s">
        <v>2</v>
      </c>
      <c r="E128" s="5" t="s">
        <v>3</v>
      </c>
      <c r="F128" s="5" t="s">
        <v>4</v>
      </c>
      <c r="G128" s="5" t="s">
        <v>5</v>
      </c>
      <c r="H128" s="5" t="s">
        <v>6</v>
      </c>
      <c r="I128" s="5" t="s">
        <v>7</v>
      </c>
      <c r="J128" s="5" t="s">
        <v>8</v>
      </c>
    </row>
    <row r="129" spans="1:12">
      <c r="A129" s="4" t="s">
        <v>9</v>
      </c>
      <c r="B129" s="4" t="s">
        <v>10</v>
      </c>
      <c r="C129" s="4" t="s">
        <v>11</v>
      </c>
      <c r="D129" s="4" t="s">
        <v>102</v>
      </c>
      <c r="E129" s="4" t="s">
        <v>103</v>
      </c>
      <c r="F129" s="4" t="s">
        <v>83</v>
      </c>
      <c r="G129" s="4" t="s">
        <v>104</v>
      </c>
      <c r="H129" s="4"/>
      <c r="I129" s="4" t="s">
        <v>12</v>
      </c>
      <c r="J129" s="4"/>
    </row>
    <row r="130" spans="1:12">
      <c r="A130" s="6" t="s">
        <v>13</v>
      </c>
      <c r="B130" s="6"/>
      <c r="C130" s="6"/>
      <c r="D130" s="7">
        <f>+D132</f>
        <v>5632000</v>
      </c>
      <c r="E130" s="7">
        <f t="shared" ref="E130:G130" si="68">+E132</f>
        <v>5632000</v>
      </c>
      <c r="F130" s="7">
        <f t="shared" si="68"/>
        <v>5639000</v>
      </c>
      <c r="G130" s="7">
        <f t="shared" si="68"/>
        <v>5662000</v>
      </c>
      <c r="H130" s="65">
        <f t="shared" ref="H130" si="69">+E130/D130*100</f>
        <v>100</v>
      </c>
      <c r="I130" s="65">
        <f t="shared" ref="I130" si="70">+F130/E130*100</f>
        <v>100.12428977272727</v>
      </c>
      <c r="J130" s="65">
        <f t="shared" ref="J130" si="71">+G130/F130*100</f>
        <v>100.40787373647811</v>
      </c>
    </row>
    <row r="131" spans="1:12">
      <c r="A131" s="9" t="s">
        <v>14</v>
      </c>
      <c r="B131" s="9"/>
      <c r="C131" s="9"/>
      <c r="D131" s="10"/>
      <c r="E131" s="10"/>
      <c r="F131" s="10"/>
      <c r="G131" s="10"/>
      <c r="H131" s="23"/>
      <c r="I131" s="23"/>
      <c r="J131" s="23"/>
    </row>
    <row r="132" spans="1:12">
      <c r="A132" s="12" t="s">
        <v>29</v>
      </c>
      <c r="B132" s="12"/>
      <c r="C132" s="12"/>
      <c r="D132" s="13">
        <f>+D133</f>
        <v>5632000</v>
      </c>
      <c r="E132" s="13">
        <f t="shared" ref="E132:G132" si="72">+E133</f>
        <v>5632000</v>
      </c>
      <c r="F132" s="13">
        <f t="shared" si="72"/>
        <v>5639000</v>
      </c>
      <c r="G132" s="13">
        <f t="shared" si="72"/>
        <v>5662000</v>
      </c>
      <c r="H132" s="65">
        <f t="shared" ref="H132:H140" si="73">+E132/D132*100</f>
        <v>100</v>
      </c>
      <c r="I132" s="65">
        <f t="shared" ref="I132:I140" si="74">+F132/E132*100</f>
        <v>100.12428977272727</v>
      </c>
      <c r="J132" s="65">
        <f t="shared" ref="J132:J140" si="75">+G132/F132*100</f>
        <v>100.40787373647811</v>
      </c>
    </row>
    <row r="133" spans="1:12">
      <c r="A133" s="15" t="s">
        <v>15</v>
      </c>
      <c r="B133" s="15"/>
      <c r="C133" s="15"/>
      <c r="D133" s="16">
        <f>+D134</f>
        <v>5632000</v>
      </c>
      <c r="E133" s="16">
        <f t="shared" ref="E133:G133" si="76">+E134</f>
        <v>5632000</v>
      </c>
      <c r="F133" s="16">
        <f t="shared" si="76"/>
        <v>5639000</v>
      </c>
      <c r="G133" s="16">
        <f t="shared" si="76"/>
        <v>5662000</v>
      </c>
      <c r="H133" s="65">
        <f t="shared" si="73"/>
        <v>100</v>
      </c>
      <c r="I133" s="65">
        <f t="shared" si="74"/>
        <v>100.12428977272727</v>
      </c>
      <c r="J133" s="65">
        <f t="shared" si="75"/>
        <v>100.40787373647811</v>
      </c>
    </row>
    <row r="134" spans="1:12">
      <c r="A134" s="15" t="s">
        <v>30</v>
      </c>
      <c r="B134" s="15"/>
      <c r="C134" s="15"/>
      <c r="D134" s="16">
        <f>SUM(D135:D140)</f>
        <v>5632000</v>
      </c>
      <c r="E134" s="16">
        <f t="shared" ref="E134:G134" si="77">SUM(E135:E140)</f>
        <v>5632000</v>
      </c>
      <c r="F134" s="16">
        <f t="shared" si="77"/>
        <v>5639000</v>
      </c>
      <c r="G134" s="16">
        <f t="shared" si="77"/>
        <v>5662000</v>
      </c>
      <c r="H134" s="65">
        <f t="shared" si="73"/>
        <v>100</v>
      </c>
      <c r="I134" s="65">
        <f t="shared" si="74"/>
        <v>100.12428977272727</v>
      </c>
      <c r="J134" s="65">
        <f t="shared" si="75"/>
        <v>100.40787373647811</v>
      </c>
    </row>
    <row r="135" spans="1:12">
      <c r="A135" s="18"/>
      <c r="B135" s="21">
        <v>31111</v>
      </c>
      <c r="C135" s="18" t="s">
        <v>60</v>
      </c>
      <c r="D135" s="19">
        <v>4470000</v>
      </c>
      <c r="E135" s="19">
        <v>4520000</v>
      </c>
      <c r="F135" s="19">
        <v>4520000</v>
      </c>
      <c r="G135" s="19">
        <v>4530000</v>
      </c>
      <c r="H135" s="65">
        <f t="shared" si="73"/>
        <v>101.11856823266218</v>
      </c>
      <c r="I135" s="65">
        <f t="shared" si="74"/>
        <v>100</v>
      </c>
      <c r="J135" s="65">
        <f t="shared" si="75"/>
        <v>100.22123893805311</v>
      </c>
      <c r="K135" s="18"/>
      <c r="L135" s="18"/>
    </row>
    <row r="136" spans="1:12">
      <c r="A136" s="18"/>
      <c r="B136" s="21">
        <v>3121</v>
      </c>
      <c r="C136" s="18" t="s">
        <v>61</v>
      </c>
      <c r="D136" s="19">
        <v>120000</v>
      </c>
      <c r="E136" s="19">
        <v>120000</v>
      </c>
      <c r="F136" s="19">
        <v>115000</v>
      </c>
      <c r="G136" s="19">
        <v>110000</v>
      </c>
      <c r="H136" s="65">
        <f t="shared" si="73"/>
        <v>100</v>
      </c>
      <c r="I136" s="65">
        <f t="shared" si="74"/>
        <v>95.833333333333343</v>
      </c>
      <c r="J136" s="65">
        <f t="shared" si="75"/>
        <v>95.652173913043484</v>
      </c>
      <c r="K136" s="18"/>
      <c r="L136" s="18"/>
    </row>
    <row r="137" spans="1:12">
      <c r="A137" s="18"/>
      <c r="B137" s="21">
        <v>3132</v>
      </c>
      <c r="C137" s="18" t="s">
        <v>31</v>
      </c>
      <c r="D137" s="19">
        <v>655000</v>
      </c>
      <c r="E137" s="19">
        <v>600000</v>
      </c>
      <c r="F137" s="19">
        <v>600000</v>
      </c>
      <c r="G137" s="19">
        <v>620000</v>
      </c>
      <c r="H137" s="65">
        <f t="shared" si="73"/>
        <v>91.603053435114504</v>
      </c>
      <c r="I137" s="65">
        <f t="shared" si="74"/>
        <v>100</v>
      </c>
      <c r="J137" s="65">
        <f t="shared" si="75"/>
        <v>103.33333333333334</v>
      </c>
      <c r="K137" s="18"/>
      <c r="L137" s="18"/>
    </row>
    <row r="138" spans="1:12">
      <c r="A138" s="18"/>
      <c r="B138" s="21">
        <v>3133</v>
      </c>
      <c r="C138" s="18" t="s">
        <v>32</v>
      </c>
      <c r="D138" s="19">
        <v>73000</v>
      </c>
      <c r="E138" s="19">
        <v>78000</v>
      </c>
      <c r="F138" s="19">
        <v>78000</v>
      </c>
      <c r="G138" s="19">
        <v>78000</v>
      </c>
      <c r="H138" s="65">
        <f t="shared" si="73"/>
        <v>106.84931506849315</v>
      </c>
      <c r="I138" s="65">
        <f t="shared" si="74"/>
        <v>100</v>
      </c>
      <c r="J138" s="65">
        <f t="shared" si="75"/>
        <v>100</v>
      </c>
      <c r="K138" s="18"/>
      <c r="L138" s="18"/>
    </row>
    <row r="139" spans="1:12">
      <c r="A139" s="18"/>
      <c r="B139" s="21">
        <v>3211</v>
      </c>
      <c r="C139" s="18" t="s">
        <v>33</v>
      </c>
      <c r="D139" s="19">
        <v>4000</v>
      </c>
      <c r="E139" s="19">
        <v>4000</v>
      </c>
      <c r="F139" s="19">
        <v>4000</v>
      </c>
      <c r="G139" s="19">
        <v>4000</v>
      </c>
      <c r="H139" s="65">
        <f t="shared" si="73"/>
        <v>100</v>
      </c>
      <c r="I139" s="65">
        <f t="shared" si="74"/>
        <v>100</v>
      </c>
      <c r="J139" s="65">
        <f t="shared" si="75"/>
        <v>100</v>
      </c>
      <c r="K139" s="18"/>
      <c r="L139" s="18"/>
    </row>
    <row r="140" spans="1:12">
      <c r="A140" s="18"/>
      <c r="B140" s="21">
        <v>3212</v>
      </c>
      <c r="C140" s="18" t="s">
        <v>34</v>
      </c>
      <c r="D140" s="19">
        <v>310000</v>
      </c>
      <c r="E140" s="19">
        <v>310000</v>
      </c>
      <c r="F140" s="19">
        <v>322000</v>
      </c>
      <c r="G140" s="19">
        <v>320000</v>
      </c>
      <c r="H140" s="65">
        <f t="shared" si="73"/>
        <v>100</v>
      </c>
      <c r="I140" s="65">
        <f t="shared" si="74"/>
        <v>103.87096774193549</v>
      </c>
      <c r="J140" s="65">
        <f t="shared" si="75"/>
        <v>99.378881987577643</v>
      </c>
      <c r="K140" s="18"/>
      <c r="L140" s="18"/>
    </row>
    <row r="141" spans="1:12">
      <c r="A141" s="18"/>
      <c r="B141" s="21"/>
      <c r="C141" s="18"/>
      <c r="D141" s="19"/>
      <c r="E141" s="19"/>
      <c r="F141" s="19"/>
      <c r="G141" s="19"/>
      <c r="H141" s="20"/>
      <c r="I141" s="20"/>
      <c r="J141" s="20"/>
      <c r="K141" s="18"/>
      <c r="L141" s="18"/>
    </row>
    <row r="142" spans="1:12">
      <c r="A142" s="18"/>
      <c r="B142" s="21"/>
      <c r="C142" s="18"/>
      <c r="D142" s="19"/>
      <c r="E142" s="19"/>
      <c r="F142" s="19"/>
      <c r="G142" s="19"/>
      <c r="H142" s="20"/>
      <c r="I142" s="20"/>
      <c r="J142" s="20"/>
      <c r="K142" s="18"/>
      <c r="L142" s="18"/>
    </row>
    <row r="143" spans="1:12">
      <c r="A143" s="18"/>
      <c r="B143" s="21"/>
      <c r="C143" s="18"/>
      <c r="D143" s="19"/>
      <c r="E143" s="19"/>
      <c r="F143" s="19"/>
      <c r="G143" s="19"/>
      <c r="H143" s="20"/>
      <c r="I143" s="20"/>
      <c r="J143" s="20"/>
      <c r="K143" s="18"/>
      <c r="L143" s="18"/>
    </row>
    <row r="144" spans="1:12" ht="129.75" customHeight="1"/>
    <row r="145" spans="1:11" ht="76.5" customHeight="1">
      <c r="A145" s="2"/>
      <c r="B145" s="2"/>
      <c r="C145" s="2" t="s">
        <v>213</v>
      </c>
      <c r="D145" s="2"/>
      <c r="E145" s="2"/>
      <c r="F145" s="2"/>
      <c r="G145" s="2"/>
      <c r="H145" s="2"/>
      <c r="I145" s="2"/>
      <c r="J145" s="2"/>
      <c r="K145" s="2"/>
    </row>
    <row r="146" spans="1:11" ht="20.25">
      <c r="A146" s="3"/>
      <c r="B146" s="3"/>
      <c r="C146" s="3"/>
      <c r="D146" s="3" t="s">
        <v>212</v>
      </c>
      <c r="E146" s="3"/>
      <c r="F146" s="3"/>
      <c r="G146" s="3"/>
      <c r="H146" s="3"/>
      <c r="I146" s="3"/>
      <c r="J146" s="3"/>
      <c r="K146" s="3"/>
    </row>
    <row r="148" spans="1:11">
      <c r="A148" s="4"/>
      <c r="B148" s="4" t="s">
        <v>1</v>
      </c>
      <c r="C148" s="4"/>
      <c r="D148" s="5" t="s">
        <v>2</v>
      </c>
      <c r="E148" s="5" t="s">
        <v>3</v>
      </c>
      <c r="F148" s="5" t="s">
        <v>4</v>
      </c>
      <c r="G148" s="5" t="s">
        <v>5</v>
      </c>
      <c r="H148" s="5" t="s">
        <v>6</v>
      </c>
      <c r="I148" s="5" t="s">
        <v>7</v>
      </c>
      <c r="J148" s="5" t="s">
        <v>8</v>
      </c>
    </row>
    <row r="149" spans="1:11">
      <c r="A149" s="4" t="s">
        <v>9</v>
      </c>
      <c r="B149" s="4" t="s">
        <v>10</v>
      </c>
      <c r="C149" s="4" t="s">
        <v>11</v>
      </c>
      <c r="D149" s="4" t="s">
        <v>106</v>
      </c>
      <c r="E149" s="4" t="s">
        <v>103</v>
      </c>
      <c r="F149" s="4" t="s">
        <v>83</v>
      </c>
      <c r="G149" s="4" t="s">
        <v>104</v>
      </c>
      <c r="H149" s="4"/>
      <c r="I149" s="4" t="s">
        <v>12</v>
      </c>
      <c r="J149" s="4"/>
    </row>
    <row r="150" spans="1:11">
      <c r="A150" s="6" t="s">
        <v>13</v>
      </c>
      <c r="B150" s="6"/>
      <c r="C150" s="6"/>
      <c r="D150" s="7">
        <f>+D151+D174</f>
        <v>276000</v>
      </c>
      <c r="E150" s="7">
        <f>+E151+E174</f>
        <v>281000</v>
      </c>
      <c r="F150" s="7">
        <f>+F151+F174</f>
        <v>286000</v>
      </c>
      <c r="G150" s="7">
        <f>+G151+G174</f>
        <v>284000</v>
      </c>
      <c r="H150" s="65">
        <f t="shared" ref="H150:H163" si="78">+E150/D150*100</f>
        <v>101.81159420289856</v>
      </c>
      <c r="I150" s="65">
        <f t="shared" ref="I150:I164" si="79">+F150/E150*100</f>
        <v>101.77935943060498</v>
      </c>
      <c r="J150" s="65">
        <f t="shared" ref="J150:J164" si="80">+G150/F150*100</f>
        <v>99.300699300699307</v>
      </c>
    </row>
    <row r="151" spans="1:11">
      <c r="A151" s="12" t="s">
        <v>45</v>
      </c>
      <c r="B151" s="12"/>
      <c r="C151" s="12"/>
      <c r="D151" s="13">
        <f t="shared" ref="D151:G152" si="81">D152</f>
        <v>53000</v>
      </c>
      <c r="E151" s="13">
        <f t="shared" si="81"/>
        <v>53000</v>
      </c>
      <c r="F151" s="13">
        <f t="shared" si="81"/>
        <v>53000</v>
      </c>
      <c r="G151" s="13">
        <f t="shared" si="81"/>
        <v>49000</v>
      </c>
      <c r="H151" s="65">
        <f t="shared" si="78"/>
        <v>100</v>
      </c>
      <c r="I151" s="65">
        <f t="shared" si="79"/>
        <v>100</v>
      </c>
      <c r="J151" s="65">
        <f t="shared" si="80"/>
        <v>92.452830188679243</v>
      </c>
    </row>
    <row r="152" spans="1:11">
      <c r="A152" s="15" t="s">
        <v>35</v>
      </c>
      <c r="B152" s="15"/>
      <c r="C152" s="15"/>
      <c r="D152" s="16">
        <f t="shared" si="81"/>
        <v>53000</v>
      </c>
      <c r="E152" s="16">
        <f t="shared" si="81"/>
        <v>53000</v>
      </c>
      <c r="F152" s="16">
        <f t="shared" si="81"/>
        <v>53000</v>
      </c>
      <c r="G152" s="16">
        <f t="shared" si="81"/>
        <v>49000</v>
      </c>
      <c r="H152" s="65">
        <f t="shared" si="78"/>
        <v>100</v>
      </c>
      <c r="I152" s="65">
        <f t="shared" si="79"/>
        <v>100</v>
      </c>
      <c r="J152" s="65">
        <f t="shared" si="80"/>
        <v>92.452830188679243</v>
      </c>
    </row>
    <row r="153" spans="1:11">
      <c r="A153" s="15" t="s">
        <v>48</v>
      </c>
      <c r="B153" s="15" t="s">
        <v>62</v>
      </c>
      <c r="C153" s="15"/>
      <c r="D153" s="16">
        <f>SUM(D154:D165)</f>
        <v>53000</v>
      </c>
      <c r="E153" s="16">
        <f>SUM(E154:E165)</f>
        <v>53000</v>
      </c>
      <c r="F153" s="16">
        <f>SUM(F154:F165)</f>
        <v>53000</v>
      </c>
      <c r="G153" s="16">
        <f>SUM(G154:G165)</f>
        <v>49000</v>
      </c>
      <c r="H153" s="65">
        <f t="shared" si="78"/>
        <v>100</v>
      </c>
      <c r="I153" s="65">
        <f t="shared" si="79"/>
        <v>100</v>
      </c>
      <c r="J153" s="65">
        <f t="shared" si="80"/>
        <v>92.452830188679243</v>
      </c>
    </row>
    <row r="154" spans="1:11">
      <c r="A154" s="18"/>
      <c r="B154" s="21">
        <v>32211</v>
      </c>
      <c r="C154" s="18" t="s">
        <v>36</v>
      </c>
      <c r="D154" s="19">
        <v>3000</v>
      </c>
      <c r="E154" s="19">
        <v>3000</v>
      </c>
      <c r="F154" s="19">
        <v>3000</v>
      </c>
      <c r="G154" s="19">
        <v>4000</v>
      </c>
      <c r="H154" s="65">
        <f t="shared" si="78"/>
        <v>100</v>
      </c>
      <c r="I154" s="65">
        <f t="shared" si="79"/>
        <v>100</v>
      </c>
      <c r="J154" s="65">
        <f t="shared" si="80"/>
        <v>133.33333333333331</v>
      </c>
      <c r="K154" s="18"/>
    </row>
    <row r="155" spans="1:11">
      <c r="A155" s="18"/>
      <c r="B155" s="21">
        <v>32212</v>
      </c>
      <c r="C155" s="18" t="s">
        <v>37</v>
      </c>
      <c r="D155" s="19">
        <v>3000</v>
      </c>
      <c r="E155" s="19">
        <v>3000</v>
      </c>
      <c r="F155" s="19">
        <v>3000</v>
      </c>
      <c r="G155" s="19">
        <v>4000</v>
      </c>
      <c r="H155" s="65">
        <f t="shared" si="78"/>
        <v>100</v>
      </c>
      <c r="I155" s="65">
        <f t="shared" si="79"/>
        <v>100</v>
      </c>
      <c r="J155" s="65">
        <f t="shared" si="80"/>
        <v>133.33333333333331</v>
      </c>
      <c r="K155" s="18"/>
    </row>
    <row r="156" spans="1:11">
      <c r="A156" s="18"/>
      <c r="B156" s="21">
        <v>32219</v>
      </c>
      <c r="C156" s="18" t="s">
        <v>38</v>
      </c>
      <c r="D156" s="19">
        <v>5000</v>
      </c>
      <c r="E156" s="19">
        <v>5000</v>
      </c>
      <c r="F156" s="19">
        <v>5000</v>
      </c>
      <c r="G156" s="19">
        <v>5000</v>
      </c>
      <c r="H156" s="65">
        <f t="shared" si="78"/>
        <v>100</v>
      </c>
      <c r="I156" s="65">
        <f t="shared" si="79"/>
        <v>100</v>
      </c>
      <c r="J156" s="65">
        <f t="shared" si="80"/>
        <v>100</v>
      </c>
      <c r="K156" s="18"/>
    </row>
    <row r="157" spans="1:11">
      <c r="A157" s="18"/>
      <c r="B157" s="21">
        <v>32251</v>
      </c>
      <c r="C157" s="18" t="s">
        <v>39</v>
      </c>
      <c r="D157" s="19">
        <v>1000</v>
      </c>
      <c r="E157" s="19">
        <v>1000</v>
      </c>
      <c r="F157" s="19">
        <v>1000</v>
      </c>
      <c r="G157" s="19">
        <v>3000</v>
      </c>
      <c r="H157" s="65">
        <f t="shared" si="78"/>
        <v>100</v>
      </c>
      <c r="I157" s="65">
        <f t="shared" si="79"/>
        <v>100</v>
      </c>
      <c r="J157" s="65">
        <f t="shared" si="80"/>
        <v>300</v>
      </c>
      <c r="K157" s="18"/>
    </row>
    <row r="158" spans="1:11">
      <c r="A158" s="18"/>
      <c r="B158" s="21">
        <v>32321</v>
      </c>
      <c r="C158" s="18" t="s">
        <v>40</v>
      </c>
      <c r="D158" s="19">
        <v>20000</v>
      </c>
      <c r="E158" s="19">
        <v>15000</v>
      </c>
      <c r="F158" s="19">
        <v>10000</v>
      </c>
      <c r="G158" s="19">
        <v>5000</v>
      </c>
      <c r="H158" s="65">
        <f t="shared" si="78"/>
        <v>75</v>
      </c>
      <c r="I158" s="65">
        <f t="shared" si="79"/>
        <v>66.666666666666657</v>
      </c>
      <c r="J158" s="65">
        <f t="shared" si="80"/>
        <v>50</v>
      </c>
      <c r="K158" s="18"/>
    </row>
    <row r="159" spans="1:11">
      <c r="A159" s="18"/>
      <c r="B159" s="21">
        <v>32322</v>
      </c>
      <c r="C159" s="18" t="s">
        <v>41</v>
      </c>
      <c r="D159" s="19">
        <v>5000</v>
      </c>
      <c r="E159" s="19">
        <v>5000</v>
      </c>
      <c r="F159" s="19">
        <v>8000</v>
      </c>
      <c r="G159" s="19">
        <v>8000</v>
      </c>
      <c r="H159" s="65">
        <f t="shared" si="78"/>
        <v>100</v>
      </c>
      <c r="I159" s="65">
        <f t="shared" si="79"/>
        <v>160</v>
      </c>
      <c r="J159" s="65">
        <f t="shared" si="80"/>
        <v>100</v>
      </c>
      <c r="K159" s="18"/>
    </row>
    <row r="160" spans="1:11">
      <c r="A160" s="18"/>
      <c r="B160" s="21">
        <v>32931</v>
      </c>
      <c r="C160" s="18" t="s">
        <v>42</v>
      </c>
      <c r="D160" s="19">
        <v>2000</v>
      </c>
      <c r="E160" s="19">
        <v>2000</v>
      </c>
      <c r="F160" s="19">
        <v>2000</v>
      </c>
      <c r="G160" s="19">
        <v>2000</v>
      </c>
      <c r="H160" s="65">
        <f t="shared" si="78"/>
        <v>100</v>
      </c>
      <c r="I160" s="65">
        <f t="shared" si="79"/>
        <v>100</v>
      </c>
      <c r="J160" s="65">
        <f t="shared" si="80"/>
        <v>100</v>
      </c>
      <c r="K160" s="18"/>
    </row>
    <row r="161" spans="1:11">
      <c r="A161" s="18"/>
      <c r="B161" s="21">
        <v>32999</v>
      </c>
      <c r="C161" s="18" t="s">
        <v>43</v>
      </c>
      <c r="D161" s="19">
        <v>2000</v>
      </c>
      <c r="E161" s="19">
        <v>2000</v>
      </c>
      <c r="F161" s="19">
        <v>4000</v>
      </c>
      <c r="G161" s="19">
        <v>3000</v>
      </c>
      <c r="H161" s="65">
        <f t="shared" si="78"/>
        <v>100</v>
      </c>
      <c r="I161" s="65">
        <f t="shared" si="79"/>
        <v>200</v>
      </c>
      <c r="J161" s="65">
        <f t="shared" si="80"/>
        <v>75</v>
      </c>
      <c r="K161" s="18"/>
    </row>
    <row r="162" spans="1:11">
      <c r="A162" s="18"/>
      <c r="B162" s="21">
        <v>32941</v>
      </c>
      <c r="C162" s="18" t="s">
        <v>84</v>
      </c>
      <c r="D162" s="19">
        <v>2000</v>
      </c>
      <c r="E162" s="19">
        <v>2000</v>
      </c>
      <c r="F162" s="19">
        <v>2000</v>
      </c>
      <c r="G162" s="19">
        <v>2000</v>
      </c>
      <c r="H162" s="65">
        <f t="shared" si="78"/>
        <v>100</v>
      </c>
      <c r="I162" s="65">
        <f t="shared" si="79"/>
        <v>100</v>
      </c>
      <c r="J162" s="65">
        <f t="shared" si="80"/>
        <v>100</v>
      </c>
      <c r="K162" s="18"/>
    </row>
    <row r="163" spans="1:11">
      <c r="A163" s="18"/>
      <c r="B163" s="21">
        <v>42262</v>
      </c>
      <c r="C163" s="18" t="s">
        <v>44</v>
      </c>
      <c r="D163" s="19">
        <v>10000</v>
      </c>
      <c r="E163" s="19">
        <v>10000</v>
      </c>
      <c r="F163" s="19">
        <v>12000</v>
      </c>
      <c r="G163" s="19">
        <v>10000</v>
      </c>
      <c r="H163" s="65">
        <f t="shared" si="78"/>
        <v>100</v>
      </c>
      <c r="I163" s="65">
        <f t="shared" si="79"/>
        <v>120</v>
      </c>
      <c r="J163" s="65">
        <f t="shared" si="80"/>
        <v>83.333333333333343</v>
      </c>
      <c r="K163" s="18"/>
    </row>
    <row r="164" spans="1:11" ht="22.5">
      <c r="A164" s="18"/>
      <c r="B164" s="21">
        <v>32411</v>
      </c>
      <c r="C164" s="18" t="s">
        <v>238</v>
      </c>
      <c r="D164" s="19"/>
      <c r="E164" s="19">
        <v>5000</v>
      </c>
      <c r="F164" s="19">
        <v>3000</v>
      </c>
      <c r="G164" s="19">
        <v>3000</v>
      </c>
      <c r="H164" s="20"/>
      <c r="I164" s="20">
        <f t="shared" si="79"/>
        <v>60</v>
      </c>
      <c r="J164" s="20">
        <f t="shared" si="80"/>
        <v>100</v>
      </c>
      <c r="K164" s="18"/>
    </row>
    <row r="165" spans="1:11">
      <c r="A165" s="18"/>
      <c r="B165" s="21"/>
      <c r="C165" s="18"/>
      <c r="D165" s="19"/>
      <c r="E165" s="19"/>
      <c r="F165" s="19"/>
      <c r="G165" s="19"/>
      <c r="H165" s="20"/>
      <c r="I165" s="20"/>
      <c r="J165" s="20"/>
      <c r="K165" s="18"/>
    </row>
    <row r="166" spans="1:11" ht="26.25" hidden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ht="26.25" hidden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ht="20.25" hidden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ht="20.25" hidden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ht="20.25" hidden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ht="20.25" hidden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>
      <c r="A172" s="4"/>
      <c r="B172" s="4" t="s">
        <v>1</v>
      </c>
      <c r="C172" s="4"/>
      <c r="D172" s="5" t="s">
        <v>2</v>
      </c>
      <c r="E172" s="5" t="s">
        <v>3</v>
      </c>
      <c r="F172" s="5" t="s">
        <v>4</v>
      </c>
      <c r="G172" s="5" t="s">
        <v>5</v>
      </c>
      <c r="H172" s="5" t="s">
        <v>6</v>
      </c>
      <c r="I172" s="5" t="s">
        <v>7</v>
      </c>
      <c r="J172" s="5" t="s">
        <v>8</v>
      </c>
    </row>
    <row r="173" spans="1:11">
      <c r="A173" s="4" t="s">
        <v>9</v>
      </c>
      <c r="B173" s="4" t="s">
        <v>10</v>
      </c>
      <c r="C173" s="4" t="s">
        <v>11</v>
      </c>
      <c r="D173" s="4" t="s">
        <v>82</v>
      </c>
      <c r="E173" s="4" t="s">
        <v>103</v>
      </c>
      <c r="F173" s="4" t="s">
        <v>83</v>
      </c>
      <c r="G173" s="4" t="s">
        <v>104</v>
      </c>
      <c r="H173" s="4"/>
      <c r="I173" s="4" t="s">
        <v>12</v>
      </c>
      <c r="J173" s="4"/>
    </row>
    <row r="174" spans="1:11">
      <c r="A174" s="12" t="s">
        <v>46</v>
      </c>
      <c r="B174" s="12" t="s">
        <v>85</v>
      </c>
      <c r="C174" s="12"/>
      <c r="D174" s="13">
        <f>+D175</f>
        <v>223000</v>
      </c>
      <c r="E174" s="13">
        <f t="shared" ref="E174:G174" si="82">+E175</f>
        <v>228000</v>
      </c>
      <c r="F174" s="13">
        <f t="shared" si="82"/>
        <v>233000</v>
      </c>
      <c r="G174" s="13">
        <f t="shared" si="82"/>
        <v>235000</v>
      </c>
      <c r="H174" s="65">
        <f t="shared" ref="H174" si="83">+E174/D174*100</f>
        <v>102.24215246636771</v>
      </c>
      <c r="I174" s="65">
        <f t="shared" ref="I174" si="84">+F174/E174*100</f>
        <v>102.19298245614034</v>
      </c>
      <c r="J174" s="65">
        <f t="shared" ref="J174" si="85">+G174/F174*100</f>
        <v>100.85836909871244</v>
      </c>
    </row>
    <row r="175" spans="1:11">
      <c r="A175" s="15" t="s">
        <v>47</v>
      </c>
      <c r="B175" s="15" t="s">
        <v>86</v>
      </c>
      <c r="C175" s="15"/>
      <c r="D175" s="16">
        <f>+D176+D181</f>
        <v>223000</v>
      </c>
      <c r="E175" s="16">
        <f>+E176+E181</f>
        <v>228000</v>
      </c>
      <c r="F175" s="16">
        <f>+F176+F181</f>
        <v>233000</v>
      </c>
      <c r="G175" s="16">
        <f>+G176+G181</f>
        <v>235000</v>
      </c>
      <c r="H175" s="65">
        <f t="shared" ref="H175:H182" si="86">+E175/D175*100</f>
        <v>102.24215246636771</v>
      </c>
      <c r="I175" s="65">
        <f t="shared" ref="I175:I182" si="87">+F175/E175*100</f>
        <v>102.19298245614034</v>
      </c>
      <c r="J175" s="65">
        <f t="shared" ref="J175:J182" si="88">+G175/F175*100</f>
        <v>100.85836909871244</v>
      </c>
    </row>
    <row r="176" spans="1:11">
      <c r="A176" s="15" t="s">
        <v>49</v>
      </c>
      <c r="B176" s="15" t="s">
        <v>87</v>
      </c>
      <c r="C176" s="15"/>
      <c r="D176" s="38">
        <f>SUM(D177:D180)</f>
        <v>138000</v>
      </c>
      <c r="E176" s="24">
        <f>SUM(E177:E180)</f>
        <v>123000</v>
      </c>
      <c r="F176" s="24">
        <f>SUM(F177:F180)</f>
        <v>123000</v>
      </c>
      <c r="G176" s="24">
        <f>SUM(G177:G180)</f>
        <v>125000</v>
      </c>
      <c r="H176" s="65">
        <f t="shared" si="86"/>
        <v>89.130434782608688</v>
      </c>
      <c r="I176" s="65">
        <f t="shared" si="87"/>
        <v>100</v>
      </c>
      <c r="J176" s="65">
        <f t="shared" si="88"/>
        <v>101.62601626016261</v>
      </c>
    </row>
    <row r="177" spans="1:10">
      <c r="B177">
        <v>32219</v>
      </c>
      <c r="C177" t="s">
        <v>88</v>
      </c>
      <c r="D177" s="67">
        <v>15000</v>
      </c>
      <c r="E177" s="25">
        <v>10000</v>
      </c>
      <c r="F177" s="25">
        <v>10000</v>
      </c>
      <c r="G177" s="25">
        <v>10000</v>
      </c>
      <c r="H177" s="65">
        <f t="shared" si="86"/>
        <v>66.666666666666657</v>
      </c>
      <c r="I177" s="65">
        <f t="shared" si="87"/>
        <v>100</v>
      </c>
      <c r="J177" s="65">
        <f t="shared" si="88"/>
        <v>100</v>
      </c>
    </row>
    <row r="178" spans="1:10">
      <c r="B178">
        <v>32399</v>
      </c>
      <c r="C178" t="s">
        <v>89</v>
      </c>
      <c r="D178">
        <v>115000</v>
      </c>
      <c r="E178" s="22">
        <v>105000</v>
      </c>
      <c r="F178" s="22">
        <v>105000</v>
      </c>
      <c r="G178" s="22">
        <v>110000</v>
      </c>
      <c r="H178" s="65">
        <f t="shared" si="86"/>
        <v>91.304347826086953</v>
      </c>
      <c r="I178" s="65">
        <f t="shared" si="87"/>
        <v>100</v>
      </c>
      <c r="J178" s="65">
        <f t="shared" si="88"/>
        <v>104.76190476190477</v>
      </c>
    </row>
    <row r="179" spans="1:10">
      <c r="B179">
        <v>32999</v>
      </c>
      <c r="C179" t="s">
        <v>90</v>
      </c>
      <c r="D179">
        <v>8000</v>
      </c>
      <c r="E179" s="22">
        <v>8000</v>
      </c>
      <c r="F179" s="22">
        <v>8000</v>
      </c>
      <c r="G179" s="22">
        <v>5000</v>
      </c>
      <c r="H179" s="65">
        <f t="shared" si="86"/>
        <v>100</v>
      </c>
      <c r="I179" s="65">
        <f t="shared" si="87"/>
        <v>100</v>
      </c>
      <c r="J179" s="65">
        <f t="shared" si="88"/>
        <v>62.5</v>
      </c>
    </row>
    <row r="180" spans="1:10">
      <c r="H180" s="65"/>
      <c r="I180" s="65"/>
      <c r="J180" s="65"/>
    </row>
    <row r="181" spans="1:10">
      <c r="A181" s="15" t="s">
        <v>49</v>
      </c>
      <c r="B181" s="15" t="s">
        <v>50</v>
      </c>
      <c r="C181" s="15"/>
      <c r="D181" s="16">
        <f>SUM(D182:D184)</f>
        <v>85000</v>
      </c>
      <c r="E181" s="16">
        <f t="shared" ref="E181:G181" si="89">SUM(E182:E184)</f>
        <v>105000</v>
      </c>
      <c r="F181" s="16">
        <f t="shared" si="89"/>
        <v>110000</v>
      </c>
      <c r="G181" s="16">
        <f t="shared" si="89"/>
        <v>110000</v>
      </c>
      <c r="H181" s="65">
        <f t="shared" si="86"/>
        <v>123.52941176470588</v>
      </c>
      <c r="I181" s="65">
        <f t="shared" si="87"/>
        <v>104.76190476190477</v>
      </c>
      <c r="J181" s="65">
        <f t="shared" si="88"/>
        <v>100</v>
      </c>
    </row>
    <row r="182" spans="1:10">
      <c r="A182" s="35"/>
      <c r="B182" s="35">
        <v>3222</v>
      </c>
      <c r="C182" s="35" t="s">
        <v>51</v>
      </c>
      <c r="D182" s="37">
        <v>85000</v>
      </c>
      <c r="E182" s="36">
        <v>103000</v>
      </c>
      <c r="F182" s="36">
        <v>108000</v>
      </c>
      <c r="G182" s="36">
        <v>108000</v>
      </c>
      <c r="H182" s="65">
        <f t="shared" si="86"/>
        <v>121.17647058823529</v>
      </c>
      <c r="I182" s="65">
        <f t="shared" si="87"/>
        <v>104.85436893203884</v>
      </c>
      <c r="J182" s="65">
        <f t="shared" si="88"/>
        <v>100</v>
      </c>
    </row>
    <row r="183" spans="1:10">
      <c r="B183">
        <v>32363</v>
      </c>
      <c r="C183" t="s">
        <v>239</v>
      </c>
      <c r="E183">
        <v>2000</v>
      </c>
      <c r="F183">
        <v>2000</v>
      </c>
      <c r="G183">
        <v>2000</v>
      </c>
    </row>
    <row r="184" spans="1:10" ht="33" customHeight="1"/>
    <row r="185" spans="1:10" ht="1.5" customHeight="1"/>
    <row r="186" spans="1:10" ht="74.25" customHeight="1">
      <c r="A186" s="2"/>
      <c r="B186" s="2"/>
      <c r="C186" s="2" t="s">
        <v>213</v>
      </c>
      <c r="D186" s="2"/>
      <c r="E186" s="2"/>
      <c r="F186" s="2"/>
      <c r="G186" s="2"/>
      <c r="H186" s="2"/>
      <c r="I186" s="2"/>
    </row>
    <row r="187" spans="1:10" ht="26.25">
      <c r="A187" s="3"/>
      <c r="B187" s="3"/>
      <c r="C187" s="3"/>
      <c r="D187" s="2"/>
      <c r="E187" s="2"/>
      <c r="F187" s="2"/>
      <c r="G187" s="2"/>
      <c r="H187" s="3"/>
      <c r="I187" s="3"/>
    </row>
    <row r="188" spans="1:10" ht="20.25">
      <c r="D188" s="3" t="s">
        <v>55</v>
      </c>
      <c r="E188" s="3"/>
      <c r="F188" s="3"/>
      <c r="G188" s="3"/>
    </row>
    <row r="189" spans="1:10">
      <c r="A189" s="4"/>
      <c r="B189" s="4" t="s">
        <v>1</v>
      </c>
      <c r="C189" s="4"/>
      <c r="D189" s="5" t="s">
        <v>2</v>
      </c>
      <c r="E189" s="5" t="s">
        <v>3</v>
      </c>
      <c r="F189" s="5" t="s">
        <v>4</v>
      </c>
      <c r="G189" s="5" t="s">
        <v>5</v>
      </c>
      <c r="H189" s="5" t="s">
        <v>6</v>
      </c>
      <c r="I189" s="5" t="s">
        <v>7</v>
      </c>
      <c r="J189" s="5" t="s">
        <v>8</v>
      </c>
    </row>
    <row r="190" spans="1:10">
      <c r="A190" s="4" t="s">
        <v>9</v>
      </c>
      <c r="B190" s="4" t="s">
        <v>10</v>
      </c>
      <c r="C190" s="4" t="s">
        <v>11</v>
      </c>
      <c r="D190" s="4" t="s">
        <v>106</v>
      </c>
      <c r="E190" s="4" t="s">
        <v>103</v>
      </c>
      <c r="F190" s="4" t="s">
        <v>83</v>
      </c>
      <c r="G190" s="4" t="s">
        <v>104</v>
      </c>
      <c r="H190" s="4"/>
      <c r="I190" s="4" t="s">
        <v>12</v>
      </c>
      <c r="J190" s="4"/>
    </row>
    <row r="191" spans="1:10">
      <c r="A191" s="6" t="s">
        <v>13</v>
      </c>
      <c r="B191" s="6"/>
      <c r="C191" s="6"/>
      <c r="D191" s="7">
        <f>+D193</f>
        <v>70000</v>
      </c>
      <c r="E191" s="7">
        <f t="shared" ref="E191:G191" si="90">+E193</f>
        <v>70000</v>
      </c>
      <c r="F191" s="7">
        <f t="shared" si="90"/>
        <v>70000</v>
      </c>
      <c r="G191" s="7">
        <f t="shared" si="90"/>
        <v>72000</v>
      </c>
      <c r="H191" s="65">
        <f t="shared" ref="H191" si="91">+E191/D191*100</f>
        <v>100</v>
      </c>
      <c r="I191" s="65">
        <f t="shared" ref="I191" si="92">+F191/E191*100</f>
        <v>100</v>
      </c>
      <c r="J191" s="65">
        <f t="shared" ref="J191" si="93">+G191/F191*100</f>
        <v>102.85714285714285</v>
      </c>
    </row>
    <row r="192" spans="1:10">
      <c r="A192" s="9" t="s">
        <v>14</v>
      </c>
      <c r="B192" s="9"/>
      <c r="C192" s="9"/>
      <c r="D192" s="10"/>
      <c r="E192" s="10"/>
      <c r="F192" s="10"/>
      <c r="G192" s="10"/>
      <c r="H192" s="41"/>
      <c r="I192" s="41"/>
      <c r="J192" s="41"/>
    </row>
    <row r="193" spans="1:10">
      <c r="A193" s="12" t="s">
        <v>52</v>
      </c>
      <c r="B193" s="12"/>
      <c r="C193" s="12"/>
      <c r="D193" s="13">
        <f>+D194</f>
        <v>70000</v>
      </c>
      <c r="E193" s="13">
        <f t="shared" ref="E193:G193" si="94">+E194</f>
        <v>70000</v>
      </c>
      <c r="F193" s="13">
        <f t="shared" si="94"/>
        <v>70000</v>
      </c>
      <c r="G193" s="13">
        <f t="shared" si="94"/>
        <v>72000</v>
      </c>
      <c r="H193" s="65">
        <f t="shared" ref="H193:H195" si="95">+E193/D193*100</f>
        <v>100</v>
      </c>
      <c r="I193" s="65">
        <f t="shared" ref="I193:I195" si="96">+F193/E193*100</f>
        <v>100</v>
      </c>
      <c r="J193" s="65">
        <f t="shared" ref="J193:J195" si="97">+G193/F193*100</f>
        <v>102.85714285714285</v>
      </c>
    </row>
    <row r="194" spans="1:10">
      <c r="A194" s="15" t="s">
        <v>91</v>
      </c>
      <c r="B194" s="15"/>
      <c r="C194" s="15"/>
      <c r="D194" s="16">
        <f>D195+D202</f>
        <v>70000</v>
      </c>
      <c r="E194" s="16">
        <f>E195+E202</f>
        <v>70000</v>
      </c>
      <c r="F194" s="16">
        <f>F195+F202</f>
        <v>70000</v>
      </c>
      <c r="G194" s="16">
        <f>G195+G202</f>
        <v>72000</v>
      </c>
      <c r="H194" s="65">
        <f t="shared" si="95"/>
        <v>100</v>
      </c>
      <c r="I194" s="65">
        <f t="shared" si="96"/>
        <v>100</v>
      </c>
      <c r="J194" s="65">
        <f t="shared" si="97"/>
        <v>102.85714285714285</v>
      </c>
    </row>
    <row r="195" spans="1:10">
      <c r="A195" s="15" t="s">
        <v>48</v>
      </c>
      <c r="B195" s="15" t="s">
        <v>53</v>
      </c>
      <c r="C195" s="15"/>
      <c r="D195" s="16">
        <f>SUM(D196:D201)</f>
        <v>50000</v>
      </c>
      <c r="E195" s="16">
        <f>SUM(E196:E201)</f>
        <v>50000</v>
      </c>
      <c r="F195" s="16">
        <f>SUM(F196:F201)</f>
        <v>50000</v>
      </c>
      <c r="G195" s="16">
        <f>SUM(G196:G201)</f>
        <v>51000</v>
      </c>
      <c r="H195" s="65">
        <f t="shared" si="95"/>
        <v>100</v>
      </c>
      <c r="I195" s="65">
        <f t="shared" si="96"/>
        <v>100</v>
      </c>
      <c r="J195" s="65">
        <f t="shared" si="97"/>
        <v>102</v>
      </c>
    </row>
    <row r="196" spans="1:10">
      <c r="B196">
        <v>32214</v>
      </c>
      <c r="C196" t="s">
        <v>235</v>
      </c>
      <c r="E196" s="22">
        <v>3000</v>
      </c>
      <c r="F196" s="22">
        <v>3000</v>
      </c>
      <c r="G196" s="22">
        <v>3000</v>
      </c>
      <c r="H196" s="42"/>
      <c r="I196" s="42"/>
      <c r="J196" s="42"/>
    </row>
    <row r="197" spans="1:10">
      <c r="B197" s="35">
        <v>32321</v>
      </c>
      <c r="C197" s="35" t="s">
        <v>56</v>
      </c>
      <c r="D197" s="36">
        <v>40000</v>
      </c>
      <c r="E197" s="36">
        <v>17000</v>
      </c>
      <c r="F197" s="36">
        <v>17000</v>
      </c>
      <c r="G197" s="36">
        <v>17000</v>
      </c>
      <c r="H197" s="65">
        <f t="shared" ref="H197:H198" si="98">+E197/D197*100</f>
        <v>42.5</v>
      </c>
      <c r="I197" s="65">
        <f t="shared" ref="I197:I198" si="99">+F197/E197*100</f>
        <v>100</v>
      </c>
      <c r="J197" s="65">
        <f t="shared" ref="J197:J198" si="100">+G197/F197*100</f>
        <v>100</v>
      </c>
    </row>
    <row r="198" spans="1:10">
      <c r="B198" s="35">
        <v>32999</v>
      </c>
      <c r="C198" s="35" t="s">
        <v>57</v>
      </c>
      <c r="D198" s="39">
        <v>10000</v>
      </c>
      <c r="E198" s="36">
        <v>10000</v>
      </c>
      <c r="F198" s="36">
        <v>10000</v>
      </c>
      <c r="G198" s="36">
        <v>11000</v>
      </c>
      <c r="H198" s="65">
        <f t="shared" si="98"/>
        <v>100</v>
      </c>
      <c r="I198" s="65">
        <f t="shared" si="99"/>
        <v>100</v>
      </c>
      <c r="J198" s="65">
        <f t="shared" si="100"/>
        <v>110.00000000000001</v>
      </c>
    </row>
    <row r="199" spans="1:10">
      <c r="B199">
        <v>32231</v>
      </c>
      <c r="C199" t="s">
        <v>236</v>
      </c>
      <c r="E199" s="22">
        <v>7000</v>
      </c>
      <c r="F199" s="22">
        <v>7000</v>
      </c>
      <c r="G199" s="22">
        <v>7000</v>
      </c>
      <c r="H199" s="42"/>
      <c r="I199" s="42"/>
      <c r="J199" s="42"/>
    </row>
    <row r="200" spans="1:10">
      <c r="B200">
        <v>32341</v>
      </c>
      <c r="C200" t="s">
        <v>245</v>
      </c>
      <c r="E200" s="22">
        <v>3000</v>
      </c>
      <c r="F200" s="22">
        <v>3000</v>
      </c>
      <c r="G200" s="22">
        <v>3000</v>
      </c>
      <c r="H200" s="42"/>
      <c r="I200" s="42"/>
      <c r="J200" s="42"/>
    </row>
    <row r="201" spans="1:10">
      <c r="B201">
        <v>32239</v>
      </c>
      <c r="C201" t="s">
        <v>237</v>
      </c>
      <c r="E201" s="22">
        <v>10000</v>
      </c>
      <c r="F201" s="22">
        <v>10000</v>
      </c>
      <c r="G201" s="22">
        <v>10000</v>
      </c>
      <c r="H201" s="42"/>
      <c r="I201" s="42"/>
      <c r="J201" s="42"/>
    </row>
    <row r="202" spans="1:10">
      <c r="A202" s="15" t="s">
        <v>48</v>
      </c>
      <c r="B202" s="15" t="s">
        <v>54</v>
      </c>
      <c r="C202" s="15"/>
      <c r="D202" s="16">
        <f>+D205+D206</f>
        <v>20000</v>
      </c>
      <c r="E202" s="16">
        <f>+E205+E206</f>
        <v>20000</v>
      </c>
      <c r="F202" s="16">
        <f>+F205+F206</f>
        <v>20000</v>
      </c>
      <c r="G202" s="16">
        <f>+G205+G206</f>
        <v>21000</v>
      </c>
      <c r="H202" s="65">
        <f t="shared" ref="H202:H205" si="101">+E202/D202*100</f>
        <v>100</v>
      </c>
      <c r="I202" s="65">
        <f t="shared" ref="I202:I205" si="102">+F202/E202*100</f>
        <v>100</v>
      </c>
      <c r="J202" s="65">
        <f t="shared" ref="J202:J205" si="103">+G202/F202*100</f>
        <v>105</v>
      </c>
    </row>
    <row r="203" spans="1:10">
      <c r="H203" s="65"/>
      <c r="I203" s="65"/>
      <c r="J203" s="65"/>
    </row>
    <row r="204" spans="1:10">
      <c r="H204" s="65"/>
      <c r="I204" s="65"/>
      <c r="J204" s="65"/>
    </row>
    <row r="205" spans="1:10">
      <c r="B205" s="35">
        <v>42261</v>
      </c>
      <c r="C205" s="35" t="s">
        <v>58</v>
      </c>
      <c r="D205" s="36">
        <v>20000</v>
      </c>
      <c r="E205" s="36">
        <v>20000</v>
      </c>
      <c r="F205" s="36">
        <v>20000</v>
      </c>
      <c r="G205" s="36">
        <v>21000</v>
      </c>
      <c r="H205" s="65">
        <f t="shared" si="101"/>
        <v>100</v>
      </c>
      <c r="I205" s="65">
        <f t="shared" si="102"/>
        <v>100</v>
      </c>
      <c r="J205" s="65">
        <f t="shared" si="103"/>
        <v>105</v>
      </c>
    </row>
    <row r="206" spans="1:10">
      <c r="B206" s="35">
        <v>45111</v>
      </c>
      <c r="C206" s="35" t="s">
        <v>75</v>
      </c>
      <c r="D206" s="36">
        <v>0</v>
      </c>
      <c r="E206" s="36">
        <v>0</v>
      </c>
      <c r="F206" s="36">
        <v>0</v>
      </c>
      <c r="G206" s="36">
        <v>0</v>
      </c>
      <c r="H206" s="65"/>
      <c r="I206" s="65"/>
      <c r="J206" s="65"/>
    </row>
    <row r="209" spans="1:11" ht="128.25" customHeight="1"/>
    <row r="210" spans="1:11" ht="94.5" customHeight="1">
      <c r="B210" s="1"/>
      <c r="C210" s="68" t="s">
        <v>107</v>
      </c>
      <c r="D210" s="68"/>
      <c r="E210" s="68"/>
      <c r="F210" s="68"/>
      <c r="G210" s="68"/>
      <c r="H210" s="68"/>
      <c r="I210" s="68"/>
    </row>
    <row r="211" spans="1:11">
      <c r="D211" s="22"/>
    </row>
    <row r="212" spans="1:11">
      <c r="A212" s="4"/>
      <c r="B212" s="4" t="s">
        <v>1</v>
      </c>
      <c r="C212" s="4"/>
      <c r="D212" s="5" t="s">
        <v>2</v>
      </c>
      <c r="E212" s="5" t="s">
        <v>3</v>
      </c>
      <c r="F212" s="5" t="s">
        <v>4</v>
      </c>
      <c r="G212" s="5" t="s">
        <v>5</v>
      </c>
      <c r="H212" s="5" t="s">
        <v>6</v>
      </c>
      <c r="I212" s="5" t="s">
        <v>7</v>
      </c>
      <c r="J212" s="5" t="s">
        <v>8</v>
      </c>
      <c r="K212" s="27"/>
    </row>
    <row r="213" spans="1:11">
      <c r="A213" s="4" t="s">
        <v>9</v>
      </c>
      <c r="B213" s="4" t="s">
        <v>10</v>
      </c>
      <c r="C213" s="4" t="s">
        <v>11</v>
      </c>
      <c r="D213" s="4" t="s">
        <v>108</v>
      </c>
      <c r="E213" s="4" t="s">
        <v>103</v>
      </c>
      <c r="F213" s="4" t="s">
        <v>83</v>
      </c>
      <c r="G213" s="4" t="s">
        <v>104</v>
      </c>
      <c r="H213" s="4"/>
      <c r="I213" s="4" t="s">
        <v>12</v>
      </c>
      <c r="J213" s="4"/>
      <c r="K213" s="28"/>
    </row>
    <row r="214" spans="1:1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28"/>
    </row>
    <row r="215" spans="1:11">
      <c r="A215" s="29"/>
      <c r="B215" s="29"/>
      <c r="C215" s="29"/>
      <c r="D215" s="29"/>
      <c r="E215" s="29"/>
      <c r="F215" s="29"/>
      <c r="G215" s="29"/>
      <c r="H215" s="29"/>
      <c r="I215" s="29"/>
      <c r="J215" s="29"/>
    </row>
    <row r="216" spans="1:11" s="30" customFormat="1" ht="11.25">
      <c r="A216" s="6"/>
      <c r="B216" s="6"/>
      <c r="C216" s="6"/>
      <c r="D216" s="7"/>
      <c r="E216" s="7"/>
      <c r="F216" s="7"/>
      <c r="G216" s="7"/>
      <c r="H216" s="8"/>
      <c r="I216" s="8"/>
      <c r="J216" s="8"/>
    </row>
    <row r="217" spans="1:11">
      <c r="A217" s="6" t="s">
        <v>243</v>
      </c>
      <c r="B217" s="6"/>
      <c r="C217" s="6"/>
      <c r="D217" s="7">
        <f>+D10</f>
        <v>1084544</v>
      </c>
      <c r="E217" s="7">
        <f>+E10</f>
        <v>1174230</v>
      </c>
      <c r="F217" s="7">
        <f>+F10</f>
        <v>1079000</v>
      </c>
      <c r="G217" s="7">
        <f>+G10</f>
        <v>1063500</v>
      </c>
      <c r="H217" s="8">
        <f t="shared" ref="H217:J222" si="104">E217/D217*100</f>
        <v>108.26946624572172</v>
      </c>
      <c r="I217" s="8">
        <f t="shared" si="104"/>
        <v>91.890004513596153</v>
      </c>
      <c r="J217" s="8">
        <f t="shared" si="104"/>
        <v>98.563484708063015</v>
      </c>
    </row>
    <row r="218" spans="1:11">
      <c r="A218" s="6" t="s">
        <v>244</v>
      </c>
      <c r="B218" s="6"/>
      <c r="C218" s="6"/>
      <c r="D218" s="7">
        <f>+D130</f>
        <v>5632000</v>
      </c>
      <c r="E218" s="7">
        <f>+E130</f>
        <v>5632000</v>
      </c>
      <c r="F218" s="7">
        <f>+F130</f>
        <v>5639000</v>
      </c>
      <c r="G218" s="7">
        <f>+G130</f>
        <v>5662000</v>
      </c>
      <c r="H218" s="8">
        <f t="shared" si="104"/>
        <v>100</v>
      </c>
      <c r="I218" s="8">
        <f t="shared" si="104"/>
        <v>100.12428977272727</v>
      </c>
      <c r="J218" s="8">
        <f t="shared" si="104"/>
        <v>100.40787373647811</v>
      </c>
    </row>
    <row r="219" spans="1:11">
      <c r="A219" s="6" t="s">
        <v>63</v>
      </c>
      <c r="B219" s="6"/>
      <c r="C219" s="6"/>
      <c r="D219" s="7">
        <f>+D150</f>
        <v>276000</v>
      </c>
      <c r="E219" s="7">
        <f>+E150</f>
        <v>281000</v>
      </c>
      <c r="F219" s="7">
        <f>+F150</f>
        <v>286000</v>
      </c>
      <c r="G219" s="7">
        <f>+G150</f>
        <v>284000</v>
      </c>
      <c r="H219" s="8">
        <f t="shared" si="104"/>
        <v>101.81159420289856</v>
      </c>
      <c r="I219" s="8">
        <f t="shared" si="104"/>
        <v>101.77935943060498</v>
      </c>
      <c r="J219" s="8">
        <f t="shared" si="104"/>
        <v>99.300699300699307</v>
      </c>
    </row>
    <row r="220" spans="1:11">
      <c r="A220" s="6" t="s">
        <v>64</v>
      </c>
      <c r="B220" s="6"/>
      <c r="C220" s="6"/>
      <c r="D220" s="7">
        <f>+D191</f>
        <v>70000</v>
      </c>
      <c r="E220" s="7">
        <f>+E191</f>
        <v>70000</v>
      </c>
      <c r="F220" s="7">
        <f>+F191</f>
        <v>70000</v>
      </c>
      <c r="G220" s="7">
        <f>+G191</f>
        <v>72000</v>
      </c>
      <c r="H220" s="8">
        <f t="shared" si="104"/>
        <v>100</v>
      </c>
      <c r="I220" s="8">
        <f t="shared" si="104"/>
        <v>100</v>
      </c>
      <c r="J220" s="8">
        <f t="shared" si="104"/>
        <v>102.85714285714285</v>
      </c>
    </row>
    <row r="221" spans="1:11">
      <c r="D221" s="22"/>
      <c r="E221" s="22"/>
      <c r="F221" s="22"/>
      <c r="G221" s="22"/>
      <c r="H221" s="8"/>
      <c r="I221" s="8"/>
      <c r="J221" s="8"/>
    </row>
    <row r="222" spans="1:11">
      <c r="C222" s="1" t="s">
        <v>65</v>
      </c>
      <c r="D222" s="26">
        <f>SUM(D216:D220)</f>
        <v>7062544</v>
      </c>
      <c r="E222" s="26">
        <f t="shared" ref="E222:G222" si="105">SUM(E216:E220)</f>
        <v>7157230</v>
      </c>
      <c r="F222" s="26">
        <f t="shared" si="105"/>
        <v>7074000</v>
      </c>
      <c r="G222" s="26">
        <f t="shared" si="105"/>
        <v>7081500</v>
      </c>
      <c r="H222" s="40">
        <f t="shared" si="104"/>
        <v>101.34067837311879</v>
      </c>
      <c r="I222" s="40">
        <f t="shared" si="104"/>
        <v>98.837119947242158</v>
      </c>
      <c r="J222" s="40">
        <f t="shared" si="104"/>
        <v>100.10602205258694</v>
      </c>
    </row>
    <row r="223" spans="1:11">
      <c r="D223" s="22"/>
      <c r="E223" s="22"/>
    </row>
    <row r="236" spans="5:5">
      <c r="E236" s="22"/>
    </row>
  </sheetData>
  <mergeCells count="1">
    <mergeCell ref="C210:I210"/>
  </mergeCells>
  <phoneticPr fontId="0" type="noConversion"/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5:N93"/>
  <sheetViews>
    <sheetView topLeftCell="A6" workbookViewId="0">
      <selection activeCell="C19" sqref="C19:M105"/>
    </sheetView>
  </sheetViews>
  <sheetFormatPr defaultRowHeight="12.75"/>
  <cols>
    <col min="1" max="1" width="0.42578125" customWidth="1"/>
    <col min="2" max="2" width="9.140625" hidden="1" customWidth="1"/>
    <col min="5" max="5" width="24" customWidth="1"/>
    <col min="6" max="7" width="12.7109375" customWidth="1"/>
    <col min="8" max="8" width="15" customWidth="1"/>
    <col min="9" max="9" width="15.85546875" customWidth="1"/>
    <col min="10" max="10" width="11" customWidth="1"/>
    <col min="11" max="11" width="10.7109375" customWidth="1"/>
  </cols>
  <sheetData>
    <row r="15" spans="3:14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7" spans="3:14" ht="26.25">
      <c r="C17" s="2" t="s">
        <v>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3:14" ht="20.25">
      <c r="C18" s="3"/>
      <c r="D18" s="3"/>
      <c r="E18" s="3"/>
      <c r="F18" s="3" t="s">
        <v>27</v>
      </c>
      <c r="G18" s="3" t="s">
        <v>28</v>
      </c>
      <c r="H18" s="3"/>
      <c r="I18" s="3"/>
      <c r="J18" s="3"/>
      <c r="K18" s="3"/>
      <c r="L18" s="3"/>
      <c r="M18" s="3"/>
      <c r="N18" s="3"/>
    </row>
    <row r="20" spans="3:14">
      <c r="C20" s="4"/>
      <c r="D20" s="4"/>
      <c r="E20" s="4"/>
      <c r="F20" s="5"/>
      <c r="G20" s="5"/>
      <c r="H20" s="5"/>
      <c r="I20" s="5"/>
      <c r="J20" s="5"/>
      <c r="K20" s="5"/>
      <c r="L20" s="5"/>
    </row>
    <row r="21" spans="3:14"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3:14">
      <c r="C22" s="6"/>
      <c r="D22" s="6"/>
      <c r="E22" s="6"/>
      <c r="F22" s="7"/>
      <c r="G22" s="7"/>
      <c r="H22" s="7"/>
      <c r="I22" s="7"/>
      <c r="J22" s="8"/>
      <c r="K22" s="8"/>
      <c r="L22" s="8"/>
    </row>
    <row r="23" spans="3:14">
      <c r="C23" s="9"/>
      <c r="D23" s="9"/>
      <c r="E23" s="9"/>
      <c r="F23" s="10"/>
      <c r="G23" s="10"/>
      <c r="H23" s="10"/>
      <c r="I23" s="10"/>
      <c r="J23" s="11"/>
      <c r="K23" s="11"/>
      <c r="L23" s="11"/>
    </row>
    <row r="24" spans="3:14">
      <c r="C24" s="12"/>
      <c r="D24" s="12"/>
      <c r="E24" s="12"/>
      <c r="F24" s="13"/>
      <c r="G24" s="13"/>
      <c r="H24" s="13"/>
      <c r="I24" s="13"/>
      <c r="J24" s="14"/>
      <c r="K24" s="14"/>
      <c r="L24" s="14"/>
    </row>
    <row r="25" spans="3:14">
      <c r="C25" s="15"/>
      <c r="D25" s="15"/>
      <c r="E25" s="15"/>
      <c r="F25" s="16"/>
      <c r="G25" s="16"/>
      <c r="H25" s="16"/>
      <c r="I25" s="16"/>
      <c r="J25" s="17"/>
      <c r="K25" s="17"/>
      <c r="L25" s="17"/>
    </row>
    <row r="26" spans="3:14">
      <c r="C26" s="15"/>
      <c r="D26" s="15"/>
      <c r="E26" s="15"/>
      <c r="F26" s="16"/>
      <c r="G26" s="16"/>
      <c r="H26" s="16"/>
      <c r="I26" s="16"/>
      <c r="J26" s="17"/>
      <c r="K26" s="17"/>
      <c r="L26" s="17"/>
    </row>
    <row r="27" spans="3:14">
      <c r="C27" s="18"/>
      <c r="D27" s="21"/>
      <c r="E27" s="18"/>
      <c r="F27" s="19"/>
      <c r="G27" s="19"/>
      <c r="H27" s="19"/>
      <c r="I27" s="19"/>
      <c r="J27" s="20"/>
      <c r="K27" s="20"/>
      <c r="L27" s="20"/>
      <c r="M27" s="18"/>
      <c r="N27" s="18"/>
    </row>
    <row r="28" spans="3:14">
      <c r="C28" s="18"/>
      <c r="D28" s="21"/>
      <c r="E28" s="18"/>
      <c r="F28" s="19"/>
      <c r="G28" s="19"/>
      <c r="H28" s="19"/>
      <c r="I28" s="19"/>
      <c r="J28" s="20"/>
      <c r="K28" s="20"/>
      <c r="L28" s="20"/>
      <c r="M28" s="18"/>
      <c r="N28" s="18"/>
    </row>
    <row r="29" spans="3:14">
      <c r="C29" s="18"/>
      <c r="D29" s="21"/>
      <c r="E29" s="18"/>
      <c r="F29" s="19"/>
      <c r="G29" s="19"/>
      <c r="H29" s="19"/>
      <c r="I29" s="19"/>
      <c r="J29" s="20"/>
      <c r="K29" s="20"/>
      <c r="L29" s="20"/>
      <c r="M29" s="18"/>
      <c r="N29" s="18"/>
    </row>
    <row r="30" spans="3:14">
      <c r="C30" s="18"/>
      <c r="D30" s="21"/>
      <c r="E30" s="18"/>
      <c r="F30" s="19"/>
      <c r="G30" s="19"/>
      <c r="H30" s="19"/>
      <c r="I30" s="19"/>
      <c r="J30" s="20"/>
      <c r="K30" s="20"/>
      <c r="L30" s="20"/>
      <c r="M30" s="18"/>
      <c r="N30" s="18"/>
    </row>
    <row r="31" spans="3:14">
      <c r="C31" s="18"/>
      <c r="D31" s="21"/>
      <c r="E31" s="18"/>
      <c r="F31" s="19"/>
      <c r="G31" s="19"/>
      <c r="H31" s="19"/>
      <c r="I31" s="19"/>
      <c r="J31" s="20"/>
      <c r="K31" s="20"/>
      <c r="L31" s="20"/>
      <c r="M31" s="18"/>
      <c r="N31" s="18"/>
    </row>
    <row r="32" spans="3:14">
      <c r="C32" s="18"/>
      <c r="D32" s="21"/>
      <c r="E32" s="18"/>
      <c r="F32" s="19"/>
      <c r="G32" s="19"/>
      <c r="H32" s="19"/>
      <c r="I32" s="19"/>
      <c r="J32" s="20"/>
      <c r="K32" s="20"/>
      <c r="L32" s="20"/>
      <c r="M32" s="18"/>
      <c r="N32" s="18"/>
    </row>
    <row r="33" spans="3:14">
      <c r="C33" s="18"/>
      <c r="D33" s="21"/>
      <c r="E33" s="18"/>
      <c r="F33" s="19"/>
      <c r="G33" s="19"/>
      <c r="H33" s="19"/>
      <c r="I33" s="19"/>
      <c r="J33" s="20"/>
      <c r="K33" s="20"/>
      <c r="L33" s="20"/>
      <c r="M33" s="18"/>
      <c r="N33" s="18"/>
    </row>
    <row r="34" spans="3:14">
      <c r="C34" s="18"/>
      <c r="D34" s="21"/>
      <c r="E34" s="18"/>
      <c r="F34" s="19"/>
      <c r="G34" s="19"/>
      <c r="H34" s="19"/>
      <c r="I34" s="19"/>
      <c r="J34" s="20"/>
      <c r="K34" s="20"/>
      <c r="L34" s="20"/>
      <c r="M34" s="18"/>
      <c r="N34" s="18"/>
    </row>
    <row r="35" spans="3:14">
      <c r="C35" s="18"/>
      <c r="D35" s="21"/>
      <c r="E35" s="18"/>
      <c r="F35" s="19"/>
      <c r="G35" s="19"/>
      <c r="H35" s="19"/>
      <c r="I35" s="19"/>
      <c r="J35" s="20"/>
      <c r="K35" s="20"/>
      <c r="L35" s="20"/>
      <c r="M35" s="18"/>
      <c r="N35" s="18"/>
    </row>
    <row r="36" spans="3:14">
      <c r="C36" s="18"/>
      <c r="D36" s="21"/>
      <c r="E36" s="18"/>
      <c r="F36" s="19"/>
      <c r="G36" s="19"/>
      <c r="H36" s="19"/>
      <c r="I36" s="19"/>
      <c r="J36" s="20"/>
      <c r="K36" s="20"/>
      <c r="L36" s="20"/>
      <c r="M36" s="18"/>
      <c r="N36" s="18"/>
    </row>
    <row r="37" spans="3:14">
      <c r="C37" s="18"/>
      <c r="D37" s="21"/>
      <c r="E37" s="18"/>
      <c r="F37" s="19"/>
      <c r="G37" s="19"/>
      <c r="H37" s="19"/>
      <c r="I37" s="19"/>
      <c r="J37" s="20"/>
      <c r="K37" s="20"/>
      <c r="L37" s="20"/>
      <c r="M37" s="18"/>
      <c r="N37" s="18"/>
    </row>
    <row r="38" spans="3:14">
      <c r="C38" s="18"/>
      <c r="D38" s="21"/>
      <c r="E38" s="18"/>
      <c r="F38" s="19"/>
      <c r="G38" s="19"/>
      <c r="H38" s="19"/>
      <c r="I38" s="19"/>
      <c r="J38" s="20"/>
      <c r="K38" s="20"/>
      <c r="L38" s="20"/>
      <c r="M38" s="18"/>
      <c r="N38" s="18"/>
    </row>
    <row r="39" spans="3:14">
      <c r="C39" s="18"/>
      <c r="D39" s="21"/>
      <c r="E39" s="18"/>
      <c r="F39" s="19"/>
      <c r="G39" s="19"/>
      <c r="H39" s="19"/>
      <c r="I39" s="19"/>
      <c r="J39" s="20"/>
      <c r="K39" s="20"/>
      <c r="L39" s="20"/>
      <c r="M39" s="18"/>
      <c r="N39" s="18"/>
    </row>
    <row r="40" spans="3:14">
      <c r="C40" s="18"/>
      <c r="D40" s="21"/>
      <c r="E40" s="18"/>
      <c r="F40" s="19"/>
      <c r="G40" s="19"/>
      <c r="H40" s="19"/>
      <c r="I40" s="19"/>
      <c r="J40" s="20"/>
      <c r="K40" s="20"/>
      <c r="L40" s="20"/>
      <c r="M40" s="18"/>
      <c r="N40" s="18"/>
    </row>
    <row r="41" spans="3:14">
      <c r="C41" s="18"/>
      <c r="D41" s="21"/>
      <c r="E41" s="18"/>
      <c r="F41" s="19"/>
      <c r="G41" s="19"/>
      <c r="H41" s="19"/>
      <c r="I41" s="19"/>
      <c r="J41" s="20"/>
      <c r="K41" s="20"/>
      <c r="L41" s="20"/>
      <c r="M41" s="18"/>
      <c r="N41" s="18"/>
    </row>
    <row r="42" spans="3:14">
      <c r="C42" s="18"/>
      <c r="D42" s="21"/>
      <c r="E42" s="18"/>
      <c r="F42" s="19"/>
      <c r="G42" s="19"/>
      <c r="H42" s="19"/>
      <c r="I42" s="19"/>
      <c r="J42" s="20"/>
      <c r="K42" s="20"/>
      <c r="L42" s="20"/>
      <c r="M42" s="18"/>
      <c r="N42" s="18"/>
    </row>
    <row r="43" spans="3:14">
      <c r="C43" s="18"/>
      <c r="D43" s="21"/>
      <c r="E43" s="18"/>
      <c r="F43" s="19"/>
      <c r="G43" s="19"/>
      <c r="H43" s="19"/>
      <c r="I43" s="19"/>
      <c r="J43" s="20"/>
      <c r="K43" s="20"/>
      <c r="L43" s="20"/>
      <c r="M43" s="18"/>
      <c r="N43" s="18"/>
    </row>
    <row r="44" spans="3:14">
      <c r="C44" s="18"/>
      <c r="D44" s="21"/>
      <c r="E44" s="18"/>
      <c r="F44" s="19"/>
      <c r="G44" s="19"/>
      <c r="H44" s="19"/>
      <c r="I44" s="19"/>
      <c r="J44" s="20"/>
      <c r="K44" s="20"/>
      <c r="L44" s="20"/>
      <c r="M44" s="18"/>
      <c r="N44" s="18"/>
    </row>
    <row r="45" spans="3:14">
      <c r="C45" s="18"/>
      <c r="D45" s="21"/>
      <c r="E45" s="18"/>
      <c r="F45" s="19"/>
      <c r="G45" s="19"/>
      <c r="H45" s="19"/>
      <c r="I45" s="19"/>
      <c r="J45" s="20"/>
      <c r="K45" s="20"/>
      <c r="L45" s="20"/>
      <c r="M45" s="18"/>
      <c r="N45" s="18"/>
    </row>
    <row r="46" spans="3:14">
      <c r="C46" s="18"/>
      <c r="D46" s="21"/>
      <c r="E46" s="18"/>
      <c r="F46" s="19"/>
      <c r="G46" s="19"/>
      <c r="H46" s="19"/>
      <c r="I46" s="19"/>
      <c r="J46" s="20"/>
      <c r="K46" s="20"/>
      <c r="L46" s="20"/>
      <c r="M46" s="18"/>
      <c r="N46" s="18"/>
    </row>
    <row r="47" spans="3:14">
      <c r="C47" s="18"/>
      <c r="D47" s="21"/>
      <c r="E47" s="18"/>
      <c r="F47" s="19"/>
      <c r="G47" s="19"/>
      <c r="H47" s="19"/>
      <c r="I47" s="19"/>
      <c r="J47" s="20"/>
      <c r="K47" s="20"/>
      <c r="L47" s="20"/>
      <c r="M47" s="18"/>
      <c r="N47" s="18"/>
    </row>
    <row r="48" spans="3:14">
      <c r="C48" s="18"/>
      <c r="D48" s="21"/>
      <c r="E48" s="18"/>
      <c r="F48" s="19"/>
      <c r="G48" s="19"/>
      <c r="H48" s="19"/>
      <c r="I48" s="19"/>
      <c r="J48" s="20"/>
      <c r="K48" s="20"/>
      <c r="L48" s="20"/>
      <c r="M48" s="18"/>
      <c r="N48" s="18"/>
    </row>
    <row r="49" spans="3:14">
      <c r="C49" s="18"/>
      <c r="D49" s="21"/>
      <c r="E49" s="18"/>
      <c r="F49" s="19"/>
      <c r="G49" s="19"/>
      <c r="H49" s="19"/>
      <c r="I49" s="19"/>
      <c r="J49" s="20"/>
      <c r="K49" s="20"/>
      <c r="L49" s="20"/>
      <c r="M49" s="18"/>
      <c r="N49" s="18"/>
    </row>
    <row r="50" spans="3:14">
      <c r="C50" s="18"/>
      <c r="D50" s="21"/>
      <c r="E50" s="18"/>
      <c r="F50" s="19"/>
      <c r="G50" s="19"/>
      <c r="H50" s="19"/>
      <c r="I50" s="19"/>
      <c r="J50" s="20"/>
      <c r="K50" s="20"/>
      <c r="L50" s="20"/>
      <c r="M50" s="18"/>
      <c r="N50" s="18"/>
    </row>
    <row r="51" spans="3:14">
      <c r="C51" s="18"/>
      <c r="D51" s="21"/>
      <c r="E51" s="18"/>
      <c r="F51" s="19"/>
      <c r="G51" s="19"/>
      <c r="H51" s="19"/>
      <c r="I51" s="19"/>
      <c r="J51" s="20"/>
      <c r="K51" s="20"/>
      <c r="L51" s="20"/>
      <c r="M51" s="18"/>
      <c r="N51" s="18"/>
    </row>
    <row r="52" spans="3:14">
      <c r="C52" s="18"/>
      <c r="D52" s="21"/>
      <c r="E52" s="18"/>
      <c r="F52" s="19"/>
      <c r="G52" s="19"/>
      <c r="H52" s="19"/>
      <c r="I52" s="19"/>
      <c r="J52" s="20"/>
      <c r="K52" s="20"/>
      <c r="L52" s="20"/>
      <c r="M52" s="18"/>
      <c r="N52" s="18"/>
    </row>
    <row r="53" spans="3:14">
      <c r="C53" s="18"/>
      <c r="D53" s="21"/>
      <c r="E53" s="18"/>
      <c r="F53" s="19"/>
      <c r="G53" s="19"/>
      <c r="H53" s="19"/>
      <c r="I53" s="19"/>
      <c r="J53" s="20"/>
      <c r="K53" s="20"/>
      <c r="L53" s="20"/>
      <c r="M53" s="18"/>
      <c r="N53" s="18"/>
    </row>
    <row r="54" spans="3:14">
      <c r="C54" s="18"/>
      <c r="D54" s="21"/>
      <c r="E54" s="18"/>
      <c r="F54" s="19"/>
      <c r="G54" s="19"/>
      <c r="H54" s="19"/>
      <c r="I54" s="19"/>
      <c r="J54" s="20"/>
      <c r="K54" s="20"/>
      <c r="L54" s="20"/>
      <c r="M54" s="18"/>
      <c r="N54" s="18"/>
    </row>
    <row r="55" spans="3:14">
      <c r="C55" s="18"/>
      <c r="D55" s="21"/>
      <c r="E55" s="18"/>
      <c r="F55" s="19"/>
      <c r="G55" s="19"/>
      <c r="H55" s="19"/>
      <c r="I55" s="19"/>
      <c r="J55" s="20"/>
      <c r="K55" s="20"/>
      <c r="L55" s="20"/>
      <c r="M55" s="18"/>
      <c r="N55" s="18"/>
    </row>
    <row r="56" spans="3:14">
      <c r="C56" s="18"/>
      <c r="D56" s="21"/>
      <c r="E56" s="18"/>
      <c r="F56" s="19"/>
      <c r="G56" s="19"/>
      <c r="H56" s="19"/>
      <c r="I56" s="19"/>
      <c r="J56" s="20"/>
      <c r="K56" s="20"/>
      <c r="L56" s="20"/>
      <c r="M56" s="18"/>
      <c r="N56" s="18"/>
    </row>
    <row r="57" spans="3:14">
      <c r="C57" s="18"/>
      <c r="D57" s="21"/>
      <c r="E57" s="18"/>
      <c r="F57" s="19"/>
      <c r="G57" s="19"/>
      <c r="H57" s="19"/>
      <c r="I57" s="19"/>
      <c r="J57" s="20"/>
      <c r="K57" s="20"/>
      <c r="L57" s="20"/>
      <c r="M57" s="18"/>
      <c r="N57" s="18"/>
    </row>
    <row r="58" spans="3:14">
      <c r="C58" s="18"/>
      <c r="D58" s="21"/>
      <c r="E58" s="18"/>
      <c r="F58" s="19"/>
      <c r="G58" s="19"/>
      <c r="H58" s="19"/>
      <c r="I58" s="19"/>
      <c r="J58" s="20"/>
      <c r="K58" s="20"/>
      <c r="L58" s="20"/>
      <c r="M58" s="18"/>
      <c r="N58" s="18"/>
    </row>
    <row r="59" spans="3:14">
      <c r="C59" s="18"/>
      <c r="D59" s="21"/>
      <c r="E59" s="18"/>
      <c r="F59" s="19"/>
      <c r="G59" s="19"/>
      <c r="H59" s="19"/>
      <c r="I59" s="19"/>
      <c r="J59" s="20"/>
      <c r="K59" s="20"/>
      <c r="L59" s="20"/>
      <c r="M59" s="18"/>
      <c r="N59" s="18"/>
    </row>
    <row r="60" spans="3:14">
      <c r="C60" s="18"/>
      <c r="D60" s="21"/>
      <c r="E60" s="18"/>
      <c r="F60" s="19"/>
      <c r="G60" s="19"/>
      <c r="H60" s="19"/>
      <c r="I60" s="19"/>
      <c r="J60" s="20"/>
      <c r="K60" s="20"/>
      <c r="L60" s="20"/>
      <c r="M60" s="18"/>
      <c r="N60" s="18"/>
    </row>
    <row r="61" spans="3:14">
      <c r="C61" s="18"/>
      <c r="D61" s="21"/>
      <c r="E61" s="18"/>
      <c r="F61" s="19"/>
      <c r="G61" s="19"/>
      <c r="H61" s="19"/>
      <c r="I61" s="19"/>
      <c r="J61" s="20"/>
      <c r="K61" s="20"/>
      <c r="L61" s="20"/>
      <c r="M61" s="18"/>
      <c r="N61" s="18"/>
    </row>
    <row r="62" spans="3:14">
      <c r="C62" s="15"/>
      <c r="D62" s="15"/>
      <c r="E62" s="15"/>
      <c r="F62" s="16"/>
      <c r="G62" s="16"/>
      <c r="H62" s="16"/>
      <c r="I62" s="16"/>
      <c r="J62" s="17"/>
      <c r="K62" s="17"/>
      <c r="L62" s="17"/>
    </row>
    <row r="63" spans="3:14">
      <c r="C63" s="18"/>
      <c r="D63" s="21"/>
      <c r="E63" s="18"/>
      <c r="F63" s="19"/>
      <c r="G63" s="19"/>
      <c r="H63" s="19"/>
      <c r="I63" s="19"/>
      <c r="J63" s="20"/>
      <c r="K63" s="20"/>
      <c r="L63" s="20"/>
      <c r="M63" s="18"/>
      <c r="N63" s="18"/>
    </row>
    <row r="64" spans="3:14">
      <c r="C64" s="18"/>
      <c r="D64" s="21"/>
      <c r="E64" s="18"/>
      <c r="F64" s="19"/>
      <c r="G64" s="19"/>
      <c r="H64" s="19"/>
      <c r="I64" s="19"/>
      <c r="J64" s="20"/>
      <c r="K64" s="20"/>
      <c r="L64" s="20"/>
      <c r="M64" s="18"/>
      <c r="N64" s="18"/>
    </row>
    <row r="65" spans="3:14">
      <c r="C65" s="18"/>
      <c r="D65" s="21"/>
      <c r="E65" s="18"/>
      <c r="F65" s="19"/>
      <c r="G65" s="19"/>
      <c r="H65" s="19"/>
      <c r="I65" s="19"/>
      <c r="J65" s="20"/>
      <c r="K65" s="20"/>
      <c r="L65" s="20"/>
      <c r="M65" s="18"/>
      <c r="N65" s="18"/>
    </row>
    <row r="66" spans="3:14">
      <c r="C66" s="18"/>
      <c r="D66" s="21"/>
      <c r="E66" s="18"/>
      <c r="F66" s="19"/>
      <c r="G66" s="19"/>
      <c r="H66" s="19"/>
      <c r="I66" s="19"/>
      <c r="J66" s="20"/>
      <c r="K66" s="20"/>
      <c r="L66" s="20"/>
      <c r="M66" s="18"/>
      <c r="N66" s="18"/>
    </row>
    <row r="67" spans="3:14">
      <c r="C67" s="15"/>
      <c r="D67" s="15"/>
      <c r="E67" s="15"/>
      <c r="F67" s="16"/>
      <c r="G67" s="16"/>
      <c r="H67" s="16"/>
      <c r="I67" s="16"/>
      <c r="J67" s="17"/>
      <c r="K67" s="17"/>
      <c r="L67" s="17"/>
    </row>
    <row r="68" spans="3:14">
      <c r="C68" s="18"/>
      <c r="D68" s="21"/>
      <c r="E68" s="18"/>
      <c r="F68" s="19"/>
      <c r="G68" s="19"/>
      <c r="H68" s="19"/>
      <c r="I68" s="19"/>
      <c r="J68" s="20"/>
      <c r="K68" s="20"/>
      <c r="L68" s="20"/>
      <c r="M68" s="18"/>
      <c r="N68" s="18"/>
    </row>
    <row r="69" spans="3:14">
      <c r="C69" s="15"/>
      <c r="D69" s="15"/>
      <c r="E69" s="15"/>
      <c r="F69" s="16"/>
      <c r="G69" s="16"/>
      <c r="H69" s="16"/>
      <c r="I69" s="16"/>
      <c r="J69" s="17"/>
      <c r="K69" s="17"/>
      <c r="L69" s="17"/>
    </row>
    <row r="70" spans="3:14">
      <c r="C70" s="15"/>
      <c r="D70" s="15"/>
      <c r="E70" s="15"/>
      <c r="F70" s="16"/>
      <c r="G70" s="16"/>
      <c r="H70" s="16"/>
      <c r="I70" s="16"/>
      <c r="J70" s="17"/>
      <c r="K70" s="17"/>
      <c r="L70" s="17"/>
    </row>
    <row r="71" spans="3:14">
      <c r="C71" s="18"/>
      <c r="D71" s="21"/>
      <c r="E71" s="18"/>
      <c r="F71" s="19"/>
      <c r="G71" s="19"/>
      <c r="H71" s="19"/>
      <c r="I71" s="19"/>
      <c r="J71" s="20"/>
      <c r="K71" s="20"/>
      <c r="L71" s="20"/>
      <c r="M71" s="18"/>
      <c r="N71" s="18"/>
    </row>
    <row r="72" spans="3:14">
      <c r="C72" s="15"/>
      <c r="D72" s="15"/>
      <c r="E72" s="15"/>
      <c r="F72" s="16"/>
      <c r="G72" s="16"/>
      <c r="H72" s="16"/>
      <c r="I72" s="16"/>
      <c r="J72" s="17"/>
      <c r="K72" s="17"/>
      <c r="L72" s="17"/>
    </row>
    <row r="73" spans="3:14">
      <c r="C73" s="18"/>
      <c r="D73" s="21"/>
      <c r="E73" s="18"/>
      <c r="F73" s="19"/>
      <c r="G73" s="19"/>
      <c r="H73" s="19"/>
      <c r="I73" s="19"/>
      <c r="J73" s="20"/>
      <c r="K73" s="20"/>
      <c r="L73" s="20"/>
      <c r="M73" s="18"/>
      <c r="N73" s="18"/>
    </row>
    <row r="74" spans="3:14">
      <c r="C74" s="18"/>
      <c r="D74" s="21"/>
      <c r="E74" s="18"/>
      <c r="F74" s="19"/>
      <c r="G74" s="19"/>
      <c r="H74" s="19"/>
      <c r="I74" s="19"/>
      <c r="J74" s="20"/>
      <c r="K74" s="20"/>
      <c r="L74" s="20"/>
      <c r="M74" s="18"/>
      <c r="N74" s="18"/>
    </row>
    <row r="75" spans="3:14">
      <c r="C75" s="15"/>
      <c r="D75" s="15"/>
      <c r="E75" s="15"/>
      <c r="F75" s="16"/>
      <c r="G75" s="16"/>
      <c r="H75" s="16"/>
      <c r="I75" s="16"/>
      <c r="J75" s="17"/>
      <c r="K75" s="17"/>
      <c r="L75" s="17"/>
    </row>
    <row r="76" spans="3:14">
      <c r="C76" s="18"/>
      <c r="D76" s="21"/>
      <c r="E76" s="18"/>
      <c r="F76" s="19"/>
      <c r="G76" s="19"/>
      <c r="H76" s="19"/>
      <c r="I76" s="19"/>
      <c r="J76" s="20"/>
      <c r="K76" s="20"/>
      <c r="L76" s="20"/>
      <c r="M76" s="18"/>
      <c r="N76" s="18"/>
    </row>
    <row r="77" spans="3:14">
      <c r="C77" s="18"/>
      <c r="D77" s="21"/>
      <c r="E77" s="18"/>
      <c r="F77" s="19"/>
      <c r="G77" s="19"/>
      <c r="H77" s="19"/>
      <c r="I77" s="19"/>
      <c r="J77" s="20"/>
      <c r="K77" s="20"/>
      <c r="L77" s="20"/>
      <c r="M77" s="18"/>
      <c r="N77" s="18"/>
    </row>
    <row r="78" spans="3:14">
      <c r="C78" s="12"/>
      <c r="D78" s="12"/>
      <c r="E78" s="12"/>
      <c r="F78" s="13"/>
      <c r="G78" s="13"/>
      <c r="H78" s="13"/>
      <c r="I78" s="13"/>
      <c r="J78" s="14"/>
      <c r="K78" s="14"/>
      <c r="L78" s="14"/>
    </row>
    <row r="79" spans="3:14">
      <c r="C79" s="15"/>
      <c r="D79" s="15"/>
      <c r="E79" s="15"/>
      <c r="F79" s="16"/>
      <c r="G79" s="16"/>
      <c r="H79" s="16"/>
      <c r="I79" s="16"/>
      <c r="J79" s="17"/>
      <c r="K79" s="17"/>
      <c r="L79" s="17"/>
    </row>
    <row r="80" spans="3:14">
      <c r="C80" s="15"/>
      <c r="D80" s="15"/>
      <c r="E80" s="15"/>
      <c r="F80" s="16"/>
      <c r="G80" s="16"/>
      <c r="H80" s="16"/>
      <c r="I80" s="16"/>
      <c r="J80" s="17"/>
      <c r="K80" s="17"/>
      <c r="L80" s="17"/>
    </row>
    <row r="81" spans="3:14">
      <c r="C81" s="18"/>
      <c r="D81" s="21"/>
      <c r="E81" s="18"/>
      <c r="F81" s="19"/>
      <c r="G81" s="19"/>
      <c r="H81" s="19"/>
      <c r="I81" s="19"/>
      <c r="J81" s="20"/>
      <c r="K81" s="20"/>
      <c r="L81" s="20"/>
      <c r="M81" s="18"/>
      <c r="N81" s="18"/>
    </row>
    <row r="82" spans="3:14">
      <c r="C82" s="12"/>
      <c r="D82" s="12"/>
      <c r="E82" s="12"/>
      <c r="F82" s="13"/>
      <c r="G82" s="13"/>
      <c r="H82" s="13"/>
      <c r="I82" s="13"/>
      <c r="J82" s="14"/>
      <c r="K82" s="14"/>
      <c r="L82" s="14"/>
    </row>
    <row r="83" spans="3:14">
      <c r="C83" s="15"/>
      <c r="D83" s="15"/>
      <c r="E83" s="15"/>
      <c r="F83" s="16"/>
      <c r="G83" s="16"/>
      <c r="H83" s="16"/>
      <c r="I83" s="16"/>
      <c r="J83" s="17"/>
      <c r="K83" s="17"/>
      <c r="L83" s="17"/>
    </row>
    <row r="84" spans="3:14">
      <c r="C84" s="15"/>
      <c r="D84" s="15"/>
      <c r="E84" s="15"/>
      <c r="F84" s="16"/>
      <c r="G84" s="16"/>
      <c r="H84" s="16"/>
      <c r="I84" s="16"/>
      <c r="J84" s="17"/>
      <c r="K84" s="17"/>
      <c r="L84" s="17"/>
    </row>
    <row r="85" spans="3:14">
      <c r="C85" s="18"/>
      <c r="D85" s="21"/>
      <c r="E85" s="18"/>
      <c r="F85" s="19"/>
      <c r="G85" s="19"/>
      <c r="H85" s="19"/>
      <c r="I85" s="19"/>
      <c r="J85" s="20"/>
      <c r="K85" s="20"/>
      <c r="L85" s="20"/>
      <c r="M85" s="18"/>
      <c r="N85" s="18"/>
    </row>
    <row r="86" spans="3:14">
      <c r="C86" s="15"/>
      <c r="D86" s="15"/>
      <c r="E86" s="15"/>
      <c r="F86" s="16"/>
      <c r="G86" s="16"/>
      <c r="H86" s="16"/>
      <c r="I86" s="16"/>
      <c r="J86" s="17"/>
      <c r="K86" s="17"/>
      <c r="L86" s="17"/>
    </row>
    <row r="87" spans="3:14">
      <c r="C87" s="18"/>
      <c r="D87" s="21"/>
      <c r="E87" s="18"/>
      <c r="F87" s="19"/>
      <c r="G87" s="19"/>
      <c r="H87" s="19"/>
      <c r="I87" s="19"/>
      <c r="J87" s="20"/>
      <c r="K87" s="20"/>
      <c r="L87" s="20"/>
      <c r="M87" s="18"/>
      <c r="N87" s="18"/>
    </row>
    <row r="88" spans="3:14">
      <c r="C88" s="18"/>
      <c r="D88" s="21"/>
      <c r="E88" s="18"/>
      <c r="F88" s="19"/>
      <c r="G88" s="19"/>
      <c r="H88" s="19"/>
      <c r="I88" s="19"/>
      <c r="J88" s="20"/>
      <c r="K88" s="20"/>
      <c r="L88" s="20"/>
      <c r="M88" s="18"/>
      <c r="N88" s="18"/>
    </row>
    <row r="89" spans="3:14">
      <c r="C89" s="18"/>
      <c r="D89" s="21"/>
      <c r="E89" s="18"/>
      <c r="F89" s="19"/>
      <c r="G89" s="19"/>
      <c r="H89" s="19"/>
      <c r="I89" s="19"/>
      <c r="J89" s="20"/>
      <c r="K89" s="20"/>
      <c r="L89" s="20"/>
      <c r="M89" s="18"/>
      <c r="N89" s="18"/>
    </row>
    <row r="90" spans="3:14">
      <c r="C90" s="15"/>
      <c r="D90" s="15"/>
      <c r="E90" s="15"/>
      <c r="F90" s="16"/>
      <c r="G90" s="16"/>
      <c r="H90" s="16"/>
      <c r="I90" s="16"/>
      <c r="J90" s="17"/>
      <c r="K90" s="17"/>
      <c r="L90" s="17"/>
    </row>
    <row r="91" spans="3:14">
      <c r="C91" s="15"/>
      <c r="D91" s="15"/>
      <c r="E91" s="15"/>
      <c r="F91" s="16"/>
      <c r="G91" s="16"/>
      <c r="H91" s="16"/>
      <c r="I91" s="16"/>
      <c r="J91" s="17"/>
      <c r="K91" s="17"/>
      <c r="L91" s="17"/>
    </row>
    <row r="92" spans="3:14">
      <c r="C92" s="18"/>
      <c r="D92" s="21"/>
      <c r="E92" s="18"/>
      <c r="F92" s="19"/>
      <c r="G92" s="19"/>
      <c r="H92" s="19"/>
      <c r="I92" s="19"/>
      <c r="J92" s="20"/>
      <c r="K92" s="20"/>
      <c r="L92" s="20"/>
      <c r="M92" s="18"/>
      <c r="N92" s="18"/>
    </row>
    <row r="93" spans="3:14">
      <c r="C93" s="18"/>
      <c r="D93" s="21"/>
      <c r="E93" s="18"/>
      <c r="F93" s="19"/>
      <c r="G93" s="19"/>
      <c r="H93" s="19"/>
      <c r="I93" s="19"/>
      <c r="J93" s="20"/>
      <c r="K93" s="20"/>
      <c r="L93" s="20"/>
      <c r="M93" s="18"/>
      <c r="N93" s="18"/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4"/>
  <sheetViews>
    <sheetView workbookViewId="0">
      <selection activeCell="C17" sqref="C17"/>
    </sheetView>
  </sheetViews>
  <sheetFormatPr defaultRowHeight="12.75"/>
  <cols>
    <col min="3" max="3" width="17.28515625" customWidth="1"/>
    <col min="4" max="4" width="12.85546875" customWidth="1"/>
    <col min="5" max="5" width="13.42578125" customWidth="1"/>
    <col min="6" max="6" width="13.5703125" customWidth="1"/>
    <col min="7" max="7" width="14.5703125" customWidth="1"/>
  </cols>
  <sheetData>
    <row r="1" spans="1:11" ht="26.25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0.25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4" spans="1:11">
      <c r="A4" s="4"/>
      <c r="B4" s="4"/>
      <c r="C4" s="4"/>
      <c r="D4" s="5"/>
      <c r="E4" s="5"/>
      <c r="F4" s="5"/>
      <c r="G4" s="5"/>
      <c r="H4" s="5"/>
      <c r="I4" s="5"/>
      <c r="J4" s="5"/>
    </row>
    <row r="5" spans="1:11">
      <c r="A5" s="4"/>
      <c r="B5" s="4"/>
      <c r="C5" s="4"/>
      <c r="D5" s="4"/>
      <c r="E5" s="4"/>
      <c r="F5" s="4"/>
      <c r="G5" s="4"/>
      <c r="H5" s="4"/>
      <c r="I5" s="4"/>
      <c r="J5" s="4"/>
    </row>
    <row r="6" spans="1:11">
      <c r="A6" s="6"/>
      <c r="B6" s="6"/>
      <c r="C6" s="6"/>
      <c r="D6" s="7"/>
      <c r="E6" s="7"/>
      <c r="F6" s="7"/>
      <c r="G6" s="7"/>
      <c r="H6" s="7"/>
      <c r="I6" s="7"/>
      <c r="J6" s="7"/>
    </row>
    <row r="7" spans="1:11">
      <c r="A7" s="9"/>
      <c r="B7" s="9"/>
      <c r="C7" s="9"/>
      <c r="D7" s="10"/>
      <c r="E7" s="10"/>
      <c r="F7" s="10"/>
      <c r="G7" s="10"/>
      <c r="H7" s="10"/>
      <c r="I7" s="10"/>
      <c r="J7" s="10"/>
    </row>
    <row r="8" spans="1:11">
      <c r="A8" s="12"/>
      <c r="B8" s="12"/>
      <c r="C8" s="12"/>
      <c r="D8" s="13"/>
      <c r="E8" s="13"/>
      <c r="F8" s="13"/>
      <c r="G8" s="13"/>
      <c r="H8" s="13"/>
      <c r="I8" s="13"/>
      <c r="J8" s="13"/>
    </row>
    <row r="9" spans="1:11">
      <c r="A9" s="15"/>
      <c r="B9" s="15"/>
      <c r="C9" s="15"/>
      <c r="D9" s="16"/>
      <c r="E9" s="16"/>
      <c r="F9" s="16"/>
      <c r="G9" s="16"/>
      <c r="H9" s="16"/>
      <c r="I9" s="16"/>
      <c r="J9" s="16"/>
    </row>
    <row r="10" spans="1:11">
      <c r="A10" s="15"/>
      <c r="B10" s="15"/>
      <c r="C10" s="15"/>
      <c r="D10" s="16"/>
      <c r="E10" s="16"/>
      <c r="F10" s="16"/>
      <c r="G10" s="16"/>
      <c r="H10" s="16"/>
      <c r="I10" s="16"/>
      <c r="J10" s="16"/>
    </row>
    <row r="11" spans="1:11">
      <c r="A11" s="18"/>
      <c r="B11" s="21"/>
      <c r="C11" s="18"/>
      <c r="D11" s="19"/>
      <c r="E11" s="19"/>
      <c r="F11" s="19"/>
      <c r="G11" s="19"/>
      <c r="H11" s="20"/>
      <c r="I11" s="20"/>
      <c r="J11" s="20"/>
      <c r="K11" s="18"/>
    </row>
    <row r="12" spans="1:11">
      <c r="A12" s="18"/>
      <c r="B12" s="21"/>
      <c r="C12" s="18"/>
      <c r="D12" s="19"/>
      <c r="E12" s="19"/>
      <c r="F12" s="19"/>
      <c r="G12" s="19"/>
      <c r="H12" s="20"/>
      <c r="I12" s="20"/>
      <c r="J12" s="20"/>
      <c r="K12" s="18"/>
    </row>
    <row r="13" spans="1:11">
      <c r="A13" s="18"/>
      <c r="B13" s="21"/>
      <c r="C13" s="18"/>
      <c r="D13" s="19"/>
      <c r="E13" s="19"/>
      <c r="F13" s="19"/>
      <c r="G13" s="19"/>
      <c r="H13" s="20"/>
      <c r="I13" s="20"/>
      <c r="J13" s="20"/>
      <c r="K13" s="18"/>
    </row>
    <row r="14" spans="1:11">
      <c r="A14" s="18"/>
      <c r="B14" s="21"/>
      <c r="C14" s="18"/>
      <c r="D14" s="19"/>
      <c r="E14" s="19"/>
      <c r="F14" s="19"/>
      <c r="G14" s="19"/>
      <c r="H14" s="20"/>
      <c r="I14" s="20"/>
      <c r="J14" s="20"/>
      <c r="K14" s="18"/>
    </row>
    <row r="15" spans="1:11">
      <c r="A15" s="18"/>
      <c r="B15" s="21"/>
      <c r="C15" s="18"/>
      <c r="D15" s="19"/>
      <c r="E15" s="19"/>
      <c r="F15" s="19"/>
      <c r="G15" s="19"/>
      <c r="H15" s="20"/>
      <c r="I15" s="20"/>
      <c r="J15" s="20"/>
      <c r="K15" s="18"/>
    </row>
    <row r="16" spans="1:11">
      <c r="A16" s="18"/>
      <c r="B16" s="21"/>
      <c r="C16" s="18"/>
      <c r="D16" s="19"/>
      <c r="E16" s="19"/>
      <c r="F16" s="19"/>
      <c r="G16" s="19"/>
      <c r="H16" s="20"/>
      <c r="I16" s="20"/>
      <c r="J16" s="20"/>
      <c r="K16" s="18"/>
    </row>
    <row r="17" spans="1:11">
      <c r="A17" s="18"/>
      <c r="B17" s="21"/>
      <c r="C17" s="18"/>
      <c r="D17" s="19"/>
      <c r="E17" s="19"/>
      <c r="F17" s="19"/>
      <c r="G17" s="19"/>
      <c r="H17" s="20"/>
      <c r="I17" s="20"/>
      <c r="J17" s="20"/>
      <c r="K17" s="18"/>
    </row>
    <row r="18" spans="1:11">
      <c r="A18" s="18"/>
      <c r="B18" s="21"/>
      <c r="C18" s="18"/>
      <c r="D18" s="19"/>
      <c r="E18" s="19"/>
      <c r="F18" s="19"/>
      <c r="G18" s="19"/>
      <c r="H18" s="20"/>
      <c r="I18" s="20"/>
      <c r="J18" s="20"/>
      <c r="K18" s="18"/>
    </row>
    <row r="19" spans="1:11">
      <c r="A19" s="18"/>
      <c r="B19" s="21"/>
      <c r="C19" s="18"/>
      <c r="D19" s="19"/>
      <c r="E19" s="19"/>
      <c r="F19" s="19"/>
      <c r="G19" s="19"/>
      <c r="H19" s="20"/>
      <c r="I19" s="20"/>
      <c r="J19" s="20"/>
      <c r="K19" s="18"/>
    </row>
    <row r="20" spans="1:11">
      <c r="A20" s="18"/>
      <c r="B20" s="21"/>
      <c r="C20" s="18"/>
      <c r="D20" s="19"/>
      <c r="E20" s="19"/>
      <c r="F20" s="19"/>
      <c r="G20" s="19"/>
      <c r="H20" s="20"/>
      <c r="I20" s="20"/>
      <c r="J20" s="20"/>
      <c r="K20" s="18"/>
    </row>
    <row r="21" spans="1:11">
      <c r="A21" s="18"/>
      <c r="B21" s="21"/>
      <c r="C21" s="18"/>
      <c r="D21" s="19"/>
      <c r="E21" s="19"/>
      <c r="F21" s="19"/>
      <c r="G21" s="19"/>
      <c r="H21" s="20"/>
      <c r="I21" s="20"/>
      <c r="J21" s="20"/>
      <c r="K21" s="18"/>
    </row>
    <row r="22" spans="1:11" ht="26.25" hidden="1">
      <c r="A22" s="2"/>
      <c r="B22" s="2"/>
      <c r="C22" s="2"/>
      <c r="D22" s="2"/>
      <c r="E22" s="2"/>
      <c r="F22" s="2"/>
      <c r="G22" s="2"/>
      <c r="H22" s="20"/>
      <c r="I22" s="20"/>
      <c r="J22" s="20"/>
      <c r="K22" s="2"/>
    </row>
    <row r="23" spans="1:11" ht="26.25" hidden="1">
      <c r="A23" s="2"/>
      <c r="B23" s="2"/>
      <c r="C23" s="2"/>
      <c r="D23" s="2"/>
      <c r="E23" s="2"/>
      <c r="F23" s="2"/>
      <c r="G23" s="2"/>
      <c r="H23" s="20"/>
      <c r="I23" s="20"/>
      <c r="J23" s="20"/>
      <c r="K23" s="2"/>
    </row>
    <row r="24" spans="1:11" ht="20.25" hidden="1">
      <c r="A24" s="3"/>
      <c r="B24" s="3"/>
      <c r="C24" s="3"/>
      <c r="D24" s="3"/>
      <c r="E24" s="3"/>
      <c r="F24" s="3"/>
      <c r="G24" s="3"/>
      <c r="H24" s="20"/>
      <c r="I24" s="20"/>
      <c r="J24" s="20"/>
      <c r="K24" s="3"/>
    </row>
    <row r="25" spans="1:11" ht="20.25" hidden="1">
      <c r="A25" s="3"/>
      <c r="B25" s="3"/>
      <c r="C25" s="3"/>
      <c r="D25" s="3"/>
      <c r="E25" s="3"/>
      <c r="F25" s="3"/>
      <c r="G25" s="3"/>
      <c r="H25" s="20"/>
      <c r="I25" s="20"/>
      <c r="J25" s="20"/>
      <c r="K25" s="3"/>
    </row>
    <row r="26" spans="1:11" ht="20.25" hidden="1">
      <c r="A26" s="3"/>
      <c r="B26" s="3"/>
      <c r="C26" s="3"/>
      <c r="D26" s="3"/>
      <c r="E26" s="3"/>
      <c r="F26" s="3"/>
      <c r="G26" s="3"/>
      <c r="H26" s="20"/>
      <c r="I26" s="20"/>
      <c r="J26" s="20"/>
      <c r="K26" s="3"/>
    </row>
    <row r="27" spans="1:11" ht="20.25">
      <c r="A27" s="3"/>
      <c r="B27" s="3"/>
      <c r="C27" s="3"/>
      <c r="D27" s="3"/>
      <c r="E27" s="3"/>
      <c r="F27" s="3"/>
      <c r="G27" s="3"/>
      <c r="H27" s="20"/>
      <c r="I27" s="20"/>
      <c r="J27" s="20"/>
      <c r="K27" s="3"/>
    </row>
    <row r="28" spans="1:11">
      <c r="A28" s="4"/>
      <c r="B28" s="4"/>
      <c r="C28" s="4"/>
      <c r="D28" s="5"/>
      <c r="E28" s="5"/>
      <c r="F28" s="5"/>
      <c r="G28" s="5"/>
      <c r="H28" s="5"/>
      <c r="I28" s="5"/>
      <c r="J28" s="5"/>
    </row>
    <row r="29" spans="1:11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1">
      <c r="A30" s="6"/>
      <c r="B30" s="6"/>
      <c r="C30" s="6"/>
      <c r="D30" s="7"/>
      <c r="E30" s="7"/>
      <c r="F30" s="7"/>
      <c r="G30" s="7"/>
      <c r="H30" s="7"/>
      <c r="I30" s="7"/>
      <c r="J30" s="7"/>
    </row>
    <row r="31" spans="1:11">
      <c r="A31" s="9"/>
      <c r="B31" s="9"/>
      <c r="C31" s="9"/>
      <c r="D31" s="10"/>
      <c r="E31" s="10"/>
      <c r="F31" s="10"/>
      <c r="G31" s="10"/>
      <c r="H31" s="10"/>
      <c r="I31" s="10"/>
      <c r="J31" s="10"/>
    </row>
    <row r="32" spans="1:11">
      <c r="A32" s="12"/>
      <c r="B32" s="12"/>
      <c r="C32" s="12"/>
      <c r="D32" s="13"/>
      <c r="E32" s="13"/>
      <c r="F32" s="13"/>
      <c r="G32" s="13"/>
      <c r="H32" s="13"/>
      <c r="I32" s="13"/>
      <c r="J32" s="13"/>
    </row>
    <row r="33" spans="1:10">
      <c r="A33" s="15"/>
      <c r="B33" s="15"/>
      <c r="C33" s="15"/>
      <c r="D33" s="16"/>
      <c r="E33" s="16"/>
      <c r="F33" s="16"/>
      <c r="G33" s="16"/>
      <c r="H33" s="16"/>
      <c r="I33" s="16"/>
      <c r="J33" s="16"/>
    </row>
    <row r="34" spans="1:10">
      <c r="A34" s="15"/>
      <c r="B34" s="15"/>
      <c r="C34" s="15"/>
      <c r="D34" s="16"/>
      <c r="E34" s="16"/>
      <c r="F34" s="16"/>
      <c r="G34" s="16"/>
      <c r="H34" s="16"/>
      <c r="I34" s="16"/>
      <c r="J34" s="16"/>
    </row>
    <row r="35" spans="1:10">
      <c r="H35" s="20"/>
      <c r="I35" s="20"/>
      <c r="J35" s="20"/>
    </row>
    <row r="36" spans="1:10">
      <c r="E36" s="22"/>
      <c r="F36" s="22"/>
      <c r="G36" s="22"/>
      <c r="H36" s="20"/>
      <c r="I36" s="20"/>
      <c r="J36" s="20"/>
    </row>
    <row r="37" spans="1:10">
      <c r="H37" s="20"/>
      <c r="I37" s="20"/>
      <c r="J37" s="20"/>
    </row>
    <row r="38" spans="1:10">
      <c r="H38" s="20"/>
      <c r="I38" s="20"/>
      <c r="J38" s="20"/>
    </row>
    <row r="39" spans="1:10">
      <c r="H39" s="20"/>
      <c r="I39" s="20"/>
      <c r="J39" s="20"/>
    </row>
    <row r="40" spans="1:10">
      <c r="A40" s="15"/>
      <c r="B40" s="15"/>
      <c r="C40" s="15"/>
      <c r="D40" s="16"/>
      <c r="E40" s="16"/>
      <c r="F40" s="16"/>
      <c r="G40" s="16"/>
      <c r="H40" s="16"/>
      <c r="I40" s="16"/>
      <c r="J40" s="16"/>
    </row>
    <row r="41" spans="1:10">
      <c r="H41" s="20"/>
      <c r="I41" s="20"/>
      <c r="J41" s="20"/>
    </row>
    <row r="42" spans="1:10">
      <c r="H42" s="20"/>
      <c r="I42" s="20"/>
      <c r="J42" s="20"/>
    </row>
    <row r="43" spans="1:10">
      <c r="E43" s="22"/>
      <c r="F43" s="22"/>
      <c r="G43" s="22"/>
      <c r="H43" s="20"/>
      <c r="I43" s="20"/>
      <c r="J43" s="20"/>
    </row>
    <row r="44" spans="1:10">
      <c r="H44" s="20"/>
      <c r="I44" s="20"/>
      <c r="J44" s="20"/>
    </row>
    <row r="45" spans="1:10" ht="26.25">
      <c r="A45" s="2"/>
      <c r="B45" s="2"/>
      <c r="C45" s="2"/>
      <c r="D45" s="2"/>
      <c r="E45" s="2"/>
      <c r="F45" s="2"/>
      <c r="G45" s="2"/>
      <c r="H45" s="20"/>
      <c r="I45" s="20"/>
      <c r="J45" s="20"/>
    </row>
    <row r="46" spans="1:10" ht="20.25">
      <c r="A46" s="3"/>
      <c r="B46" s="3"/>
      <c r="C46" s="3"/>
      <c r="D46" s="3"/>
      <c r="E46" s="3"/>
      <c r="F46" s="3"/>
      <c r="G46" s="3"/>
      <c r="H46" s="20"/>
      <c r="I46" s="20"/>
      <c r="J46" s="20"/>
    </row>
    <row r="47" spans="1:10">
      <c r="H47" s="20"/>
      <c r="I47" s="20"/>
      <c r="J47" s="20"/>
    </row>
    <row r="48" spans="1:10">
      <c r="A48" s="4"/>
      <c r="B48" s="4"/>
      <c r="C48" s="4"/>
      <c r="D48" s="5"/>
      <c r="E48" s="5"/>
      <c r="F48" s="5"/>
      <c r="G48" s="5"/>
      <c r="H48" s="5"/>
      <c r="I48" s="5"/>
      <c r="J48" s="5"/>
    </row>
    <row r="49" spans="1:10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>
      <c r="A50" s="6"/>
      <c r="B50" s="6"/>
      <c r="C50" s="6"/>
      <c r="D50" s="7"/>
      <c r="E50" s="7"/>
      <c r="F50" s="7"/>
      <c r="G50" s="7"/>
      <c r="H50" s="7"/>
      <c r="I50" s="7"/>
      <c r="J50" s="7"/>
    </row>
    <row r="51" spans="1:10">
      <c r="A51" s="9"/>
      <c r="B51" s="9"/>
      <c r="C51" s="9"/>
      <c r="D51" s="10"/>
      <c r="E51" s="10"/>
      <c r="F51" s="10"/>
      <c r="G51" s="10"/>
      <c r="H51" s="10"/>
      <c r="I51" s="10"/>
      <c r="J51" s="10"/>
    </row>
    <row r="52" spans="1:10">
      <c r="A52" s="12"/>
      <c r="B52" s="12"/>
      <c r="C52" s="12"/>
      <c r="D52" s="13"/>
      <c r="E52" s="13"/>
      <c r="F52" s="13"/>
      <c r="G52" s="13"/>
      <c r="H52" s="13"/>
      <c r="I52" s="13"/>
      <c r="J52" s="13"/>
    </row>
    <row r="53" spans="1:10">
      <c r="A53" s="15"/>
      <c r="B53" s="15"/>
      <c r="C53" s="15"/>
      <c r="D53" s="16"/>
      <c r="E53" s="16"/>
      <c r="F53" s="16"/>
      <c r="G53" s="16"/>
      <c r="H53" s="16"/>
      <c r="I53" s="16"/>
      <c r="J53" s="16"/>
    </row>
    <row r="54" spans="1:10">
      <c r="A54" s="15"/>
      <c r="B54" s="15"/>
      <c r="C54" s="15"/>
      <c r="D54" s="16"/>
      <c r="E54" s="16"/>
      <c r="F54" s="16"/>
      <c r="G54" s="16"/>
      <c r="H54" s="16"/>
      <c r="I54" s="16"/>
      <c r="J54" s="16"/>
    </row>
    <row r="55" spans="1:10">
      <c r="H55" s="20"/>
      <c r="I55" s="20"/>
      <c r="J55" s="20"/>
    </row>
    <row r="56" spans="1:10">
      <c r="E56" s="22"/>
      <c r="F56" s="22"/>
      <c r="G56" s="22"/>
      <c r="H56" s="20"/>
      <c r="I56" s="20"/>
      <c r="J56" s="20"/>
    </row>
    <row r="57" spans="1:10">
      <c r="E57" s="22"/>
      <c r="F57" s="22"/>
      <c r="G57" s="22"/>
      <c r="H57" s="20"/>
      <c r="I57" s="20"/>
      <c r="J57" s="20"/>
    </row>
    <row r="58" spans="1:10">
      <c r="H58" s="20"/>
      <c r="I58" s="20"/>
      <c r="J58" s="20"/>
    </row>
    <row r="59" spans="1:10">
      <c r="H59" s="20"/>
      <c r="I59" s="20"/>
      <c r="J59" s="20"/>
    </row>
    <row r="60" spans="1:10">
      <c r="A60" s="15"/>
      <c r="B60" s="15"/>
      <c r="C60" s="15"/>
      <c r="D60" s="16"/>
      <c r="E60" s="16"/>
      <c r="F60" s="16"/>
      <c r="G60" s="16"/>
      <c r="H60" s="16"/>
      <c r="I60" s="16"/>
      <c r="J60" s="16"/>
    </row>
    <row r="61" spans="1:10">
      <c r="H61" s="20"/>
      <c r="I61" s="20"/>
      <c r="J61" s="20"/>
    </row>
    <row r="62" spans="1:10">
      <c r="H62" s="20"/>
      <c r="I62" s="20"/>
      <c r="J62" s="20"/>
    </row>
    <row r="63" spans="1:10">
      <c r="E63" s="22"/>
      <c r="F63" s="22"/>
      <c r="G63" s="22"/>
      <c r="H63" s="20"/>
      <c r="I63" s="20"/>
      <c r="J63" s="20"/>
    </row>
    <row r="64" spans="1:10">
      <c r="E64" s="22"/>
      <c r="F64" s="22"/>
      <c r="G64" s="22"/>
      <c r="H64" s="20"/>
      <c r="I64" s="20"/>
      <c r="J64" s="20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Grad Crikvenica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Jasna Perhat</dc:creator>
  <cp:lastModifiedBy>Jasna</cp:lastModifiedBy>
  <cp:lastPrinted>2014-01-15T13:39:18Z</cp:lastPrinted>
  <dcterms:created xsi:type="dcterms:W3CDTF">2009-12-04T13:01:32Z</dcterms:created>
  <dcterms:modified xsi:type="dcterms:W3CDTF">2014-01-16T11:42:19Z</dcterms:modified>
</cp:coreProperties>
</file>