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Lenovo\OneDrive\Radna površina\završni račun 2022\"/>
    </mc:Choice>
  </mc:AlternateContent>
  <xr:revisionPtr revIDLastSave="53" documentId="11_A286008D2819A9001A7A6403DEE9F0C7A365C917" xr6:coauthVersionLast="37" xr6:coauthVersionMax="37" xr10:uidLastSave="{03E5CAA5-1EFF-4B98-9481-AEAFD1E91F0D}"/>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E288" i="9" s="1"/>
  <c r="B288" i="9" s="1"/>
  <c r="F288" i="9"/>
  <c r="F287" i="9"/>
  <c r="F286" i="9"/>
  <c r="H285" i="9"/>
  <c r="G285" i="9"/>
  <c r="F285" i="9"/>
  <c r="E285" i="9"/>
  <c r="B285" i="9" s="1"/>
  <c r="H284" i="9"/>
  <c r="G284" i="9"/>
  <c r="F284" i="9"/>
  <c r="H283" i="9"/>
  <c r="G283" i="9"/>
  <c r="E283" i="9" s="1"/>
  <c r="B283" i="9" s="1"/>
  <c r="F283" i="9"/>
  <c r="F282" i="9"/>
  <c r="H281" i="9"/>
  <c r="G281" i="9"/>
  <c r="F281" i="9"/>
  <c r="E281" i="9"/>
  <c r="B281" i="9" s="1"/>
  <c r="H280" i="9"/>
  <c r="G280" i="9"/>
  <c r="F280" i="9"/>
  <c r="H279" i="9"/>
  <c r="G279" i="9"/>
  <c r="F279" i="9"/>
  <c r="F278" i="9"/>
  <c r="F277" i="9"/>
  <c r="F276" i="9"/>
  <c r="L274" i="9"/>
  <c r="F274" i="9" s="1"/>
  <c r="H274" i="9"/>
  <c r="I273" i="9"/>
  <c r="H273" i="9"/>
  <c r="E273" i="9" s="1"/>
  <c r="B273" i="9" s="1"/>
  <c r="F273" i="9"/>
  <c r="E272" i="9"/>
  <c r="M271" i="9"/>
  <c r="L271" i="9"/>
  <c r="F271" i="9" s="1"/>
  <c r="E271" i="9"/>
  <c r="M270" i="9"/>
  <c r="L270" i="9"/>
  <c r="F270" i="9"/>
  <c r="E270" i="9"/>
  <c r="B270" i="9"/>
  <c r="M269" i="9"/>
  <c r="L269" i="9"/>
  <c r="F269" i="9" s="1"/>
  <c r="B269" i="9" s="1"/>
  <c r="E269" i="9"/>
  <c r="M268" i="9"/>
  <c r="L268" i="9"/>
  <c r="F268" i="9"/>
  <c r="E268" i="9"/>
  <c r="B268" i="9"/>
  <c r="M267" i="9"/>
  <c r="L267" i="9"/>
  <c r="F267" i="9"/>
  <c r="E267" i="9"/>
  <c r="B267" i="9" s="1"/>
  <c r="M266" i="9"/>
  <c r="F266" i="9" s="1"/>
  <c r="B266" i="9" s="1"/>
  <c r="L266" i="9"/>
  <c r="E266" i="9"/>
  <c r="M265" i="9"/>
  <c r="L265" i="9"/>
  <c r="F265" i="9" s="1"/>
  <c r="E265" i="9"/>
  <c r="M264" i="9"/>
  <c r="F264" i="9" s="1"/>
  <c r="B264" i="9" s="1"/>
  <c r="L264" i="9"/>
  <c r="E264" i="9"/>
  <c r="M263" i="9"/>
  <c r="L263" i="9"/>
  <c r="F263" i="9" s="1"/>
  <c r="E263" i="9"/>
  <c r="M262" i="9"/>
  <c r="L262" i="9"/>
  <c r="F262" i="9"/>
  <c r="E262" i="9"/>
  <c r="B262" i="9"/>
  <c r="M261" i="9"/>
  <c r="L261" i="9"/>
  <c r="F261" i="9" s="1"/>
  <c r="B261" i="9" s="1"/>
  <c r="E261" i="9"/>
  <c r="M260" i="9"/>
  <c r="L260" i="9"/>
  <c r="F260" i="9"/>
  <c r="B260" i="9" s="1"/>
  <c r="E260" i="9"/>
  <c r="M259" i="9"/>
  <c r="L259" i="9"/>
  <c r="F259" i="9"/>
  <c r="E259" i="9"/>
  <c r="B259" i="9" s="1"/>
  <c r="M258" i="9"/>
  <c r="F258" i="9" s="1"/>
  <c r="B258" i="9" s="1"/>
  <c r="L258" i="9"/>
  <c r="E258" i="9"/>
  <c r="M257" i="9"/>
  <c r="L257" i="9"/>
  <c r="F257" i="9" s="1"/>
  <c r="E257" i="9"/>
  <c r="M256" i="9"/>
  <c r="F256" i="9" s="1"/>
  <c r="B256" i="9" s="1"/>
  <c r="L256" i="9"/>
  <c r="E256" i="9"/>
  <c r="M255" i="9"/>
  <c r="L255" i="9"/>
  <c r="F255" i="9" s="1"/>
  <c r="E255" i="9"/>
  <c r="M254" i="9"/>
  <c r="L254" i="9"/>
  <c r="F254" i="9"/>
  <c r="E254" i="9"/>
  <c r="B254" i="9"/>
  <c r="M253" i="9"/>
  <c r="L253" i="9"/>
  <c r="F253" i="9" s="1"/>
  <c r="B253" i="9" s="1"/>
  <c r="E253" i="9"/>
  <c r="M252" i="9"/>
  <c r="L252" i="9"/>
  <c r="F252" i="9"/>
  <c r="B252" i="9" s="1"/>
  <c r="E252" i="9"/>
  <c r="M251" i="9"/>
  <c r="L251" i="9"/>
  <c r="F251" i="9"/>
  <c r="E251" i="9"/>
  <c r="B251" i="9" s="1"/>
  <c r="M250" i="9"/>
  <c r="F250" i="9" s="1"/>
  <c r="B250" i="9" s="1"/>
  <c r="L250" i="9"/>
  <c r="E250" i="9"/>
  <c r="M249" i="9"/>
  <c r="L249" i="9"/>
  <c r="F249" i="9" s="1"/>
  <c r="E249" i="9"/>
  <c r="M248" i="9"/>
  <c r="F248" i="9" s="1"/>
  <c r="B248" i="9" s="1"/>
  <c r="L248" i="9"/>
  <c r="E248" i="9"/>
  <c r="M247" i="9"/>
  <c r="L247" i="9"/>
  <c r="F247" i="9" s="1"/>
  <c r="E247" i="9"/>
  <c r="M246" i="9"/>
  <c r="L246" i="9"/>
  <c r="F246" i="9"/>
  <c r="E246" i="9"/>
  <c r="B246" i="9"/>
  <c r="M245" i="9"/>
  <c r="L245" i="9"/>
  <c r="F245" i="9" s="1"/>
  <c r="B245" i="9" s="1"/>
  <c r="E245" i="9"/>
  <c r="M244" i="9"/>
  <c r="L244" i="9"/>
  <c r="F244" i="9"/>
  <c r="E244" i="9"/>
  <c r="B244" i="9"/>
  <c r="M243" i="9"/>
  <c r="L243" i="9"/>
  <c r="F243" i="9"/>
  <c r="E243" i="9"/>
  <c r="B243" i="9" s="1"/>
  <c r="M242" i="9"/>
  <c r="L242" i="9"/>
  <c r="F242" i="9"/>
  <c r="B242" i="9" s="1"/>
  <c r="E242" i="9"/>
  <c r="M241" i="9"/>
  <c r="L241" i="9"/>
  <c r="F241" i="9" s="1"/>
  <c r="E241" i="9"/>
  <c r="M240" i="9"/>
  <c r="F240" i="9" s="1"/>
  <c r="B240" i="9" s="1"/>
  <c r="L240" i="9"/>
  <c r="E240" i="9"/>
  <c r="M239" i="9"/>
  <c r="L239" i="9"/>
  <c r="F239" i="9" s="1"/>
  <c r="E239" i="9"/>
  <c r="M238" i="9"/>
  <c r="L238" i="9"/>
  <c r="F238" i="9"/>
  <c r="E238" i="9"/>
  <c r="B238" i="9"/>
  <c r="M237" i="9"/>
  <c r="L237" i="9"/>
  <c r="F237" i="9" s="1"/>
  <c r="B237" i="9" s="1"/>
  <c r="E237" i="9"/>
  <c r="M236" i="9"/>
  <c r="L236" i="9"/>
  <c r="F236" i="9"/>
  <c r="E236" i="9"/>
  <c r="B236" i="9"/>
  <c r="M235" i="9"/>
  <c r="L235" i="9"/>
  <c r="F235" i="9"/>
  <c r="E235" i="9"/>
  <c r="B235" i="9" s="1"/>
  <c r="M234" i="9"/>
  <c r="F234" i="9" s="1"/>
  <c r="B234" i="9" s="1"/>
  <c r="L234" i="9"/>
  <c r="E234" i="9"/>
  <c r="M233" i="9"/>
  <c r="L233" i="9"/>
  <c r="F233" i="9" s="1"/>
  <c r="E233" i="9"/>
  <c r="M232" i="9"/>
  <c r="F232" i="9" s="1"/>
  <c r="B232" i="9" s="1"/>
  <c r="L232" i="9"/>
  <c r="E232" i="9"/>
  <c r="M231" i="9"/>
  <c r="L231" i="9"/>
  <c r="F231" i="9" s="1"/>
  <c r="E231" i="9"/>
  <c r="M230" i="9"/>
  <c r="L230" i="9"/>
  <c r="F230" i="9"/>
  <c r="E230" i="9"/>
  <c r="B230" i="9"/>
  <c r="M229" i="9"/>
  <c r="L229" i="9"/>
  <c r="F229" i="9" s="1"/>
  <c r="B229" i="9" s="1"/>
  <c r="E229" i="9"/>
  <c r="M228" i="9"/>
  <c r="L228" i="9"/>
  <c r="F228" i="9"/>
  <c r="B228" i="9" s="1"/>
  <c r="E228" i="9"/>
  <c r="M227" i="9"/>
  <c r="L227" i="9"/>
  <c r="F227" i="9"/>
  <c r="E227" i="9"/>
  <c r="B227" i="9" s="1"/>
  <c r="M226" i="9"/>
  <c r="F226" i="9" s="1"/>
  <c r="B226" i="9" s="1"/>
  <c r="L226" i="9"/>
  <c r="E226" i="9"/>
  <c r="H225" i="9"/>
  <c r="G225" i="9"/>
  <c r="F225" i="9"/>
  <c r="E225" i="9"/>
  <c r="B225" i="9" s="1"/>
  <c r="M224" i="9"/>
  <c r="F224" i="9" s="1"/>
  <c r="B224" i="9" s="1"/>
  <c r="L224" i="9"/>
  <c r="E224" i="9"/>
  <c r="M223" i="9"/>
  <c r="L223" i="9"/>
  <c r="F223" i="9" s="1"/>
  <c r="E223" i="9"/>
  <c r="B223" i="9" s="1"/>
  <c r="M222" i="9"/>
  <c r="F222" i="9" s="1"/>
  <c r="B222" i="9" s="1"/>
  <c r="L222" i="9"/>
  <c r="E222" i="9"/>
  <c r="M221" i="9"/>
  <c r="L221" i="9"/>
  <c r="F221" i="9" s="1"/>
  <c r="B221" i="9" s="1"/>
  <c r="E221" i="9"/>
  <c r="M220" i="9"/>
  <c r="L220" i="9"/>
  <c r="F220" i="9" s="1"/>
  <c r="B220" i="9" s="1"/>
  <c r="E220" i="9"/>
  <c r="M219" i="9"/>
  <c r="L219" i="9"/>
  <c r="F219" i="9" s="1"/>
  <c r="E219" i="9"/>
  <c r="M218" i="9"/>
  <c r="L218" i="9"/>
  <c r="E218" i="9"/>
  <c r="M217" i="9"/>
  <c r="L217" i="9"/>
  <c r="F217" i="9" s="1"/>
  <c r="E217" i="9"/>
  <c r="M216" i="9"/>
  <c r="L216" i="9"/>
  <c r="E216" i="9"/>
  <c r="M215" i="9"/>
  <c r="L215" i="9"/>
  <c r="F215" i="9" s="1"/>
  <c r="E215" i="9"/>
  <c r="B215" i="9" s="1"/>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G155" i="9"/>
  <c r="F155" i="9"/>
  <c r="B155" i="9" s="1"/>
  <c r="E155" i="9"/>
  <c r="H154" i="9"/>
  <c r="G154" i="9"/>
  <c r="F154" i="9"/>
  <c r="E154" i="9"/>
  <c r="B154" i="9" s="1"/>
  <c r="H153" i="9"/>
  <c r="G153" i="9"/>
  <c r="F153" i="9"/>
  <c r="H152" i="9"/>
  <c r="G152" i="9"/>
  <c r="F152" i="9"/>
  <c r="E152" i="9"/>
  <c r="B152" i="9" s="1"/>
  <c r="H151" i="9"/>
  <c r="E151" i="9" s="1"/>
  <c r="B151" i="9" s="1"/>
  <c r="G151" i="9"/>
  <c r="F151" i="9"/>
  <c r="H150" i="9"/>
  <c r="G150" i="9"/>
  <c r="F150" i="9"/>
  <c r="E150" i="9"/>
  <c r="B150" i="9" s="1"/>
  <c r="H149" i="9"/>
  <c r="G149" i="9"/>
  <c r="E149" i="9" s="1"/>
  <c r="B149" i="9" s="1"/>
  <c r="F149" i="9"/>
  <c r="H148" i="9"/>
  <c r="G148" i="9"/>
  <c r="E148" i="9" s="1"/>
  <c r="B148" i="9" s="1"/>
  <c r="F148" i="9"/>
  <c r="H147" i="9"/>
  <c r="G147" i="9"/>
  <c r="F147" i="9"/>
  <c r="B147" i="9" s="1"/>
  <c r="E147" i="9"/>
  <c r="H146" i="9"/>
  <c r="G146" i="9"/>
  <c r="F146" i="9"/>
  <c r="E146" i="9"/>
  <c r="B146" i="9" s="1"/>
  <c r="H145" i="9"/>
  <c r="G145" i="9"/>
  <c r="F145" i="9"/>
  <c r="H144" i="9"/>
  <c r="G144" i="9"/>
  <c r="F144" i="9"/>
  <c r="E144" i="9"/>
  <c r="B144" i="9" s="1"/>
  <c r="H143" i="9"/>
  <c r="E143" i="9" s="1"/>
  <c r="B143" i="9" s="1"/>
  <c r="G143" i="9"/>
  <c r="F143" i="9"/>
  <c r="F142" i="9"/>
  <c r="H141" i="9"/>
  <c r="G141" i="9"/>
  <c r="F141" i="9"/>
  <c r="H140" i="9"/>
  <c r="G140" i="9"/>
  <c r="F140" i="9"/>
  <c r="E140" i="9"/>
  <c r="B140" i="9" s="1"/>
  <c r="H139" i="9"/>
  <c r="E139" i="9" s="1"/>
  <c r="B139" i="9" s="1"/>
  <c r="G139" i="9"/>
  <c r="F139" i="9"/>
  <c r="H138" i="9"/>
  <c r="G138" i="9"/>
  <c r="F138" i="9"/>
  <c r="E138" i="9"/>
  <c r="B138" i="9" s="1"/>
  <c r="H137" i="9"/>
  <c r="G137" i="9"/>
  <c r="E137" i="9" s="1"/>
  <c r="B137" i="9" s="1"/>
  <c r="F137" i="9"/>
  <c r="H136" i="9"/>
  <c r="G136" i="9"/>
  <c r="E136" i="9" s="1"/>
  <c r="B136" i="9" s="1"/>
  <c r="F136" i="9"/>
  <c r="H135" i="9"/>
  <c r="G135" i="9"/>
  <c r="F135" i="9"/>
  <c r="B135" i="9" s="1"/>
  <c r="E135" i="9"/>
  <c r="H134" i="9"/>
  <c r="G134" i="9"/>
  <c r="F134" i="9"/>
  <c r="E134" i="9"/>
  <c r="B134" i="9" s="1"/>
  <c r="H133" i="9"/>
  <c r="G133" i="9"/>
  <c r="E133" i="9" s="1"/>
  <c r="B133" i="9" s="1"/>
  <c r="F133" i="9"/>
  <c r="H132" i="9"/>
  <c r="G132" i="9"/>
  <c r="F132" i="9"/>
  <c r="E132" i="9"/>
  <c r="B132" i="9" s="1"/>
  <c r="H131" i="9"/>
  <c r="E131" i="9" s="1"/>
  <c r="B131" i="9" s="1"/>
  <c r="G131" i="9"/>
  <c r="F131" i="9"/>
  <c r="H130" i="9"/>
  <c r="G130" i="9"/>
  <c r="F130" i="9"/>
  <c r="E130" i="9"/>
  <c r="B130" i="9" s="1"/>
  <c r="H129" i="9"/>
  <c r="G129" i="9"/>
  <c r="E129" i="9" s="1"/>
  <c r="F129" i="9"/>
  <c r="B129" i="9"/>
  <c r="H128" i="9"/>
  <c r="G128" i="9"/>
  <c r="E128" i="9" s="1"/>
  <c r="B128" i="9" s="1"/>
  <c r="F128" i="9"/>
  <c r="H127" i="9"/>
  <c r="G127" i="9"/>
  <c r="F127" i="9"/>
  <c r="E127" i="9"/>
  <c r="B127" i="9"/>
  <c r="H126" i="9"/>
  <c r="G126" i="9"/>
  <c r="F126" i="9"/>
  <c r="E126" i="9"/>
  <c r="B126" i="9" s="1"/>
  <c r="H125" i="9"/>
  <c r="G125" i="9"/>
  <c r="E125" i="9" s="1"/>
  <c r="B125" i="9" s="1"/>
  <c r="F125" i="9"/>
  <c r="H124" i="9"/>
  <c r="G124" i="9"/>
  <c r="F124" i="9"/>
  <c r="E124" i="9"/>
  <c r="B124" i="9" s="1"/>
  <c r="H123" i="9"/>
  <c r="E123" i="9" s="1"/>
  <c r="B123" i="9" s="1"/>
  <c r="G123" i="9"/>
  <c r="F123" i="9"/>
  <c r="H122" i="9"/>
  <c r="G122" i="9"/>
  <c r="E122" i="9" s="1"/>
  <c r="B122" i="9" s="1"/>
  <c r="F122" i="9"/>
  <c r="H121" i="9"/>
  <c r="G121" i="9"/>
  <c r="E121" i="9" s="1"/>
  <c r="F121" i="9"/>
  <c r="B121" i="9"/>
  <c r="H120" i="9"/>
  <c r="G120" i="9"/>
  <c r="E120" i="9" s="1"/>
  <c r="B120" i="9" s="1"/>
  <c r="F120" i="9"/>
  <c r="H119" i="9"/>
  <c r="G119" i="9"/>
  <c r="F119" i="9"/>
  <c r="E119" i="9"/>
  <c r="B119" i="9"/>
  <c r="H118" i="9"/>
  <c r="G118" i="9"/>
  <c r="F118" i="9"/>
  <c r="E118" i="9"/>
  <c r="B118" i="9" s="1"/>
  <c r="H117" i="9"/>
  <c r="G117" i="9"/>
  <c r="E117" i="9" s="1"/>
  <c r="B117" i="9" s="1"/>
  <c r="F117" i="9"/>
  <c r="H116" i="9"/>
  <c r="G116" i="9"/>
  <c r="F116" i="9"/>
  <c r="E116" i="9"/>
  <c r="B116" i="9" s="1"/>
  <c r="H115" i="9"/>
  <c r="E115" i="9" s="1"/>
  <c r="B115" i="9" s="1"/>
  <c r="G115" i="9"/>
  <c r="F115" i="9"/>
  <c r="H114" i="9"/>
  <c r="G114" i="9"/>
  <c r="F114" i="9"/>
  <c r="E114" i="9"/>
  <c r="B114" i="9" s="1"/>
  <c r="H113" i="9"/>
  <c r="G113" i="9"/>
  <c r="E113" i="9" s="1"/>
  <c r="B113" i="9" s="1"/>
  <c r="F113" i="9"/>
  <c r="H112" i="9"/>
  <c r="G112" i="9"/>
  <c r="E112" i="9" s="1"/>
  <c r="B112" i="9" s="1"/>
  <c r="F112" i="9"/>
  <c r="H111" i="9"/>
  <c r="G111" i="9"/>
  <c r="F111" i="9"/>
  <c r="B111" i="9" s="1"/>
  <c r="E111" i="9"/>
  <c r="H110" i="9"/>
  <c r="G110" i="9"/>
  <c r="F110" i="9"/>
  <c r="E110" i="9"/>
  <c r="B110" i="9" s="1"/>
  <c r="H109" i="9"/>
  <c r="G109" i="9"/>
  <c r="E109" i="9" s="1"/>
  <c r="B109" i="9" s="1"/>
  <c r="F109" i="9"/>
  <c r="H108" i="9"/>
  <c r="G108" i="9"/>
  <c r="F108" i="9"/>
  <c r="E108" i="9"/>
  <c r="B108" i="9" s="1"/>
  <c r="H107" i="9"/>
  <c r="E107" i="9" s="1"/>
  <c r="B107" i="9" s="1"/>
  <c r="G107" i="9"/>
  <c r="F107" i="9"/>
  <c r="H106" i="9"/>
  <c r="G106" i="9"/>
  <c r="F106" i="9"/>
  <c r="E106" i="9"/>
  <c r="B106" i="9" s="1"/>
  <c r="H105" i="9"/>
  <c r="G105" i="9"/>
  <c r="E105" i="9" s="1"/>
  <c r="B105" i="9" s="1"/>
  <c r="F105" i="9"/>
  <c r="H104" i="9"/>
  <c r="G104" i="9"/>
  <c r="E104" i="9" s="1"/>
  <c r="B104" i="9" s="1"/>
  <c r="F104" i="9"/>
  <c r="H103" i="9"/>
  <c r="G103" i="9"/>
  <c r="F103" i="9"/>
  <c r="B103" i="9" s="1"/>
  <c r="E103" i="9"/>
  <c r="H102" i="9"/>
  <c r="G102" i="9"/>
  <c r="F102" i="9"/>
  <c r="E102" i="9"/>
  <c r="B102" i="9" s="1"/>
  <c r="H101" i="9"/>
  <c r="G101" i="9"/>
  <c r="E101" i="9" s="1"/>
  <c r="B101" i="9" s="1"/>
  <c r="F101" i="9"/>
  <c r="H100" i="9"/>
  <c r="G100" i="9"/>
  <c r="F100" i="9"/>
  <c r="E100" i="9"/>
  <c r="B100" i="9"/>
  <c r="H99" i="9"/>
  <c r="E99" i="9" s="1"/>
  <c r="B99" i="9" s="1"/>
  <c r="G99" i="9"/>
  <c r="F99" i="9"/>
  <c r="H98" i="9"/>
  <c r="G98" i="9"/>
  <c r="F98" i="9"/>
  <c r="E98" i="9"/>
  <c r="H97" i="9"/>
  <c r="G97" i="9"/>
  <c r="E97" i="9" s="1"/>
  <c r="B97" i="9" s="1"/>
  <c r="F97" i="9"/>
  <c r="H96" i="9"/>
  <c r="G96" i="9"/>
  <c r="F96" i="9"/>
  <c r="H95" i="9"/>
  <c r="G95" i="9"/>
  <c r="F95" i="9"/>
  <c r="E95" i="9"/>
  <c r="B95" i="9" s="1"/>
  <c r="H94" i="9"/>
  <c r="G94" i="9"/>
  <c r="F94" i="9"/>
  <c r="E94" i="9"/>
  <c r="B94" i="9" s="1"/>
  <c r="H93" i="9"/>
  <c r="G93" i="9"/>
  <c r="F93" i="9"/>
  <c r="H92" i="9"/>
  <c r="G92" i="9"/>
  <c r="F92" i="9"/>
  <c r="E92" i="9"/>
  <c r="B92" i="9" s="1"/>
  <c r="H91" i="9"/>
  <c r="E91" i="9" s="1"/>
  <c r="B91" i="9" s="1"/>
  <c r="G91" i="9"/>
  <c r="F91" i="9"/>
  <c r="H90" i="9"/>
  <c r="G90" i="9"/>
  <c r="F90" i="9"/>
  <c r="E90" i="9"/>
  <c r="B90" i="9" s="1"/>
  <c r="H89" i="9"/>
  <c r="G89" i="9"/>
  <c r="E89" i="9" s="1"/>
  <c r="F89" i="9"/>
  <c r="B89" i="9"/>
  <c r="H88" i="9"/>
  <c r="G88" i="9"/>
  <c r="E88" i="9" s="1"/>
  <c r="B88" i="9" s="1"/>
  <c r="F88" i="9"/>
  <c r="H87" i="9"/>
  <c r="G87" i="9"/>
  <c r="F87" i="9"/>
  <c r="E87" i="9"/>
  <c r="B87" i="9"/>
  <c r="H86" i="9"/>
  <c r="G86" i="9"/>
  <c r="F86" i="9"/>
  <c r="E86" i="9"/>
  <c r="B86" i="9" s="1"/>
  <c r="H85" i="9"/>
  <c r="G85" i="9"/>
  <c r="E85" i="9" s="1"/>
  <c r="B85" i="9" s="1"/>
  <c r="F85" i="9"/>
  <c r="H84" i="9"/>
  <c r="G84" i="9"/>
  <c r="F84" i="9"/>
  <c r="E84" i="9"/>
  <c r="B84" i="9"/>
  <c r="H83" i="9"/>
  <c r="E83" i="9" s="1"/>
  <c r="B83" i="9" s="1"/>
  <c r="G83" i="9"/>
  <c r="F83" i="9"/>
  <c r="H82" i="9"/>
  <c r="G82" i="9"/>
  <c r="F82" i="9"/>
  <c r="E82" i="9"/>
  <c r="H81" i="9"/>
  <c r="G81" i="9"/>
  <c r="E81" i="9" s="1"/>
  <c r="F81" i="9"/>
  <c r="B81" i="9"/>
  <c r="H80" i="9"/>
  <c r="G80" i="9"/>
  <c r="F80" i="9"/>
  <c r="H79" i="9"/>
  <c r="G79" i="9"/>
  <c r="F79" i="9"/>
  <c r="E79" i="9"/>
  <c r="B79" i="9" s="1"/>
  <c r="H78" i="9"/>
  <c r="G78" i="9"/>
  <c r="F78" i="9"/>
  <c r="E78" i="9"/>
  <c r="B78" i="9" s="1"/>
  <c r="H77" i="9"/>
  <c r="G77" i="9"/>
  <c r="E77" i="9" s="1"/>
  <c r="F77" i="9"/>
  <c r="H76" i="9"/>
  <c r="G76" i="9"/>
  <c r="F76" i="9"/>
  <c r="E76" i="9"/>
  <c r="B76" i="9" s="1"/>
  <c r="H75" i="9"/>
  <c r="E75" i="9" s="1"/>
  <c r="B75" i="9" s="1"/>
  <c r="G75" i="9"/>
  <c r="F75" i="9"/>
  <c r="H74" i="9"/>
  <c r="G74" i="9"/>
  <c r="E74" i="9" s="1"/>
  <c r="B74" i="9" s="1"/>
  <c r="F74" i="9"/>
  <c r="H73" i="9"/>
  <c r="G73" i="9"/>
  <c r="E73" i="9" s="1"/>
  <c r="F73" i="9"/>
  <c r="B73" i="9"/>
  <c r="H72" i="9"/>
  <c r="G72" i="9"/>
  <c r="E72" i="9" s="1"/>
  <c r="B72" i="9" s="1"/>
  <c r="F72" i="9"/>
  <c r="H71" i="9"/>
  <c r="G71" i="9"/>
  <c r="F71" i="9"/>
  <c r="E71" i="9"/>
  <c r="B71" i="9"/>
  <c r="H70" i="9"/>
  <c r="G70" i="9"/>
  <c r="F70" i="9"/>
  <c r="E70" i="9"/>
  <c r="B70" i="9" s="1"/>
  <c r="H69" i="9"/>
  <c r="G69" i="9"/>
  <c r="E69" i="9" s="1"/>
  <c r="B69" i="9" s="1"/>
  <c r="F69" i="9"/>
  <c r="H68" i="9"/>
  <c r="G68" i="9"/>
  <c r="F68" i="9"/>
  <c r="E68" i="9"/>
  <c r="B68" i="9"/>
  <c r="H67" i="9"/>
  <c r="E67" i="9" s="1"/>
  <c r="B67" i="9" s="1"/>
  <c r="G67" i="9"/>
  <c r="F67" i="9"/>
  <c r="H66" i="9"/>
  <c r="G66" i="9"/>
  <c r="E66" i="9" s="1"/>
  <c r="B66" i="9" s="1"/>
  <c r="F66" i="9"/>
  <c r="H65" i="9"/>
  <c r="G65" i="9"/>
  <c r="E65" i="9" s="1"/>
  <c r="F65" i="9"/>
  <c r="B65" i="9"/>
  <c r="H64" i="9"/>
  <c r="G64" i="9"/>
  <c r="F64" i="9"/>
  <c r="H63" i="9"/>
  <c r="G63" i="9"/>
  <c r="F63" i="9"/>
  <c r="E63" i="9"/>
  <c r="B63" i="9" s="1"/>
  <c r="H62" i="9"/>
  <c r="G62" i="9"/>
  <c r="F62" i="9"/>
  <c r="E62" i="9"/>
  <c r="B62" i="9" s="1"/>
  <c r="H61" i="9"/>
  <c r="G61" i="9"/>
  <c r="E61" i="9" s="1"/>
  <c r="F61" i="9"/>
  <c r="H60" i="9"/>
  <c r="G60" i="9"/>
  <c r="F60" i="9"/>
  <c r="E60" i="9"/>
  <c r="B60" i="9" s="1"/>
  <c r="H59" i="9"/>
  <c r="E59" i="9" s="1"/>
  <c r="B59" i="9" s="1"/>
  <c r="G59" i="9"/>
  <c r="F59" i="9"/>
  <c r="H58" i="9"/>
  <c r="G58" i="9"/>
  <c r="F58" i="9"/>
  <c r="E58" i="9"/>
  <c r="B58" i="9" s="1"/>
  <c r="H57" i="9"/>
  <c r="G57" i="9"/>
  <c r="E57" i="9" s="1"/>
  <c r="B57" i="9" s="1"/>
  <c r="F57" i="9"/>
  <c r="H56" i="9"/>
  <c r="G56" i="9"/>
  <c r="E56" i="9" s="1"/>
  <c r="B56" i="9" s="1"/>
  <c r="F56" i="9"/>
  <c r="H55" i="9"/>
  <c r="G55" i="9"/>
  <c r="F55" i="9"/>
  <c r="B55" i="9" s="1"/>
  <c r="E55" i="9"/>
  <c r="H54" i="9"/>
  <c r="G54" i="9"/>
  <c r="F54" i="9"/>
  <c r="E54" i="9"/>
  <c r="B54" i="9" s="1"/>
  <c r="H53" i="9"/>
  <c r="G53" i="9"/>
  <c r="E53" i="9" s="1"/>
  <c r="B53" i="9" s="1"/>
  <c r="F53" i="9"/>
  <c r="H52" i="9"/>
  <c r="G52" i="9"/>
  <c r="F52" i="9"/>
  <c r="E52" i="9"/>
  <c r="B52" i="9"/>
  <c r="H51" i="9"/>
  <c r="E51" i="9" s="1"/>
  <c r="B51" i="9" s="1"/>
  <c r="G51" i="9"/>
  <c r="F51" i="9"/>
  <c r="H50" i="9"/>
  <c r="G50" i="9"/>
  <c r="F50" i="9"/>
  <c r="E50" i="9"/>
  <c r="H49" i="9"/>
  <c r="G49" i="9"/>
  <c r="E49" i="9" s="1"/>
  <c r="B49" i="9" s="1"/>
  <c r="F49" i="9"/>
  <c r="H48" i="9"/>
  <c r="G48" i="9"/>
  <c r="E48" i="9" s="1"/>
  <c r="B48" i="9" s="1"/>
  <c r="F48" i="9"/>
  <c r="H47" i="9"/>
  <c r="G47" i="9"/>
  <c r="F47" i="9"/>
  <c r="E47" i="9"/>
  <c r="B47" i="9" s="1"/>
  <c r="H46" i="9"/>
  <c r="E46" i="9" s="1"/>
  <c r="B46" i="9" s="1"/>
  <c r="G46" i="9"/>
  <c r="F46" i="9"/>
  <c r="H45" i="9"/>
  <c r="G45" i="9"/>
  <c r="F45" i="9"/>
  <c r="H44" i="9"/>
  <c r="G44" i="9"/>
  <c r="E44" i="9" s="1"/>
  <c r="B44" i="9" s="1"/>
  <c r="F44" i="9"/>
  <c r="H43" i="9"/>
  <c r="G43" i="9"/>
  <c r="F43" i="9"/>
  <c r="H42" i="9"/>
  <c r="G42" i="9"/>
  <c r="F42" i="9"/>
  <c r="E42" i="9"/>
  <c r="B42" i="9" s="1"/>
  <c r="H41" i="9"/>
  <c r="G41" i="9"/>
  <c r="E41" i="9" s="1"/>
  <c r="B41" i="9" s="1"/>
  <c r="F41" i="9"/>
  <c r="H40" i="9"/>
  <c r="G40" i="9"/>
  <c r="E40" i="9" s="1"/>
  <c r="B40" i="9" s="1"/>
  <c r="F40" i="9"/>
  <c r="H39" i="9"/>
  <c r="G39" i="9"/>
  <c r="E39" i="9" s="1"/>
  <c r="B39" i="9" s="1"/>
  <c r="F39" i="9"/>
  <c r="H38" i="9"/>
  <c r="G38" i="9"/>
  <c r="F38" i="9"/>
  <c r="E38" i="9"/>
  <c r="B38" i="9" s="1"/>
  <c r="H37" i="9"/>
  <c r="G37" i="9"/>
  <c r="E37" i="9" s="1"/>
  <c r="B37" i="9" s="1"/>
  <c r="F37" i="9"/>
  <c r="H36" i="9"/>
  <c r="G36" i="9"/>
  <c r="F36" i="9"/>
  <c r="E36" i="9"/>
  <c r="B36" i="9"/>
  <c r="H35" i="9"/>
  <c r="E35" i="9" s="1"/>
  <c r="B35" i="9" s="1"/>
  <c r="G35" i="9"/>
  <c r="F35" i="9"/>
  <c r="H34" i="9"/>
  <c r="G34" i="9"/>
  <c r="F34" i="9"/>
  <c r="E34" i="9"/>
  <c r="B34" i="9" s="1"/>
  <c r="H33" i="9"/>
  <c r="G33" i="9"/>
  <c r="E33" i="9" s="1"/>
  <c r="B33" i="9" s="1"/>
  <c r="F33" i="9"/>
  <c r="H32" i="9"/>
  <c r="G32" i="9"/>
  <c r="E32" i="9" s="1"/>
  <c r="B32" i="9" s="1"/>
  <c r="F32" i="9"/>
  <c r="H31" i="9"/>
  <c r="G31" i="9"/>
  <c r="F31" i="9"/>
  <c r="E31" i="9"/>
  <c r="B31" i="9" s="1"/>
  <c r="H30" i="9"/>
  <c r="G30" i="9"/>
  <c r="F30" i="9"/>
  <c r="E30" i="9"/>
  <c r="B30" i="9" s="1"/>
  <c r="H29" i="9"/>
  <c r="G29" i="9"/>
  <c r="F29" i="9"/>
  <c r="H28" i="9"/>
  <c r="G28" i="9"/>
  <c r="F28" i="9"/>
  <c r="E28" i="9"/>
  <c r="B28" i="9"/>
  <c r="H27" i="9"/>
  <c r="E27" i="9" s="1"/>
  <c r="B27" i="9" s="1"/>
  <c r="G27" i="9"/>
  <c r="F27" i="9"/>
  <c r="H26" i="9"/>
  <c r="G26" i="9"/>
  <c r="F26" i="9"/>
  <c r="H25" i="9"/>
  <c r="G25" i="9"/>
  <c r="E25" i="9" s="1"/>
  <c r="F25" i="9"/>
  <c r="B25" i="9"/>
  <c r="H24" i="9"/>
  <c r="G24" i="9"/>
  <c r="E24" i="9" s="1"/>
  <c r="B24" i="9" s="1"/>
  <c r="F24" i="9"/>
  <c r="H23" i="9"/>
  <c r="G23" i="9"/>
  <c r="F23" i="9"/>
  <c r="E23" i="9"/>
  <c r="B23" i="9"/>
  <c r="H22" i="9"/>
  <c r="G22" i="9"/>
  <c r="F22" i="9"/>
  <c r="H21" i="9"/>
  <c r="G21" i="9"/>
  <c r="E21" i="9" s="1"/>
  <c r="B21" i="9" s="1"/>
  <c r="F21" i="9"/>
  <c r="F20" i="9"/>
  <c r="F4" i="9"/>
  <c r="O3" i="9"/>
  <c r="G274" i="9" s="1"/>
  <c r="E274" i="9" s="1"/>
  <c r="I3" i="9"/>
  <c r="H3" i="9"/>
  <c r="G3" i="9"/>
  <c r="D101" i="8"/>
  <c r="D95" i="8"/>
  <c r="D90" i="8"/>
  <c r="D85" i="8"/>
  <c r="D80" i="8"/>
  <c r="D75" i="8"/>
  <c r="D70" i="8"/>
  <c r="D65" i="8"/>
  <c r="D60" i="8"/>
  <c r="D55" i="8"/>
  <c r="D50" i="8"/>
  <c r="D44" i="8"/>
  <c r="D36" i="8"/>
  <c r="D26" i="8"/>
  <c r="D24" i="8" s="1"/>
  <c r="C1499" i="1" s="1"/>
  <c r="H1499" i="1" s="1"/>
  <c r="D18" i="8"/>
  <c r="D8" i="8"/>
  <c r="D6" i="8" s="1"/>
  <c r="C1481" i="1" s="1"/>
  <c r="H1481" i="1" s="1"/>
  <c r="E44" i="7"/>
  <c r="D44" i="7"/>
  <c r="E39" i="7"/>
  <c r="E38" i="7" s="1"/>
  <c r="I31" i="3" s="1"/>
  <c r="D39" i="7"/>
  <c r="D38" i="7" s="1"/>
  <c r="C1469" i="1" s="1"/>
  <c r="E30" i="7"/>
  <c r="D30" i="7"/>
  <c r="E23" i="7"/>
  <c r="D23" i="7"/>
  <c r="D22" i="7" s="1"/>
  <c r="E22" i="7"/>
  <c r="D1453" i="1" s="1"/>
  <c r="E7" i="7"/>
  <c r="E6" i="7" s="1"/>
  <c r="D1437" i="1" s="1"/>
  <c r="D7" i="7"/>
  <c r="D6" i="7" s="1"/>
  <c r="C1437" i="1"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412" i="1" s="1"/>
  <c r="D118" i="6"/>
  <c r="F118" i="6" s="1"/>
  <c r="F117" i="6"/>
  <c r="F116" i="6"/>
  <c r="E115" i="6"/>
  <c r="D115" i="6"/>
  <c r="F115" i="6" s="1"/>
  <c r="D114" i="6"/>
  <c r="F113" i="6"/>
  <c r="F112" i="6"/>
  <c r="F111" i="6"/>
  <c r="F110" i="6"/>
  <c r="F109" i="6"/>
  <c r="F108" i="6"/>
  <c r="E107" i="6"/>
  <c r="D1401" i="1" s="1"/>
  <c r="D107" i="6"/>
  <c r="F107" i="6" s="1"/>
  <c r="F106" i="6"/>
  <c r="F105" i="6"/>
  <c r="F104" i="6"/>
  <c r="F103" i="6"/>
  <c r="F102" i="6"/>
  <c r="F101" i="6"/>
  <c r="F100" i="6"/>
  <c r="E99" i="6"/>
  <c r="E89" i="6" s="1"/>
  <c r="D1383" i="1" s="1"/>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E250" i="5"/>
  <c r="D250" i="5"/>
  <c r="F249" i="5"/>
  <c r="F248" i="5"/>
  <c r="F247" i="5"/>
  <c r="E246" i="5"/>
  <c r="D246" i="5"/>
  <c r="F244" i="5"/>
  <c r="F243" i="5"/>
  <c r="E242" i="5"/>
  <c r="E238" i="5" s="1"/>
  <c r="D1215" i="1" s="1"/>
  <c r="D242" i="5"/>
  <c r="F242" i="5" s="1"/>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E142" i="5"/>
  <c r="D142" i="5"/>
  <c r="F142" i="5" s="1"/>
  <c r="F141" i="5"/>
  <c r="F140" i="5"/>
  <c r="F139" i="5"/>
  <c r="F138" i="5"/>
  <c r="F137" i="5"/>
  <c r="F136" i="5"/>
  <c r="E135" i="5"/>
  <c r="D135" i="5"/>
  <c r="F135" i="5" s="1"/>
  <c r="E134" i="5"/>
  <c r="D1112" i="1" s="1"/>
  <c r="D134" i="5"/>
  <c r="F134" i="5" s="1"/>
  <c r="F133" i="5"/>
  <c r="F132" i="5"/>
  <c r="F131" i="5"/>
  <c r="F130" i="5"/>
  <c r="F129" i="5"/>
  <c r="F128" i="5"/>
  <c r="F127" i="5"/>
  <c r="E126" i="5"/>
  <c r="D1104" i="1" s="1"/>
  <c r="D126" i="5"/>
  <c r="F126" i="5" s="1"/>
  <c r="F125" i="5"/>
  <c r="F124" i="5"/>
  <c r="F123" i="5"/>
  <c r="F122" i="5"/>
  <c r="F121" i="5"/>
  <c r="F120" i="5"/>
  <c r="E119" i="5"/>
  <c r="E118" i="5" s="1"/>
  <c r="D1096" i="1" s="1"/>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1030" i="1" s="1"/>
  <c r="D52" i="5"/>
  <c r="C1030" i="1" s="1"/>
  <c r="F51" i="5"/>
  <c r="F50" i="5"/>
  <c r="F49" i="5"/>
  <c r="F48" i="5"/>
  <c r="F47" i="5"/>
  <c r="F46" i="5"/>
  <c r="E45" i="5"/>
  <c r="D1023"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3" i="1" s="1"/>
  <c r="D629" i="4"/>
  <c r="F629" i="4" s="1"/>
  <c r="F628" i="4"/>
  <c r="F627" i="4"/>
  <c r="E626" i="4"/>
  <c r="D626" i="4"/>
  <c r="F626" i="4" s="1"/>
  <c r="D625" i="4"/>
  <c r="F625"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79" i="1" s="1"/>
  <c r="D585" i="4"/>
  <c r="F585" i="4" s="1"/>
  <c r="F584" i="4"/>
  <c r="F583" i="4"/>
  <c r="F582" i="4"/>
  <c r="E581" i="4"/>
  <c r="D581" i="4"/>
  <c r="F581" i="4" s="1"/>
  <c r="E580" i="4"/>
  <c r="D574" i="1" s="1"/>
  <c r="D580" i="4"/>
  <c r="F580" i="4" s="1"/>
  <c r="F579" i="4"/>
  <c r="F578" i="4"/>
  <c r="E577" i="4"/>
  <c r="D577" i="4"/>
  <c r="F577" i="4" s="1"/>
  <c r="F576" i="4"/>
  <c r="F575" i="4"/>
  <c r="E574" i="4"/>
  <c r="D568" i="1" s="1"/>
  <c r="D574" i="4"/>
  <c r="F574" i="4" s="1"/>
  <c r="F573" i="4"/>
  <c r="F572" i="4"/>
  <c r="E571" i="4"/>
  <c r="D571" i="4"/>
  <c r="F571" i="4" s="1"/>
  <c r="F570" i="4"/>
  <c r="F569" i="4"/>
  <c r="E568" i="4"/>
  <c r="E567" i="4" s="1"/>
  <c r="D561" i="1"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75" i="1" s="1"/>
  <c r="D481" i="4"/>
  <c r="F481" i="4" s="1"/>
  <c r="F480" i="4"/>
  <c r="F479" i="4"/>
  <c r="E478" i="4"/>
  <c r="D478" i="4"/>
  <c r="F478" i="4" s="1"/>
  <c r="F477" i="4"/>
  <c r="F476" i="4"/>
  <c r="F475" i="4"/>
  <c r="F474" i="4"/>
  <c r="E473" i="4"/>
  <c r="E472" i="4" s="1"/>
  <c r="D466" i="1" s="1"/>
  <c r="D473" i="4"/>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49" i="1" s="1"/>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1" i="1" s="1"/>
  <c r="D427" i="4"/>
  <c r="F427" i="4" s="1"/>
  <c r="F426" i="4"/>
  <c r="F425" i="4"/>
  <c r="F424" i="4"/>
  <c r="F423" i="4"/>
  <c r="E422" i="4"/>
  <c r="D416" i="1" s="1"/>
  <c r="D422" i="4"/>
  <c r="E421" i="4"/>
  <c r="D415" i="1" s="1"/>
  <c r="E418" i="4"/>
  <c r="D418" i="4"/>
  <c r="E417" i="4"/>
  <c r="D417" i="4"/>
  <c r="E416" i="4"/>
  <c r="E643"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E351" i="4" s="1"/>
  <c r="D352" i="4"/>
  <c r="F349" i="4"/>
  <c r="E348" i="4"/>
  <c r="D343" i="1" s="1"/>
  <c r="D348" i="4"/>
  <c r="F348" i="4" s="1"/>
  <c r="F347" i="4"/>
  <c r="F346" i="4"/>
  <c r="E345" i="4"/>
  <c r="D345" i="4"/>
  <c r="F345" i="4" s="1"/>
  <c r="E344" i="4"/>
  <c r="F343" i="4"/>
  <c r="F342" i="4"/>
  <c r="F341" i="4"/>
  <c r="F340" i="4"/>
  <c r="E339" i="4"/>
  <c r="D339" i="4"/>
  <c r="F339" i="4" s="1"/>
  <c r="F338" i="4"/>
  <c r="F337" i="4"/>
  <c r="E336" i="4"/>
  <c r="E311" i="4" s="1"/>
  <c r="D306"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E299" i="4" s="1"/>
  <c r="D304" i="4"/>
  <c r="F304" i="4" s="1"/>
  <c r="F303" i="4"/>
  <c r="F302" i="4"/>
  <c r="F301" i="4"/>
  <c r="E300" i="4"/>
  <c r="D300" i="4"/>
  <c r="F300" i="4" s="1"/>
  <c r="D299" i="4"/>
  <c r="F299" i="4" s="1"/>
  <c r="F296" i="4"/>
  <c r="F295" i="4"/>
  <c r="F294" i="4"/>
  <c r="F293" i="4"/>
  <c r="F292" i="4"/>
  <c r="E288" i="4"/>
  <c r="D284" i="1" s="1"/>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59" i="1" s="1"/>
  <c r="D268" i="4"/>
  <c r="F268" i="4" s="1"/>
  <c r="F267" i="4"/>
  <c r="F266" i="4"/>
  <c r="F265" i="4"/>
  <c r="E264" i="4"/>
  <c r="D264" i="4"/>
  <c r="F264" i="4" s="1"/>
  <c r="D263" i="4"/>
  <c r="F263" i="4" s="1"/>
  <c r="F262" i="4"/>
  <c r="F261" i="4"/>
  <c r="F260" i="4"/>
  <c r="E259" i="4"/>
  <c r="D259" i="4"/>
  <c r="F259" i="4" s="1"/>
  <c r="F258" i="4"/>
  <c r="F257" i="4"/>
  <c r="F256" i="4"/>
  <c r="F255" i="4"/>
  <c r="F254" i="4"/>
  <c r="E253" i="4"/>
  <c r="D253" i="4"/>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0" i="1" s="1"/>
  <c r="D228" i="4"/>
  <c r="F228" i="4" s="1"/>
  <c r="F227" i="4"/>
  <c r="F226" i="4"/>
  <c r="E225" i="4"/>
  <c r="D225" i="4"/>
  <c r="F225" i="4" s="1"/>
  <c r="D224" i="4"/>
  <c r="F224"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198" i="1" s="1"/>
  <c r="D202" i="4"/>
  <c r="F202" i="4" s="1"/>
  <c r="F201" i="4"/>
  <c r="F200" i="4"/>
  <c r="F199" i="4"/>
  <c r="F198" i="4"/>
  <c r="E197" i="4"/>
  <c r="D197" i="4"/>
  <c r="E196" i="4"/>
  <c r="D192" i="1" s="1"/>
  <c r="F195" i="4"/>
  <c r="F194" i="4"/>
  <c r="F193" i="4"/>
  <c r="F192" i="4"/>
  <c r="F191" i="4"/>
  <c r="F190" i="4"/>
  <c r="F189" i="4"/>
  <c r="E188" i="4"/>
  <c r="E163" i="4" s="1"/>
  <c r="D159" i="1" s="1"/>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3" i="4" s="1"/>
  <c r="E152" i="4"/>
  <c r="F150" i="4"/>
  <c r="F149" i="4"/>
  <c r="F148" i="4"/>
  <c r="F147" i="4"/>
  <c r="F146" i="4"/>
  <c r="F145" i="4"/>
  <c r="F144" i="4"/>
  <c r="F143" i="4"/>
  <c r="F142" i="4"/>
  <c r="F141" i="4"/>
  <c r="E140" i="4"/>
  <c r="D140" i="4"/>
  <c r="F140" i="4" s="1"/>
  <c r="E139" i="4"/>
  <c r="D135" i="1" s="1"/>
  <c r="D139" i="4"/>
  <c r="F139" i="4" s="1"/>
  <c r="F138" i="4"/>
  <c r="F137" i="4"/>
  <c r="F136" i="4"/>
  <c r="F135" i="4"/>
  <c r="E134" i="4"/>
  <c r="D134" i="4"/>
  <c r="F134" i="4" s="1"/>
  <c r="E133" i="4"/>
  <c r="D129" i="1" s="1"/>
  <c r="D133" i="4"/>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E107" i="4"/>
  <c r="E106" i="4" s="1"/>
  <c r="D102" i="1" s="1"/>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1" i="4"/>
  <c r="F80" i="4"/>
  <c r="F79" i="4"/>
  <c r="F78" i="4"/>
  <c r="E77" i="4"/>
  <c r="D77" i="4"/>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0" i="1" s="1"/>
  <c r="D54" i="4"/>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E7" i="4"/>
  <c r="D3" i="1"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D1478" i="1"/>
  <c r="C1478" i="1"/>
  <c r="D1477" i="1"/>
  <c r="C1477" i="1"/>
  <c r="D1476" i="1"/>
  <c r="C1476" i="1"/>
  <c r="J1476" i="1" s="1"/>
  <c r="D1475" i="1"/>
  <c r="C1475" i="1"/>
  <c r="D1474" i="1"/>
  <c r="C1474" i="1"/>
  <c r="D1473" i="1"/>
  <c r="C1473" i="1"/>
  <c r="D1472" i="1"/>
  <c r="C1472" i="1"/>
  <c r="J1472" i="1" s="1"/>
  <c r="D1471" i="1"/>
  <c r="C1471" i="1"/>
  <c r="D1470" i="1"/>
  <c r="C1470" i="1"/>
  <c r="D1469" i="1"/>
  <c r="D1468" i="1"/>
  <c r="C1468" i="1"/>
  <c r="J1468" i="1" s="1"/>
  <c r="D1467" i="1"/>
  <c r="C1467" i="1"/>
  <c r="J1467" i="1" s="1"/>
  <c r="D1466" i="1"/>
  <c r="C1466" i="1"/>
  <c r="J1466" i="1" s="1"/>
  <c r="D1465" i="1"/>
  <c r="C1465" i="1"/>
  <c r="D1464" i="1"/>
  <c r="C1464" i="1"/>
  <c r="J1464" i="1" s="1"/>
  <c r="D1463" i="1"/>
  <c r="C1463" i="1"/>
  <c r="J1463" i="1" s="1"/>
  <c r="D1462" i="1"/>
  <c r="C1462" i="1"/>
  <c r="J1462" i="1" s="1"/>
  <c r="D1461" i="1"/>
  <c r="C1461" i="1"/>
  <c r="D1460" i="1"/>
  <c r="C1460" i="1"/>
  <c r="J1460" i="1" s="1"/>
  <c r="D1459" i="1"/>
  <c r="C1459" i="1"/>
  <c r="J1459" i="1" s="1"/>
  <c r="D1458" i="1"/>
  <c r="C1458" i="1"/>
  <c r="J1458" i="1" s="1"/>
  <c r="D1457" i="1"/>
  <c r="C1457" i="1"/>
  <c r="D1456" i="1"/>
  <c r="C1456" i="1"/>
  <c r="J1456" i="1" s="1"/>
  <c r="D1455" i="1"/>
  <c r="C1455" i="1"/>
  <c r="J1455" i="1" s="1"/>
  <c r="D1454" i="1"/>
  <c r="C1454" i="1"/>
  <c r="H1454" i="1" s="1"/>
  <c r="D1452" i="1"/>
  <c r="C1452" i="1"/>
  <c r="J1452" i="1" s="1"/>
  <c r="D1451" i="1"/>
  <c r="C1451" i="1"/>
  <c r="D1450" i="1"/>
  <c r="C1450" i="1"/>
  <c r="D1449" i="1"/>
  <c r="C1449" i="1"/>
  <c r="D1448" i="1"/>
  <c r="C1448" i="1"/>
  <c r="J1448" i="1" s="1"/>
  <c r="D1447" i="1"/>
  <c r="C1447" i="1"/>
  <c r="D1446" i="1"/>
  <c r="C1446" i="1"/>
  <c r="D1445" i="1"/>
  <c r="C1445" i="1"/>
  <c r="D1444" i="1"/>
  <c r="C1444" i="1"/>
  <c r="J1444" i="1" s="1"/>
  <c r="D1443" i="1"/>
  <c r="C1443" i="1"/>
  <c r="D1442" i="1"/>
  <c r="C1442" i="1"/>
  <c r="D1441" i="1"/>
  <c r="C1441" i="1"/>
  <c r="D1440" i="1"/>
  <c r="C1440" i="1"/>
  <c r="D1439" i="1"/>
  <c r="C1439" i="1"/>
  <c r="D1438"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D1419" i="1"/>
  <c r="C1419" i="1"/>
  <c r="H1419" i="1" s="1"/>
  <c r="D1418" i="1"/>
  <c r="C1418" i="1"/>
  <c r="H1418" i="1" s="1"/>
  <c r="D1417" i="1"/>
  <c r="C1417" i="1"/>
  <c r="H1417" i="1" s="1"/>
  <c r="D1416" i="1"/>
  <c r="C1416" i="1"/>
  <c r="H1416" i="1" s="1"/>
  <c r="D1415" i="1"/>
  <c r="C1415" i="1"/>
  <c r="H1415" i="1" s="1"/>
  <c r="D1414" i="1"/>
  <c r="C1414" i="1"/>
  <c r="H1414" i="1" s="1"/>
  <c r="D1413" i="1"/>
  <c r="C1413" i="1"/>
  <c r="H1413" i="1" s="1"/>
  <c r="C1412" i="1"/>
  <c r="D1411" i="1"/>
  <c r="C1411" i="1"/>
  <c r="D1410" i="1"/>
  <c r="C1410" i="1"/>
  <c r="H1410" i="1" s="1"/>
  <c r="D1409" i="1"/>
  <c r="C1409" i="1"/>
  <c r="D1407" i="1"/>
  <c r="C1407" i="1"/>
  <c r="H1407" i="1" s="1"/>
  <c r="D1406" i="1"/>
  <c r="C1406" i="1"/>
  <c r="H1406" i="1" s="1"/>
  <c r="D1405" i="1"/>
  <c r="C1405" i="1"/>
  <c r="H1405" i="1" s="1"/>
  <c r="D1404" i="1"/>
  <c r="C1404" i="1"/>
  <c r="H1404" i="1" s="1"/>
  <c r="D1403" i="1"/>
  <c r="C1403" i="1"/>
  <c r="H1403" i="1" s="1"/>
  <c r="D1402" i="1"/>
  <c r="C1402" i="1"/>
  <c r="H1402" i="1" s="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D1387" i="1"/>
  <c r="C1387" i="1"/>
  <c r="H1387" i="1" s="1"/>
  <c r="D1386" i="1"/>
  <c r="C1386" i="1"/>
  <c r="H1386" i="1" s="1"/>
  <c r="D1385" i="1"/>
  <c r="C1385" i="1"/>
  <c r="H1385" i="1" s="1"/>
  <c r="D1384" i="1"/>
  <c r="C1384" i="1"/>
  <c r="H1384"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D1277" i="1"/>
  <c r="C1277" i="1"/>
  <c r="H1277" i="1" s="1"/>
  <c r="D1276" i="1"/>
  <c r="C1276" i="1"/>
  <c r="H1276" i="1" s="1"/>
  <c r="D1275" i="1"/>
  <c r="C1275" i="1"/>
  <c r="H1275" i="1" s="1"/>
  <c r="D1274" i="1"/>
  <c r="C1274" i="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D1246" i="1"/>
  <c r="C1246" i="1"/>
  <c r="H1246" i="1" s="1"/>
  <c r="D1245" i="1"/>
  <c r="C1245" i="1"/>
  <c r="H1245" i="1" s="1"/>
  <c r="D1244" i="1"/>
  <c r="C1244" i="1"/>
  <c r="H1244" i="1" s="1"/>
  <c r="D1243" i="1"/>
  <c r="C1243" i="1"/>
  <c r="D1242" i="1"/>
  <c r="C1242" i="1"/>
  <c r="H1242" i="1" s="1"/>
  <c r="D1241" i="1"/>
  <c r="C1241" i="1"/>
  <c r="D1240" i="1"/>
  <c r="C1240" i="1"/>
  <c r="D1239" i="1"/>
  <c r="C1239" i="1"/>
  <c r="H1239" i="1" s="1"/>
  <c r="D1238" i="1"/>
  <c r="C1238" i="1"/>
  <c r="H1238" i="1" s="1"/>
  <c r="D1237" i="1"/>
  <c r="C1237" i="1"/>
  <c r="H1237" i="1" s="1"/>
  <c r="D1236" i="1"/>
  <c r="C1236" i="1"/>
  <c r="H1236" i="1" s="1"/>
  <c r="D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D1226" i="1"/>
  <c r="C1226" i="1"/>
  <c r="H1226" i="1" s="1"/>
  <c r="D1225" i="1"/>
  <c r="C1225" i="1"/>
  <c r="H1225" i="1" s="1"/>
  <c r="D1224" i="1"/>
  <c r="C1224" i="1"/>
  <c r="D1223" i="1"/>
  <c r="C1223" i="1"/>
  <c r="D1221" i="1"/>
  <c r="C1221" i="1"/>
  <c r="H1221" i="1" s="1"/>
  <c r="D1220" i="1"/>
  <c r="C1220" i="1"/>
  <c r="H1220" i="1" s="1"/>
  <c r="D1218" i="1"/>
  <c r="C1218" i="1"/>
  <c r="H1218" i="1" s="1"/>
  <c r="D1217" i="1"/>
  <c r="C1217" i="1"/>
  <c r="H1217" i="1" s="1"/>
  <c r="D1216" i="1"/>
  <c r="C1216" i="1"/>
  <c r="H1216"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29" i="1"/>
  <c r="C1029" i="1"/>
  <c r="H1029" i="1" s="1"/>
  <c r="D1028" i="1"/>
  <c r="C1028" i="1"/>
  <c r="H1028" i="1" s="1"/>
  <c r="D1027" i="1"/>
  <c r="C1027" i="1"/>
  <c r="H1027" i="1" s="1"/>
  <c r="D1026" i="1"/>
  <c r="C1026" i="1"/>
  <c r="H1026" i="1" s="1"/>
  <c r="D1025" i="1"/>
  <c r="C1025" i="1"/>
  <c r="H1025" i="1" s="1"/>
  <c r="D1024" i="1"/>
  <c r="C1024" i="1"/>
  <c r="H1024" i="1" s="1"/>
  <c r="C1023" i="1"/>
  <c r="D1022" i="1"/>
  <c r="C1022" i="1"/>
  <c r="H1022" i="1" s="1"/>
  <c r="D1021" i="1"/>
  <c r="C1021" i="1"/>
  <c r="H1021" i="1" s="1"/>
  <c r="D1020" i="1"/>
  <c r="C1020" i="1"/>
  <c r="H1020" i="1" s="1"/>
  <c r="D1019" i="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D998" i="1"/>
  <c r="C998" i="1"/>
  <c r="H998" i="1" s="1"/>
  <c r="C997" i="1"/>
  <c r="D996" i="1"/>
  <c r="C996" i="1"/>
  <c r="H996" i="1" s="1"/>
  <c r="D995" i="1"/>
  <c r="C995" i="1"/>
  <c r="H995" i="1" s="1"/>
  <c r="D994" i="1"/>
  <c r="C994" i="1"/>
  <c r="H994" i="1" s="1"/>
  <c r="D993" i="1"/>
  <c r="C993" i="1"/>
  <c r="H993" i="1" s="1"/>
  <c r="D992" i="1"/>
  <c r="C992" i="1"/>
  <c r="H992" i="1" s="1"/>
  <c r="D991"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7" i="1"/>
  <c r="D632" i="1"/>
  <c r="C632" i="1"/>
  <c r="H632" i="1" s="1"/>
  <c r="D631" i="1"/>
  <c r="C631" i="1"/>
  <c r="H631" i="1" s="1"/>
  <c r="D628" i="1"/>
  <c r="C628" i="1"/>
  <c r="H628" i="1" s="1"/>
  <c r="D627" i="1"/>
  <c r="C627" i="1"/>
  <c r="H627" i="1" s="1"/>
  <c r="D626" i="1"/>
  <c r="C626" i="1"/>
  <c r="H626" i="1" s="1"/>
  <c r="D625" i="1"/>
  <c r="C625" i="1"/>
  <c r="H625" i="1" s="1"/>
  <c r="D624" i="1"/>
  <c r="C624" i="1"/>
  <c r="H624" i="1" s="1"/>
  <c r="C623" i="1"/>
  <c r="D622" i="1"/>
  <c r="C622" i="1"/>
  <c r="H622" i="1" s="1"/>
  <c r="D621" i="1"/>
  <c r="C621" i="1"/>
  <c r="H621" i="1" s="1"/>
  <c r="D620" i="1"/>
  <c r="C620" i="1"/>
  <c r="H620" i="1" s="1"/>
  <c r="C619" i="1"/>
  <c r="D618" i="1"/>
  <c r="C618" i="1"/>
  <c r="H618" i="1" s="1"/>
  <c r="D617" i="1"/>
  <c r="C617" i="1"/>
  <c r="D616" i="1"/>
  <c r="C616" i="1"/>
  <c r="H616" i="1" s="1"/>
  <c r="D615" i="1"/>
  <c r="C615" i="1"/>
  <c r="H615" i="1" s="1"/>
  <c r="D614" i="1"/>
  <c r="C614" i="1"/>
  <c r="H614" i="1" s="1"/>
  <c r="D613" i="1"/>
  <c r="C613" i="1"/>
  <c r="H613" i="1" s="1"/>
  <c r="D612" i="1"/>
  <c r="C612" i="1"/>
  <c r="H612"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C597" i="1"/>
  <c r="D596" i="1"/>
  <c r="C596" i="1"/>
  <c r="H596" i="1" s="1"/>
  <c r="D595" i="1"/>
  <c r="C595" i="1"/>
  <c r="H595" i="1" s="1"/>
  <c r="D594" i="1"/>
  <c r="C594" i="1"/>
  <c r="H594" i="1" s="1"/>
  <c r="D593" i="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C579" i="1"/>
  <c r="D578" i="1"/>
  <c r="C578" i="1"/>
  <c r="H578" i="1" s="1"/>
  <c r="D577" i="1"/>
  <c r="C577" i="1"/>
  <c r="H577" i="1" s="1"/>
  <c r="D576" i="1"/>
  <c r="C576" i="1"/>
  <c r="H576" i="1" s="1"/>
  <c r="D575" i="1"/>
  <c r="C575" i="1"/>
  <c r="H575" i="1" s="1"/>
  <c r="C574" i="1"/>
  <c r="D573" i="1"/>
  <c r="C573" i="1"/>
  <c r="H573" i="1" s="1"/>
  <c r="D572" i="1"/>
  <c r="C572" i="1"/>
  <c r="H572" i="1" s="1"/>
  <c r="D571" i="1"/>
  <c r="C571" i="1"/>
  <c r="H571" i="1" s="1"/>
  <c r="D570" i="1"/>
  <c r="C570" i="1"/>
  <c r="H570" i="1" s="1"/>
  <c r="D569" i="1"/>
  <c r="C569" i="1"/>
  <c r="H569" i="1" s="1"/>
  <c r="C568" i="1"/>
  <c r="D567" i="1"/>
  <c r="C567" i="1"/>
  <c r="H567" i="1" s="1"/>
  <c r="D566" i="1"/>
  <c r="C566" i="1"/>
  <c r="H566" i="1" s="1"/>
  <c r="D565" i="1"/>
  <c r="C565" i="1"/>
  <c r="H565" i="1" s="1"/>
  <c r="D564" i="1"/>
  <c r="C564" i="1"/>
  <c r="H564" i="1" s="1"/>
  <c r="D563" i="1"/>
  <c r="C563" i="1"/>
  <c r="H563" i="1" s="1"/>
  <c r="C562"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C501" i="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7" i="1"/>
  <c r="C477" i="1"/>
  <c r="H477" i="1" s="1"/>
  <c r="D476" i="1"/>
  <c r="C476" i="1"/>
  <c r="H476" i="1" s="1"/>
  <c r="C475" i="1"/>
  <c r="D474" i="1"/>
  <c r="C474" i="1"/>
  <c r="H474" i="1" s="1"/>
  <c r="D473" i="1"/>
  <c r="C473" i="1"/>
  <c r="H473" i="1" s="1"/>
  <c r="D472" i="1"/>
  <c r="C472" i="1"/>
  <c r="H472" i="1" s="1"/>
  <c r="D471" i="1"/>
  <c r="C471" i="1"/>
  <c r="H471" i="1" s="1"/>
  <c r="D470" i="1"/>
  <c r="C470" i="1"/>
  <c r="H470" i="1" s="1"/>
  <c r="D469" i="1"/>
  <c r="C469" i="1"/>
  <c r="H469" i="1" s="1"/>
  <c r="D468" i="1"/>
  <c r="C468" i="1"/>
  <c r="H468" i="1" s="1"/>
  <c r="C467"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C453" i="1"/>
  <c r="D452" i="1"/>
  <c r="C452" i="1"/>
  <c r="H452" i="1" s="1"/>
  <c r="D451" i="1"/>
  <c r="C451" i="1"/>
  <c r="H451" i="1" s="1"/>
  <c r="D450" i="1"/>
  <c r="C450" i="1"/>
  <c r="H450" i="1" s="1"/>
  <c r="D448" i="1"/>
  <c r="C448" i="1"/>
  <c r="H448" i="1" s="1"/>
  <c r="D447" i="1"/>
  <c r="C447" i="1"/>
  <c r="H447" i="1" s="1"/>
  <c r="D446" i="1"/>
  <c r="C446" i="1"/>
  <c r="H446" i="1" s="1"/>
  <c r="D445" i="1"/>
  <c r="C445" i="1"/>
  <c r="H445" i="1" s="1"/>
  <c r="D444" i="1"/>
  <c r="C444" i="1"/>
  <c r="H444" i="1" s="1"/>
  <c r="D443" i="1"/>
  <c r="C443" i="1"/>
  <c r="H443" i="1" s="1"/>
  <c r="D442" i="1"/>
  <c r="C442" i="1"/>
  <c r="H442" i="1" s="1"/>
  <c r="C441" i="1"/>
  <c r="D440" i="1"/>
  <c r="C440" i="1"/>
  <c r="H440" i="1" s="1"/>
  <c r="D439" i="1"/>
  <c r="C439" i="1"/>
  <c r="H439" i="1" s="1"/>
  <c r="D438" i="1"/>
  <c r="C438" i="1"/>
  <c r="H438" i="1" s="1"/>
  <c r="D437" i="1"/>
  <c r="C437" i="1"/>
  <c r="H437" i="1" s="1"/>
  <c r="C436" i="1"/>
  <c r="D435" i="1"/>
  <c r="C435" i="1"/>
  <c r="H435" i="1" s="1"/>
  <c r="D434" i="1"/>
  <c r="C434" i="1"/>
  <c r="H434" i="1" s="1"/>
  <c r="D433" i="1"/>
  <c r="C433" i="1"/>
  <c r="H433" i="1" s="1"/>
  <c r="D432" i="1"/>
  <c r="C432" i="1"/>
  <c r="H432" i="1" s="1"/>
  <c r="D431" i="1"/>
  <c r="C431" i="1"/>
  <c r="H431" i="1" s="1"/>
  <c r="D430" i="1"/>
  <c r="C430" i="1"/>
  <c r="H430" i="1" s="1"/>
  <c r="C429" i="1"/>
  <c r="D428" i="1"/>
  <c r="C428" i="1"/>
  <c r="H428" i="1" s="1"/>
  <c r="D427" i="1"/>
  <c r="C427" i="1"/>
  <c r="H427" i="1" s="1"/>
  <c r="D426" i="1"/>
  <c r="C426" i="1"/>
  <c r="H426" i="1" s="1"/>
  <c r="D425" i="1"/>
  <c r="C425" i="1"/>
  <c r="H425" i="1" s="1"/>
  <c r="D424" i="1"/>
  <c r="C424" i="1"/>
  <c r="H424" i="1" s="1"/>
  <c r="D423" i="1"/>
  <c r="C423" i="1"/>
  <c r="H423" i="1" s="1"/>
  <c r="D422" i="1"/>
  <c r="C422" i="1"/>
  <c r="H422" i="1" s="1"/>
  <c r="C421" i="1"/>
  <c r="D420" i="1"/>
  <c r="C420" i="1"/>
  <c r="H420" i="1" s="1"/>
  <c r="D419" i="1"/>
  <c r="C419" i="1"/>
  <c r="H419" i="1" s="1"/>
  <c r="D418" i="1"/>
  <c r="C418" i="1"/>
  <c r="H418" i="1" s="1"/>
  <c r="D417" i="1"/>
  <c r="C417" i="1"/>
  <c r="H417" i="1" s="1"/>
  <c r="C416" i="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C383" i="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C343" i="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H291" i="1" s="1"/>
  <c r="D290" i="1"/>
  <c r="C290" i="1"/>
  <c r="H290" i="1" s="1"/>
  <c r="D289" i="1"/>
  <c r="C289" i="1"/>
  <c r="H289" i="1" s="1"/>
  <c r="D288" i="1"/>
  <c r="C288" i="1"/>
  <c r="H288" i="1" s="1"/>
  <c r="C284" i="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C264" i="1"/>
  <c r="D263" i="1"/>
  <c r="C263" i="1"/>
  <c r="H263" i="1" s="1"/>
  <c r="D262" i="1"/>
  <c r="C262" i="1"/>
  <c r="H262" i="1" s="1"/>
  <c r="D261" i="1"/>
  <c r="C261" i="1"/>
  <c r="H261" i="1" s="1"/>
  <c r="D260" i="1"/>
  <c r="C260" i="1"/>
  <c r="H260" i="1" s="1"/>
  <c r="C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7" i="1"/>
  <c r="C247" i="1"/>
  <c r="H247" i="1" s="1"/>
  <c r="D246" i="1"/>
  <c r="C246" i="1"/>
  <c r="H246" i="1" s="1"/>
  <c r="D245" i="1"/>
  <c r="C245" i="1"/>
  <c r="H245" i="1" s="1"/>
  <c r="D244" i="1"/>
  <c r="C244" i="1"/>
  <c r="H244" i="1" s="1"/>
  <c r="C243" i="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C224" i="1"/>
  <c r="D223" i="1"/>
  <c r="C223" i="1"/>
  <c r="H223" i="1" s="1"/>
  <c r="D222" i="1"/>
  <c r="C222" i="1"/>
  <c r="H222" i="1" s="1"/>
  <c r="D221" i="1"/>
  <c r="C221" i="1"/>
  <c r="H221" i="1" s="1"/>
  <c r="C220" i="1"/>
  <c r="D219" i="1"/>
  <c r="C219" i="1"/>
  <c r="H219" i="1" s="1"/>
  <c r="D218" i="1"/>
  <c r="C218" i="1"/>
  <c r="H218" i="1" s="1"/>
  <c r="D217" i="1"/>
  <c r="C217" i="1"/>
  <c r="H217" i="1" s="1"/>
  <c r="D216" i="1"/>
  <c r="C216" i="1"/>
  <c r="H216" i="1" s="1"/>
  <c r="D215" i="1"/>
  <c r="C215" i="1"/>
  <c r="H215" i="1" s="1"/>
  <c r="D214" i="1"/>
  <c r="C214" i="1"/>
  <c r="H214" i="1" s="1"/>
  <c r="D213" i="1"/>
  <c r="C213" i="1"/>
  <c r="H213" i="1" s="1"/>
  <c r="D211" i="1"/>
  <c r="D210" i="1"/>
  <c r="C210" i="1"/>
  <c r="H210" i="1" s="1"/>
  <c r="D209" i="1"/>
  <c r="C209" i="1"/>
  <c r="H209" i="1" s="1"/>
  <c r="D208" i="1"/>
  <c r="C208" i="1"/>
  <c r="H208" i="1" s="1"/>
  <c r="D207" i="1"/>
  <c r="C207" i="1"/>
  <c r="H207" i="1" s="1"/>
  <c r="D206" i="1"/>
  <c r="D205" i="1"/>
  <c r="C205" i="1"/>
  <c r="H205" i="1" s="1"/>
  <c r="D204" i="1"/>
  <c r="C204" i="1"/>
  <c r="H204" i="1" s="1"/>
  <c r="D203" i="1"/>
  <c r="C203" i="1"/>
  <c r="H203" i="1" s="1"/>
  <c r="D202" i="1"/>
  <c r="C202" i="1"/>
  <c r="H202" i="1" s="1"/>
  <c r="D201" i="1"/>
  <c r="C201" i="1"/>
  <c r="H201" i="1" s="1"/>
  <c r="D200" i="1"/>
  <c r="C200" i="1"/>
  <c r="H200" i="1" s="1"/>
  <c r="D199" i="1"/>
  <c r="C199" i="1"/>
  <c r="H199" i="1" s="1"/>
  <c r="C198" i="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D186" i="1"/>
  <c r="C186" i="1"/>
  <c r="D185" i="1"/>
  <c r="C185" i="1"/>
  <c r="H185"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C135" i="1"/>
  <c r="D134" i="1"/>
  <c r="C134" i="1"/>
  <c r="H134" i="1" s="1"/>
  <c r="D133" i="1"/>
  <c r="C133" i="1"/>
  <c r="H133" i="1" s="1"/>
  <c r="D132" i="1"/>
  <c r="C132" i="1"/>
  <c r="H132" i="1" s="1"/>
  <c r="D131" i="1"/>
  <c r="C131" i="1"/>
  <c r="H131" i="1" s="1"/>
  <c r="D130" i="1"/>
  <c r="C130" i="1"/>
  <c r="H130" i="1" s="1"/>
  <c r="C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D73"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D32" i="1"/>
  <c r="C32" i="1"/>
  <c r="H32" i="1" s="1"/>
  <c r="D31" i="1"/>
  <c r="C31" i="1"/>
  <c r="H31" i="1" s="1"/>
  <c r="D30" i="1"/>
  <c r="C30" i="1"/>
  <c r="H30" i="1" s="1"/>
  <c r="D29" i="1"/>
  <c r="C29" i="1"/>
  <c r="H29" i="1" s="1"/>
  <c r="D28" i="1"/>
  <c r="C28" i="1"/>
  <c r="H28" i="1" s="1"/>
  <c r="D27" i="1"/>
  <c r="C27" i="1"/>
  <c r="H27" i="1" s="1"/>
  <c r="D26" i="1"/>
  <c r="C26" i="1"/>
  <c r="H26" i="1" s="1"/>
  <c r="C25" i="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C4" i="1"/>
  <c r="H1420" i="1" l="1"/>
  <c r="H1409" i="1"/>
  <c r="H1411" i="1"/>
  <c r="C1501" i="1"/>
  <c r="H1501" i="1" s="1"/>
  <c r="E279" i="9"/>
  <c r="B279" i="9" s="1"/>
  <c r="H1223" i="1"/>
  <c r="H1224" i="1"/>
  <c r="H999" i="1"/>
  <c r="H1240" i="1"/>
  <c r="J1440" i="1"/>
  <c r="E26" i="9"/>
  <c r="B26" i="9" s="1"/>
  <c r="F216" i="9"/>
  <c r="B216" i="9" s="1"/>
  <c r="H1247" i="1"/>
  <c r="H1278" i="1"/>
  <c r="H1274" i="1"/>
  <c r="C1483" i="1"/>
  <c r="H1483" i="1" s="1"/>
  <c r="H1241" i="1"/>
  <c r="D49" i="8"/>
  <c r="F250" i="5"/>
  <c r="E245" i="5"/>
  <c r="D1222" i="1" s="1"/>
  <c r="H1227" i="1"/>
  <c r="H1265" i="1"/>
  <c r="E290" i="9"/>
  <c r="B290" i="9" s="1"/>
  <c r="H1243" i="1"/>
  <c r="E287" i="9"/>
  <c r="B287" i="9" s="1"/>
  <c r="F258" i="5"/>
  <c r="C1235" i="1"/>
  <c r="H1235" i="1" s="1"/>
  <c r="D146" i="5"/>
  <c r="F146" i="5" s="1"/>
  <c r="D184" i="1"/>
  <c r="H187" i="1"/>
  <c r="F188" i="4"/>
  <c r="H186" i="1"/>
  <c r="H74" i="1"/>
  <c r="H73" i="1"/>
  <c r="B217" i="9"/>
  <c r="H649" i="1"/>
  <c r="E22" i="9"/>
  <c r="B22" i="9" s="1"/>
  <c r="D363" i="4"/>
  <c r="C358" i="1" s="1"/>
  <c r="C184" i="1"/>
  <c r="H184" i="1" s="1"/>
  <c r="B219" i="9"/>
  <c r="E43" i="9"/>
  <c r="B43" i="9" s="1"/>
  <c r="F218" i="9"/>
  <c r="B218" i="9" s="1"/>
  <c r="D163" i="4"/>
  <c r="C159" i="1" s="1"/>
  <c r="D106" i="4"/>
  <c r="C102" i="1" s="1"/>
  <c r="H102" i="1" s="1"/>
  <c r="C1438" i="1"/>
  <c r="G1438" i="1" s="1"/>
  <c r="C1453" i="1"/>
  <c r="H1453" i="1" s="1"/>
  <c r="H30" i="3"/>
  <c r="D5" i="7"/>
  <c r="H135" i="1"/>
  <c r="H259" i="1"/>
  <c r="H1401" i="1"/>
  <c r="F216" i="4"/>
  <c r="D215" i="4"/>
  <c r="F119" i="5"/>
  <c r="D118" i="5"/>
  <c r="D562" i="1"/>
  <c r="J1442" i="1"/>
  <c r="J1446" i="1"/>
  <c r="J1450" i="1"/>
  <c r="J1471" i="1"/>
  <c r="H1475" i="1"/>
  <c r="J1479" i="1"/>
  <c r="F8" i="4"/>
  <c r="D7" i="4"/>
  <c r="F422" i="4"/>
  <c r="D421" i="4"/>
  <c r="F568" i="4"/>
  <c r="D567" i="4"/>
  <c r="D12" i="5"/>
  <c r="D7" i="5" s="1"/>
  <c r="F114" i="6"/>
  <c r="H27" i="3"/>
  <c r="E29" i="9"/>
  <c r="B29" i="9" s="1"/>
  <c r="B50" i="9"/>
  <c r="E64" i="9"/>
  <c r="B64" i="9" s="1"/>
  <c r="E93" i="9"/>
  <c r="B93" i="9" s="1"/>
  <c r="E145" i="9"/>
  <c r="B145" i="9" s="1"/>
  <c r="B231" i="9"/>
  <c r="B257" i="9"/>
  <c r="B263" i="9"/>
  <c r="E280" i="9"/>
  <c r="B280" i="9" s="1"/>
  <c r="H243" i="1"/>
  <c r="H562" i="1"/>
  <c r="F54" i="4"/>
  <c r="D50" i="4"/>
  <c r="H4" i="1"/>
  <c r="H220" i="1"/>
  <c r="H579" i="1"/>
  <c r="C611" i="1"/>
  <c r="H611" i="1" s="1"/>
  <c r="H997" i="1"/>
  <c r="H284" i="1"/>
  <c r="E625" i="4"/>
  <c r="D619" i="1" s="1"/>
  <c r="F207" i="5"/>
  <c r="D206" i="5"/>
  <c r="E114" i="6"/>
  <c r="D212" i="1"/>
  <c r="G212" i="1" s="1"/>
  <c r="D224" i="1"/>
  <c r="D264" i="1"/>
  <c r="D467" i="1"/>
  <c r="H467" i="1" s="1"/>
  <c r="J1439" i="1"/>
  <c r="J1443" i="1"/>
  <c r="J1447" i="1"/>
  <c r="J1451" i="1"/>
  <c r="E50" i="4"/>
  <c r="D46" i="1" s="1"/>
  <c r="F197" i="4"/>
  <c r="D196" i="4"/>
  <c r="D529" i="4"/>
  <c r="D593" i="4"/>
  <c r="E12" i="5"/>
  <c r="F70" i="5"/>
  <c r="D69" i="5"/>
  <c r="B77" i="9"/>
  <c r="B98" i="9"/>
  <c r="B249" i="9"/>
  <c r="B255" i="9"/>
  <c r="F275" i="9"/>
  <c r="H574" i="1"/>
  <c r="H129" i="1"/>
  <c r="H343" i="1"/>
  <c r="H383" i="1"/>
  <c r="H436" i="1"/>
  <c r="H568" i="1"/>
  <c r="C991" i="1"/>
  <c r="H991" i="1" s="1"/>
  <c r="C1019" i="1"/>
  <c r="H1019" i="1" s="1"/>
  <c r="H1023" i="1"/>
  <c r="C1219" i="1"/>
  <c r="E363" i="4"/>
  <c r="D358" i="1" s="1"/>
  <c r="E528" i="4"/>
  <c r="E68" i="5"/>
  <c r="E5" i="7"/>
  <c r="C212" i="1"/>
  <c r="H619" i="1"/>
  <c r="H623" i="1"/>
  <c r="H1030" i="1"/>
  <c r="C331" i="1"/>
  <c r="H331" i="1" s="1"/>
  <c r="H416" i="1"/>
  <c r="D1219" i="1"/>
  <c r="I30" i="3"/>
  <c r="F91" i="4"/>
  <c r="D82" i="4"/>
  <c r="F125" i="4"/>
  <c r="D124" i="4"/>
  <c r="F253" i="4"/>
  <c r="D252" i="4"/>
  <c r="F352" i="4"/>
  <c r="D351" i="4"/>
  <c r="E484" i="4"/>
  <c r="D478" i="1" s="1"/>
  <c r="E593" i="4"/>
  <c r="D587" i="1" s="1"/>
  <c r="F180" i="5"/>
  <c r="D177" i="5"/>
  <c r="F6" i="6"/>
  <c r="D5" i="6"/>
  <c r="H1469" i="1"/>
  <c r="B61" i="9"/>
  <c r="B82" i="9"/>
  <c r="E96" i="9"/>
  <c r="B96" i="9" s="1"/>
  <c r="B241" i="9"/>
  <c r="B247" i="9"/>
  <c r="E284" i="9"/>
  <c r="B284" i="9" s="1"/>
  <c r="H224" i="1"/>
  <c r="H264" i="1"/>
  <c r="H475" i="1"/>
  <c r="C50" i="1"/>
  <c r="H50" i="1" s="1"/>
  <c r="H198" i="1"/>
  <c r="C206" i="1"/>
  <c r="H206" i="1" s="1"/>
  <c r="H421" i="1"/>
  <c r="H429" i="1"/>
  <c r="H441" i="1"/>
  <c r="C449" i="1"/>
  <c r="H449" i="1" s="1"/>
  <c r="H597" i="1"/>
  <c r="C1104" i="1"/>
  <c r="H1104" i="1" s="1"/>
  <c r="C1112" i="1"/>
  <c r="H1112" i="1" s="1"/>
  <c r="C1184" i="1"/>
  <c r="H1184" i="1" s="1"/>
  <c r="C1388" i="1"/>
  <c r="H1388" i="1" s="1"/>
  <c r="C1408" i="1"/>
  <c r="H1412" i="1"/>
  <c r="E252" i="4"/>
  <c r="D248" i="1" s="1"/>
  <c r="E298" i="4"/>
  <c r="F485" i="4"/>
  <c r="D484" i="4"/>
  <c r="H289" i="9"/>
  <c r="E176" i="5"/>
  <c r="E141" i="9"/>
  <c r="B141" i="9" s="1"/>
  <c r="H25" i="1"/>
  <c r="C33" i="1"/>
  <c r="H33" i="1" s="1"/>
  <c r="H501" i="1"/>
  <c r="C593" i="1"/>
  <c r="H593" i="1" s="1"/>
  <c r="D597" i="1"/>
  <c r="H1437" i="1"/>
  <c r="J1441" i="1"/>
  <c r="J1445" i="1"/>
  <c r="J1449" i="1"/>
  <c r="H1470" i="1"/>
  <c r="J1474" i="1"/>
  <c r="J1478" i="1"/>
  <c r="F159" i="4"/>
  <c r="D152" i="4"/>
  <c r="E459" i="4"/>
  <c r="D453" i="1" s="1"/>
  <c r="H453" i="1" s="1"/>
  <c r="F473" i="4"/>
  <c r="D472" i="4"/>
  <c r="F45" i="5"/>
  <c r="F52" i="5"/>
  <c r="D87" i="5"/>
  <c r="E45" i="9"/>
  <c r="B45" i="9" s="1"/>
  <c r="E80" i="9"/>
  <c r="B80" i="9" s="1"/>
  <c r="E153" i="9"/>
  <c r="B153" i="9" s="1"/>
  <c r="B233" i="9"/>
  <c r="B239" i="9"/>
  <c r="B265" i="9"/>
  <c r="B271" i="9"/>
  <c r="F68" i="4"/>
  <c r="F74" i="4"/>
  <c r="F133" i="4"/>
  <c r="F164" i="4"/>
  <c r="D311" i="4"/>
  <c r="D344" i="4"/>
  <c r="F418" i="4"/>
  <c r="F19" i="5"/>
  <c r="F170" i="5"/>
  <c r="D190" i="5"/>
  <c r="D238" i="5"/>
  <c r="D35" i="6"/>
  <c r="D89" i="6"/>
  <c r="B274" i="9"/>
  <c r="D245" i="5"/>
  <c r="G286" i="9"/>
  <c r="J1457" i="1"/>
  <c r="H1461" i="1"/>
  <c r="J1465" i="1"/>
  <c r="J1473" i="1"/>
  <c r="J1477" i="1"/>
  <c r="F77" i="4"/>
  <c r="F83" i="4"/>
  <c r="D643" i="4"/>
  <c r="E142" i="9"/>
  <c r="B142" i="9" s="1"/>
  <c r="H286" i="9"/>
  <c r="F246" i="5"/>
  <c r="F259" i="5"/>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2" i="1"/>
  <c r="G613" i="1"/>
  <c r="G614" i="1"/>
  <c r="G615" i="1"/>
  <c r="G616" i="1"/>
  <c r="H617"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0" i="9"/>
  <c r="G20" i="9"/>
  <c r="F152" i="4"/>
  <c r="F416" i="4"/>
  <c r="F417" i="4"/>
  <c r="F603" i="4"/>
  <c r="F88" i="5"/>
  <c r="F149" i="5"/>
  <c r="F177" i="5"/>
  <c r="F190" i="5"/>
  <c r="F206" i="5"/>
  <c r="F5" i="6"/>
  <c r="D141" i="6"/>
  <c r="D42" i="8"/>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G1483" i="1" l="1"/>
  <c r="D43" i="8"/>
  <c r="C1524" i="1"/>
  <c r="E237" i="5"/>
  <c r="C1124" i="1"/>
  <c r="G991" i="1"/>
  <c r="G358" i="1"/>
  <c r="G184" i="1"/>
  <c r="F163" i="4"/>
  <c r="H159" i="1"/>
  <c r="G159" i="1"/>
  <c r="E20" i="9"/>
  <c r="B20" i="9" s="1"/>
  <c r="G102" i="1"/>
  <c r="F106" i="4"/>
  <c r="H1438" i="1"/>
  <c r="F35" i="6"/>
  <c r="H25" i="3"/>
  <c r="C1329" i="1"/>
  <c r="D522" i="1"/>
  <c r="F82" i="4"/>
  <c r="C78" i="1"/>
  <c r="F7" i="4"/>
  <c r="D6" i="4"/>
  <c r="C3" i="1"/>
  <c r="I27" i="3"/>
  <c r="D1408" i="1"/>
  <c r="G1408" i="1" s="1"/>
  <c r="G291" i="9"/>
  <c r="E291" i="9" s="1"/>
  <c r="B291" i="9" s="1"/>
  <c r="C1167" i="1"/>
  <c r="C148" i="1"/>
  <c r="D151" i="4"/>
  <c r="I22" i="3"/>
  <c r="E175" i="5"/>
  <c r="D1152" i="1" s="1"/>
  <c r="D1153" i="1"/>
  <c r="H212" i="1"/>
  <c r="H1219" i="1"/>
  <c r="G292" i="9"/>
  <c r="E292" i="9" s="1"/>
  <c r="B292" i="9" s="1"/>
  <c r="C1183" i="1"/>
  <c r="H358" i="1"/>
  <c r="E151" i="4"/>
  <c r="F69" i="5"/>
  <c r="D68" i="5"/>
  <c r="D6" i="5" s="1"/>
  <c r="C1047" i="1"/>
  <c r="B191" i="9"/>
  <c r="F643" i="4"/>
  <c r="C637" i="1"/>
  <c r="E286" i="9"/>
  <c r="B286" i="9" s="1"/>
  <c r="F351" i="4"/>
  <c r="D350" i="4"/>
  <c r="C346" i="1"/>
  <c r="E6" i="4"/>
  <c r="E7" i="5"/>
  <c r="D990" i="1"/>
  <c r="F118" i="5"/>
  <c r="C1096" i="1"/>
  <c r="F311" i="4"/>
  <c r="D298" i="4"/>
  <c r="C306" i="1"/>
  <c r="F245" i="5"/>
  <c r="C1222" i="1"/>
  <c r="F87" i="5"/>
  <c r="C1065" i="1"/>
  <c r="F484" i="4"/>
  <c r="C478" i="1"/>
  <c r="I29" i="3"/>
  <c r="D1436" i="1"/>
  <c r="F593" i="4"/>
  <c r="C587" i="1"/>
  <c r="F12" i="5"/>
  <c r="C990" i="1"/>
  <c r="G453" i="1"/>
  <c r="F363" i="4"/>
  <c r="H20" i="3"/>
  <c r="C985" i="1"/>
  <c r="E420" i="4"/>
  <c r="E636" i="4" s="1"/>
  <c r="D630" i="1" s="1"/>
  <c r="H24" i="3"/>
  <c r="C1299" i="1"/>
  <c r="F252" i="4"/>
  <c r="C248" i="1"/>
  <c r="E141" i="6"/>
  <c r="F529" i="4"/>
  <c r="D528" i="4"/>
  <c r="C523" i="1"/>
  <c r="F50" i="4"/>
  <c r="C46" i="1"/>
  <c r="F567" i="4"/>
  <c r="C561" i="1"/>
  <c r="F215" i="4"/>
  <c r="C211" i="1"/>
  <c r="G297" i="9"/>
  <c r="E297" i="9" s="1"/>
  <c r="C1436" i="1"/>
  <c r="H29" i="3"/>
  <c r="G1104" i="1"/>
  <c r="E350" i="4"/>
  <c r="I23" i="3"/>
  <c r="D1214" i="1"/>
  <c r="F196" i="4"/>
  <c r="C192" i="1"/>
  <c r="F238" i="5"/>
  <c r="C1215" i="1"/>
  <c r="D237" i="5"/>
  <c r="G611" i="1"/>
  <c r="F89" i="6"/>
  <c r="C1383" i="1"/>
  <c r="F344" i="4"/>
  <c r="C339" i="1"/>
  <c r="F472" i="4"/>
  <c r="C466" i="1"/>
  <c r="E407" i="4"/>
  <c r="D402" i="1" s="1"/>
  <c r="D293" i="1"/>
  <c r="G289" i="9"/>
  <c r="E289" i="9" s="1"/>
  <c r="B289" i="9" s="1"/>
  <c r="D176" i="5"/>
  <c r="C1154" i="1"/>
  <c r="F124" i="4"/>
  <c r="C120" i="1"/>
  <c r="I21" i="3"/>
  <c r="D1046" i="1"/>
  <c r="F421" i="4"/>
  <c r="D420" i="4"/>
  <c r="C415" i="1"/>
  <c r="F644" i="4"/>
  <c r="C638" i="1"/>
  <c r="G638" i="1" s="1"/>
  <c r="I34" i="3"/>
  <c r="C1517" i="1"/>
  <c r="F141" i="6"/>
  <c r="H28" i="3"/>
  <c r="C1435" i="1"/>
  <c r="G299" i="9"/>
  <c r="E299"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408" i="1" l="1"/>
  <c r="I35" i="3"/>
  <c r="C1518" i="1"/>
  <c r="G294" i="9"/>
  <c r="E294" i="9" s="1"/>
  <c r="G295" i="9"/>
  <c r="E295" i="9" s="1"/>
  <c r="B295" i="9" s="1"/>
  <c r="K1432" i="9"/>
  <c r="H1524" i="1"/>
  <c r="G1524" i="1"/>
  <c r="H1124" i="1"/>
  <c r="G1124" i="1"/>
  <c r="E19" i="9"/>
  <c r="H1215" i="1"/>
  <c r="G1215" i="1"/>
  <c r="H990" i="1"/>
  <c r="G990" i="1"/>
  <c r="D289" i="4"/>
  <c r="H17" i="3"/>
  <c r="C147" i="1"/>
  <c r="F151" i="4"/>
  <c r="H523" i="1"/>
  <c r="G523" i="1"/>
  <c r="H637" i="1"/>
  <c r="G637" i="1"/>
  <c r="H148" i="1"/>
  <c r="G148" i="1"/>
  <c r="H339" i="1"/>
  <c r="G339" i="1"/>
  <c r="H192" i="1"/>
  <c r="G192" i="1"/>
  <c r="B297" i="9"/>
  <c r="E296" i="9"/>
  <c r="I10" i="3" s="1"/>
  <c r="D636" i="4"/>
  <c r="C522" i="1"/>
  <c r="F528" i="4"/>
  <c r="C984" i="1"/>
  <c r="H587" i="1"/>
  <c r="G587" i="1"/>
  <c r="H1222" i="1"/>
  <c r="G1222" i="1"/>
  <c r="I20" i="3"/>
  <c r="E6" i="5"/>
  <c r="G282" i="9" s="1"/>
  <c r="E282" i="9" s="1"/>
  <c r="B282" i="9" s="1"/>
  <c r="D985" i="1"/>
  <c r="H1167" i="1"/>
  <c r="G1167" i="1"/>
  <c r="H1154" i="1"/>
  <c r="G1154" i="1"/>
  <c r="H211" i="1"/>
  <c r="G211" i="1"/>
  <c r="H985" i="1"/>
  <c r="G985" i="1"/>
  <c r="I16" i="3"/>
  <c r="D2" i="1"/>
  <c r="E412" i="4"/>
  <c r="H466" i="1"/>
  <c r="G466" i="1"/>
  <c r="H415" i="1"/>
  <c r="G415" i="1"/>
  <c r="F176" i="5"/>
  <c r="C1153" i="1"/>
  <c r="H22" i="3"/>
  <c r="D175" i="5"/>
  <c r="H1383" i="1"/>
  <c r="G1383" i="1"/>
  <c r="I28" i="3"/>
  <c r="D1435" i="1"/>
  <c r="H306" i="1"/>
  <c r="G306" i="1"/>
  <c r="H346" i="1"/>
  <c r="G346" i="1"/>
  <c r="H1047" i="1"/>
  <c r="G1047" i="1"/>
  <c r="H1436" i="1"/>
  <c r="G1436" i="1"/>
  <c r="H78" i="1"/>
  <c r="G78" i="1"/>
  <c r="D635" i="4"/>
  <c r="C414" i="1"/>
  <c r="F420" i="4"/>
  <c r="H561" i="1"/>
  <c r="G561" i="1"/>
  <c r="H248" i="1"/>
  <c r="G248" i="1"/>
  <c r="F7" i="5"/>
  <c r="D407" i="4"/>
  <c r="C293" i="1"/>
  <c r="F298" i="4"/>
  <c r="C345" i="1"/>
  <c r="F350" i="4"/>
  <c r="D408" i="4"/>
  <c r="F68" i="5"/>
  <c r="H21" i="3"/>
  <c r="C1046" i="1"/>
  <c r="H1329" i="1"/>
  <c r="G1329" i="1"/>
  <c r="H120" i="1"/>
  <c r="G120" i="1"/>
  <c r="E635" i="4"/>
  <c r="D629" i="1" s="1"/>
  <c r="D414" i="1"/>
  <c r="H1183" i="1"/>
  <c r="G1183" i="1"/>
  <c r="D345" i="1"/>
  <c r="E408" i="4"/>
  <c r="D403" i="1" s="1"/>
  <c r="H478" i="1"/>
  <c r="G478" i="1"/>
  <c r="H3" i="1"/>
  <c r="G3" i="1"/>
  <c r="H1065" i="1"/>
  <c r="G1065" i="1"/>
  <c r="F237" i="5"/>
  <c r="H23" i="3"/>
  <c r="C1214" i="1"/>
  <c r="H46" i="1"/>
  <c r="G46" i="1"/>
  <c r="G1299" i="1"/>
  <c r="H1299" i="1"/>
  <c r="H1096" i="1"/>
  <c r="G1096" i="1"/>
  <c r="E289" i="4"/>
  <c r="E290" i="4" s="1"/>
  <c r="D286" i="1" s="1"/>
  <c r="I17" i="3"/>
  <c r="D147" i="1"/>
  <c r="C2" i="1"/>
  <c r="H16" i="3"/>
  <c r="D290" i="4"/>
  <c r="D412" i="4"/>
  <c r="F6" i="4"/>
  <c r="H638" i="1"/>
  <c r="B299" i="9"/>
  <c r="E298" i="9"/>
  <c r="H1435" i="1"/>
  <c r="G1435" i="1"/>
  <c r="H9" i="3"/>
  <c r="H1517" i="1"/>
  <c r="G1517" i="1"/>
  <c r="H11" i="3"/>
  <c r="E293" i="9" l="1"/>
  <c r="I11" i="3" s="1"/>
  <c r="B294" i="9"/>
  <c r="H1518" i="1"/>
  <c r="G1518" i="1"/>
  <c r="H293" i="1"/>
  <c r="G293" i="1"/>
  <c r="H414" i="1"/>
  <c r="G414" i="1"/>
  <c r="F175" i="5"/>
  <c r="C1152" i="1"/>
  <c r="H522" i="1"/>
  <c r="G522" i="1"/>
  <c r="H147" i="1"/>
  <c r="G147" i="1"/>
  <c r="D639" i="4"/>
  <c r="C407" i="1"/>
  <c r="F412" i="4"/>
  <c r="H1046" i="1"/>
  <c r="G1046" i="1"/>
  <c r="F407" i="4"/>
  <c r="C402" i="1"/>
  <c r="F635" i="4"/>
  <c r="C629" i="1"/>
  <c r="D407" i="1"/>
  <c r="E639" i="4"/>
  <c r="F636" i="4"/>
  <c r="C630" i="1"/>
  <c r="C285" i="1"/>
  <c r="F289" i="4"/>
  <c r="D291" i="4"/>
  <c r="D413" i="4"/>
  <c r="H1214" i="1"/>
  <c r="G1214" i="1"/>
  <c r="H345" i="1"/>
  <c r="G345" i="1"/>
  <c r="D285" i="1"/>
  <c r="E413" i="4"/>
  <c r="E414" i="4" s="1"/>
  <c r="D409" i="1" s="1"/>
  <c r="E291" i="4"/>
  <c r="D287" i="1" s="1"/>
  <c r="F290" i="4"/>
  <c r="C286" i="1"/>
  <c r="H1153" i="1"/>
  <c r="G1153" i="1"/>
  <c r="G276" i="9"/>
  <c r="H2" i="1"/>
  <c r="G2" i="1"/>
  <c r="F408" i="4"/>
  <c r="C403" i="1"/>
  <c r="H276" i="9"/>
  <c r="D984" i="1"/>
  <c r="H8" i="3" s="1"/>
  <c r="M3" i="9" s="1"/>
  <c r="F6" i="5"/>
  <c r="N3" i="9"/>
  <c r="K3" i="9"/>
  <c r="I9" i="3"/>
  <c r="G403" i="1" l="1"/>
  <c r="H403" i="1"/>
  <c r="E640" i="4"/>
  <c r="E641" i="4" s="1"/>
  <c r="E415" i="4"/>
  <c r="D410" i="1" s="1"/>
  <c r="D408" i="1"/>
  <c r="D633" i="1"/>
  <c r="H1152" i="1"/>
  <c r="G1152" i="1"/>
  <c r="D640" i="4"/>
  <c r="D641" i="4" s="1"/>
  <c r="F413" i="4"/>
  <c r="C408" i="1"/>
  <c r="D415" i="4"/>
  <c r="H407" i="1"/>
  <c r="G407" i="1"/>
  <c r="E276" i="9"/>
  <c r="H984" i="1"/>
  <c r="F291" i="4"/>
  <c r="C287" i="1"/>
  <c r="H629" i="1"/>
  <c r="G629" i="1"/>
  <c r="C633" i="1"/>
  <c r="F639" i="4"/>
  <c r="G984" i="1"/>
  <c r="D414" i="4"/>
  <c r="H285" i="1"/>
  <c r="G285" i="1"/>
  <c r="H402" i="1"/>
  <c r="G402" i="1"/>
  <c r="G286" i="1"/>
  <c r="H286" i="1"/>
  <c r="H630" i="1"/>
  <c r="G630" i="1"/>
  <c r="G633" i="1" l="1"/>
  <c r="H633" i="1"/>
  <c r="D635" i="1"/>
  <c r="C410" i="1"/>
  <c r="F415" i="4"/>
  <c r="B276" i="9"/>
  <c r="E275" i="9"/>
  <c r="I8" i="3" s="1"/>
  <c r="H408" i="1"/>
  <c r="G408" i="1"/>
  <c r="F641" i="4"/>
  <c r="C635" i="1"/>
  <c r="G287" i="1"/>
  <c r="H287" i="1"/>
  <c r="E642" i="4"/>
  <c r="D634" i="1"/>
  <c r="F414" i="4"/>
  <c r="C409" i="1"/>
  <c r="F640" i="4"/>
  <c r="D642" i="4"/>
  <c r="C634" i="1"/>
  <c r="D646" i="4" l="1"/>
  <c r="F642" i="4"/>
  <c r="C636" i="1"/>
  <c r="H635" i="1"/>
  <c r="G635" i="1"/>
  <c r="G410" i="1"/>
  <c r="H410" i="1"/>
  <c r="H634" i="1"/>
  <c r="G634" i="1"/>
  <c r="D636" i="1"/>
  <c r="E646" i="4"/>
  <c r="G409" i="1"/>
  <c r="H409" i="1"/>
  <c r="D645" i="4"/>
  <c r="E645" i="4"/>
  <c r="D639" i="1" l="1"/>
  <c r="I18" i="3"/>
  <c r="F645" i="4"/>
  <c r="H18" i="3"/>
  <c r="C639" i="1"/>
  <c r="I19" i="3"/>
  <c r="D640" i="1"/>
  <c r="H7" i="3" s="1"/>
  <c r="H636" i="1"/>
  <c r="G636" i="1"/>
  <c r="C640" i="1"/>
  <c r="F646" i="4"/>
  <c r="H19" i="3"/>
  <c r="I7" i="3" l="1"/>
  <c r="J3" i="9"/>
  <c r="H639" i="1"/>
  <c r="G639" i="1"/>
  <c r="H640" i="1"/>
  <c r="G640" i="1"/>
  <c r="L272" i="9" l="1"/>
  <c r="L16" i="9"/>
  <c r="J5" i="9"/>
  <c r="I8" i="9"/>
  <c r="I11" i="9"/>
  <c r="K13" i="9"/>
  <c r="I17" i="9"/>
  <c r="K6" i="9"/>
  <c r="I7" i="9"/>
  <c r="M272" i="9"/>
  <c r="K10" i="9"/>
  <c r="H18" i="9"/>
  <c r="H16" i="9"/>
  <c r="K5" i="9"/>
  <c r="J8" i="9"/>
  <c r="J11" i="9"/>
  <c r="I9" i="9"/>
  <c r="L15" i="9"/>
  <c r="J12" i="9"/>
  <c r="K12" i="9"/>
  <c r="J7" i="9"/>
  <c r="K7" i="9"/>
  <c r="G18" i="9"/>
  <c r="G16" i="9"/>
  <c r="I6" i="9"/>
  <c r="K8" i="9"/>
  <c r="K11" i="9"/>
  <c r="M15" i="9"/>
  <c r="I12" i="9"/>
  <c r="H15" i="9"/>
  <c r="J17" i="9"/>
  <c r="J6" i="9"/>
  <c r="J9" i="9"/>
  <c r="K9" i="9"/>
  <c r="G17" i="9"/>
  <c r="M16" i="9"/>
  <c r="I13" i="9"/>
  <c r="H17" i="9"/>
  <c r="G15" i="9"/>
  <c r="I5" i="9"/>
  <c r="J10" i="9"/>
  <c r="J13" i="9"/>
  <c r="F15" i="9" l="1"/>
  <c r="E10" i="9"/>
  <c r="B10" i="9" s="1"/>
  <c r="E18" i="9"/>
  <c r="B18" i="9" s="1"/>
  <c r="E16" i="9"/>
  <c r="B16" i="9" s="1"/>
  <c r="E15" i="9"/>
  <c r="F272" i="9"/>
  <c r="B272" i="9" s="1"/>
  <c r="E5" i="9"/>
  <c r="B5" i="9" s="1"/>
  <c r="E6" i="9"/>
  <c r="B6" i="9" s="1"/>
  <c r="E7" i="9"/>
  <c r="B7" i="9" s="1"/>
  <c r="E13" i="9"/>
  <c r="B13" i="9" s="1"/>
  <c r="E12" i="9"/>
  <c r="B12" i="9" s="1"/>
  <c r="E11" i="9"/>
  <c r="B11" i="9" s="1"/>
  <c r="E9" i="9"/>
  <c r="B9" i="9" s="1"/>
  <c r="E8" i="9"/>
  <c r="B8" i="9" s="1"/>
  <c r="E17" i="9"/>
  <c r="B17" i="9" s="1"/>
  <c r="F16" i="9"/>
  <c r="F19" i="9"/>
  <c r="F14" i="9" l="1"/>
  <c r="F3" i="9" s="1"/>
  <c r="B15" i="9"/>
  <c r="E14"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<sst xmlns="http://schemas.openxmlformats.org/spreadsheetml/2006/main" count="4312" uniqueCount="3393">
  <si>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</si>
  <si>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</si>
  <si>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</si>
  <si>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</si>
  <si>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</si>
  <si>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</si>
  <si>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</si>
  <si>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</si>
  <si>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</si>
  <si>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</si>
  <si>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</si>
  <si>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</si>
  <si>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</si>
  <si>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</si>
  <si>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</si>
  <si>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</si>
  <si>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</si>
  <si>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</si>
  <si>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</si>
  <si>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</si>
  <si>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</si>
  <si>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</si>
  <si>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</si>
  <si>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</si>
  <si>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</si>
  <si>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</si>
  <si>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</si>
  <si>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</si>
  <si>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</si>
  <si>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</si>
  <si>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</si>
  <si>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</si>
  <si>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</si>
  <si>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</si>
  <si>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</si>
  <si>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</si>
  <si>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</si>
  <si>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</si>
  <si>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</si>
  <si>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</si>
  <si>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</si>
  <si>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</si>
  <si>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</si>
  <si>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</si>
  <si>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</si>
  <si>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</si>
  <si>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</si>
  <si>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</si>
  <si>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</si>
  <si>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</si>
  <si>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</si>
  <si>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</si>
  <si>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</si>
  <si>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</si>
  <si>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</si>
  <si>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</si>
  <si>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</si>
  <si>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</si>
  <si>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</si>
  <si>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</si>
  <si>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</si>
  <si>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</si>
  <si>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</si>
  <si>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</si>
  <si>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</si>
  <si>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</si>
  <si>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</si>
  <si>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</si>
  <si>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</si>
  <si>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</si>
  <si>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</si>
  <si>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</si>
  <si>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</si>
  <si>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</si>
  <si>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</si>
  <si>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</si>
  <si>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</si>
  <si>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</si>
  <si>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</si>
  <si>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</si>
  <si>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</si>
  <si>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</si>
  <si>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</si>
  <si>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</si>
  <si>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</si>
  <si>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</si>
  <si>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</si>
  <si>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</si>
  <si>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</si>
  <si>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</si>
  <si>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</si>
  <si>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</si>
  <si>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</si>
  <si>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</si>
  <si>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</si>
  <si>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</si>
  <si>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</si>
  <si>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</si>
  <si>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</si>
  <si>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</si>
  <si>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</si>
  <si>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</si>
  <si>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</si>
  <si>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</si>
  <si>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</si>
  <si>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</si>
  <si>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</si>
  <si>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</si>
  <si>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</si>
  <si>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</si>
  <si>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</si>
  <si>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</si>
  <si>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</si>
  <si>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</si>
  <si>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</si>
  <si>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</si>
  <si>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</si>
  <si>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</si>
  <si>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</si>
  <si>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</si>
  <si>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</si>
  <si>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</si>
  <si>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</si>
  <si>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</si>
  <si>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</si>
  <si>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</si>
  <si>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</si>
  <si>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</si>
  <si>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</si>
  <si>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</si>
  <si>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</si>
  <si>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</si>
  <si>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</si>
  <si>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</si>
  <si>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</si>
  <si>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</si>
  <si>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</si>
  <si>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</si>
  <si>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</si>
  <si>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</si>
  <si>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</si>
  <si>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</si>
  <si>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</si>
  <si>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</si>
  <si>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</si>
  <si>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</si>
  <si>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</si>
  <si>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</si>
  <si>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</si>
  <si>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</si>
  <si>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</si>
  <si>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</si>
  <si>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</si>
  <si>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</si>
  <si>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</si>
  <si>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</si>
  <si>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</si>
  <si>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</si>
  <si>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</si>
  <si>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</si>
  <si>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</si>
  <si>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</si>
  <si>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</si>
  <si>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</si>
  <si>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</si>
  <si>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</si>
  <si>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</si>
  <si>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</si>
  <si>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</si>
  <si>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</si>
  <si>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</si>
  <si>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</si>
  <si>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</si>
  <si>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</si>
  <si>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</si>
  <si>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</si>
  <si>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</si>
  <si>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</si>
  <si>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</si>
  <si>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</si>
  <si>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</si>
  <si>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</si>
  <si>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</si>
  <si>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</si>
  <si>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</si>
  <si>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</si>
  <si>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</si>
  <si>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</si>
  <si>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</si>
  <si>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</si>
  <si>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</si>
  <si>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</si>
  <si>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</si>
  <si>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</si>
  <si>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</si>
  <si>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</si>
  <si>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</si>
  <si>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</si>
  <si>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</si>
  <si>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</si>
  <si>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</si>
  <si>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</si>
  <si>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</si>
  <si>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</si>
  <si>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</si>
  <si>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</si>
  <si>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</si>
  <si>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</si>
  <si>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</si>
  <si>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</si>
  <si>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</si>
  <si>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</si>
  <si>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</si>
  <si>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</si>
  <si>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</si>
  <si>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</si>
  <si>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</si>
  <si>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</si>
  <si>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</si>
  <si>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</si>
  <si>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</si>
  <si>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</si>
  <si>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</si>
  <si>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</si>
  <si>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</si>
  <si>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</si>
  <si>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</si>
  <si>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</si>
  <si>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</si>
  <si>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</si>
  <si>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</si>
  <si>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</si>
  <si>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</si>
  <si>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</si>
  <si>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</si>
  <si>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</si>
  <si>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</si>
  <si>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</si>
  <si>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</si>
  <si>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</si>
  <si>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</si>
  <si>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</si>
  <si>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</si>
  <si>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</si>
  <si>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</si>
  <si>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</si>
  <si>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</si>
  <si>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</si>
  <si>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</si>
  <si>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</si>
  <si>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</si>
  <si>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</si>
  <si>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</si>
  <si>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</si>
  <si>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</si>
  <si>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</si>
  <si>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</si>
  <si>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</si>
  <si>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</si>
  <si>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</si>
  <si>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</si>
  <si>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</si>
  <si>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</si>
  <si>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</si>
  <si>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</si>
  <si>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</si>
  <si>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</si>
  <si>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</si>
  <si>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</si>
  <si>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</si>
  <si>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</si>
  <si>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</si>
  <si>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</si>
  <si>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</si>
  <si>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</si>
  <si>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</si>
  <si>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</si>
  <si>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</si>
  <si>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</si>
  <si>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</si>
  <si>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</si>
  <si>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</si>
  <si>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</si>
  <si>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</si>
  <si>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</si>
  <si>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</si>
  <si>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</si>
  <si>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</si>
  <si>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</si>
  <si>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</si>
  <si>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</si>
  <si>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</si>
  <si>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</si>
  <si>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</si>
  <si>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</si>
  <si>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</si>
  <si>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</si>
  <si>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</si>
  <si>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</si>
  <si>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</si>
  <si>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</si>
  <si>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</si>
  <si>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</si>
  <si>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</si>
  <si>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</si>
  <si>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</si>
  <si>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</si>
  <si>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</si>
  <si>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</si>
  <si>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</si>
  <si>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</si>
  <si>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</si>
  <si>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</si>
  <si>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</si>
  <si>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</si>
  <si>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</si>
  <si>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</si>
  <si>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</si>
  <si>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</si>
  <si>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</si>
  <si>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</si>
  <si>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</si>
  <si>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</si>
  <si>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</si>
  <si>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</si>
  <si>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</si>
  <si>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</si>
  <si>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</si>
  <si>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</si>
  <si>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</si>
  <si>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</si>
  <si>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</si>
  <si>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</si>
  <si>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</si>
  <si>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</si>
  <si>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</si>
  <si>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</si>
  <si>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</si>
  <si>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</si>
  <si>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</si>
  <si>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</si>
  <si>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</si>
  <si>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</si>
  <si>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</si>
  <si>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</si>
  <si>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</si>
  <si>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</si>
  <si>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</si>
  <si>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</si>
  <si>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</si>
  <si>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</si>
  <si>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</si>
  <si>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</si>
  <si>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</si>
  <si>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</si>
  <si>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</si>
  <si>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</si>
  <si>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</si>
  <si>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</si>
  <si>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</si>
  <si>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</si>
  <si>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</si>
  <si>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</si>
  <si>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</si>
  <si>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</si>
  <si>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</si>
  <si>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</si>
  <si>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</si>
  <si>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</si>
  <si>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</si>
  <si>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</si>
  <si>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</si>
  <si>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</si>
  <si>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</si>
  <si>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</si>
  <si>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</si>
  <si>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</si>
  <si>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</si>
  <si>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</si>
  <si>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</si>
  <si>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</si>
  <si>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</si>
  <si>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</si>
  <si>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</si>
  <si>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</si>
  <si>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</si>
  <si>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</si>
  <si>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</si>
  <si>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</si>
  <si>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</si>
  <si>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</si>
  <si>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</si>
  <si>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</si>
  <si>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</si>
  <si>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</si>
  <si>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</si>
  <si>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</si>
  <si>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</si>
  <si>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</si>
  <si>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</si>
  <si>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</si>
  <si>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</si>
  <si>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</si>
  <si>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</si>
  <si>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</si>
  <si>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</si>
  <si>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</si>
  <si>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</si>
  <si>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</si>
  <si>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</si>
  <si>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</si>
  <si>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</si>
  <si>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</si>
  <si>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</si>
  <si>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</si>
  <si>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</si>
  <si>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</si>
  <si>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</si>
  <si>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</si>
  <si>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</si>
  <si>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</si>
  <si>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</si>
  <si>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</si>
  <si>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</si>
  <si>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</si>
  <si>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</si>
  <si>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</si>
  <si>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</si>
  <si>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</si>
  <si>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</si>
  <si>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</si>
  <si>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</si>
  <si>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</si>
  <si>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</si>
  <si>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</si>
  <si>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</si>
  <si>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</si>
  <si>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</si>
  <si>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</si>
  <si>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</si>
  <si>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</si>
  <si>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</si>
  <si>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</si>
  <si>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</si>
  <si>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</si>
  <si>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</si>
  <si>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</si>
  <si>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</si>
  <si>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</si>
  <si>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</si>
  <si>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</si>
  <si>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</si>
  <si>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</si>
  <si>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</si>
  <si>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</si>
  <si>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</si>
  <si>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</si>
  <si>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</si>
  <si>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</si>
  <si>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</si>
  <si>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</si>
  <si>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</si>
  <si>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</si>
  <si>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</si>
  <si>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</si>
  <si>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</si>
  <si>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</si>
  <si>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</si>
  <si>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</si>
  <si>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</si>
  <si>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</si>
  <si>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</si>
  <si>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</si>
  <si>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</si>
  <si>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</si>
  <si>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</si>
  <si>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</si>
  <si>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</si>
  <si>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</si>
  <si>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</si>
  <si>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</si>
  <si>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</si>
  <si>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</si>
  <si>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</si>
  <si>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</si>
  <si>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</si>
  <si>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</si>
  <si>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</si>
  <si>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</si>
  <si>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</si>
  <si>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</si>
  <si>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</si>
  <si>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</si>
  <si>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</si>
  <si>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</si>
  <si>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</si>
  <si>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</si>
  <si>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</si>
  <si>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</si>
  <si>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</si>
  <si>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</si>
  <si>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</si>
  <si>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</si>
  <si>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</si>
  <si>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</si>
  <si>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</si>
  <si>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</si>
  <si>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</si>
  <si>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</si>
  <si>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</si>
  <si>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</si>
  <si>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</si>
  <si>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</si>
  <si>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</si>
  <si>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</si>
  <si>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</si>
  <si>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</si>
  <si>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</si>
  <si>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</si>
  <si>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</si>
  <si>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</si>
  <si>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</si>
  <si>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</si>
  <si>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</si>
  <si>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</si>
  <si>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</si>
  <si>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</si>
  <si>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</si>
  <si>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</si>
  <si>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</si>
  <si>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</si>
  <si>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</si>
  <si>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</si>
  <si>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</si>
  <si>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</si>
  <si>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</si>
  <si>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</si>
  <si>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</si>
  <si>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</si>
  <si>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</si>
  <si>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</si>
  <si>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</si>
  <si>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</si>
  <si>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</si>
  <si>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</si>
  <si>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</si>
  <si>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</si>
  <si>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</si>
  <si>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</si>
  <si>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</si>
  <si>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</si>
  <si>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</si>
  <si>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</si>
  <si>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</si>
  <si>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</si>
  <si>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</si>
  <si>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</si>
  <si>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</si>
  <si>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</si>
  <si>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</si>
  <si>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</si>
  <si>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</si>
  <si>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</si>
  <si>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</si>
  <si>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</si>
  <si>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</si>
  <si>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</si>
  <si>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</si>
  <si>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</si>
  <si>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</si>
  <si>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</si>
  <si>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</si>
  <si>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</si>
  <si>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</si>
  <si>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</si>
  <si>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</si>
  <si>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</si>
  <si>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</si>
  <si>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</si>
  <si>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</si>
  <si>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</si>
  <si>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</si>
  <si>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</si>
  <si>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</si>
  <si>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</si>
  <si>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</si>
  <si>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</si>
  <si>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</si>
  <si>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</si>
  <si>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</si>
  <si>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</si>
  <si>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</si>
  <si>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</si>
  <si>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</si>
  <si>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</si>
  <si>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</si>
  <si>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</si>
  <si>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</si>
  <si>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</si>
  <si>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</si>
  <si>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</si>
  <si>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</si>
  <si>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</si>
  <si>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</si>
  <si>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</si>
  <si>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</si>
  <si>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</si>
  <si>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</si>
  <si>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</si>
  <si>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</si>
  <si>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</si>
  <si>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</si>
  <si>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</si>
  <si>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</si>
  <si>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</si>
  <si>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</si>
  <si>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</si>
  <si>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</si>
  <si>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</si>
  <si>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</si>
  <si>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</si>
  <si>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</si>
  <si>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</si>
  <si>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</si>
  <si>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</si>
  <si>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</si>
  <si>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</si>
  <si>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</si>
  <si>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</si>
  <si>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</si>
  <si>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</si>
  <si>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</si>
  <si>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</si>
  <si>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</si>
  <si>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</si>
  <si>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</si>
  <si>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</si>
  <si>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</si>
  <si>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</si>
  <si>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</si>
  <si>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</si>
  <si>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</si>
  <si>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</si>
  <si>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</si>
  <si>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</si>
  <si>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</si>
  <si>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</si>
  <si>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</si>
  <si>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</si>
  <si>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</si>
  <si>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</si>
  <si>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</si>
  <si>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</si>
  <si>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</si>
  <si>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</si>
  <si>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</si>
  <si>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</si>
  <si>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</si>
  <si>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</si>
  <si>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</si>
  <si>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</si>
  <si>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</si>
  <si>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</si>
  <si>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</si>
  <si>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</si>
  <si>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</si>
  <si>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</si>
  <si>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</si>
  <si>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</si>
  <si>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</si>
  <si>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</si>
  <si>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</si>
  <si>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</si>
  <si>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</si>
  <si>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</si>
  <si>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</si>
  <si>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</si>
  <si>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</si>
  <si>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</si>
  <si>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</si>
  <si>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</si>
  <si>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</si>
  <si>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</si>
  <si>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</si>
  <si>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</si>
  <si>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</si>
  <si>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</si>
  <si>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</si>
  <si>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</si>
  <si>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</si>
  <si>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</si>
  <si>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</si>
  <si>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</si>
  <si>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</si>
  <si>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</si>
  <si>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</si>
  <si>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</si>
  <si>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</si>
  <si>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</si>
  <si>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</si>
  <si>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</si>
  <si>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</si>
  <si>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</si>
  <si>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</si>
  <si>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</si>
  <si>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</si>
  <si>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</si>
  <si>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</si>
  <si>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</si>
  <si>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</si>
  <si>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</si>
  <si>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</si>
  <si>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</si>
  <si>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</si>
  <si>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</si>
  <si>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</si>
  <si>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</si>
  <si>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</si>
  <si>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</si>
  <si>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</si>
  <si>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</si>
  <si>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</si>
  <si>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</si>
  <si>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</si>
  <si>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</si>
  <si>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</si>
  <si>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</si>
  <si>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</si>
  <si>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</si>
  <si>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</si>
  <si>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</si>
  <si>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</si>
  <si>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</si>
  <si>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</si>
  <si>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</si>
  <si>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</si>
  <si>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</si>
  <si>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</si>
  <si>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</si>
  <si>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</si>
  <si>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</si>
  <si>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</si>
  <si>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</si>
  <si>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</si>
  <si>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</si>
  <si>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</si>
  <si>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</si>
  <si>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</si>
  <si>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</si>
  <si>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</si>
  <si>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</si>
  <si>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</si>
  <si>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</si>
  <si>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</si>
  <si>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</si>
  <si>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</si>
  <si>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</si>
  <si>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</si>
  <si>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</si>
  <si>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</si>
  <si>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</si>
  <si>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</si>
  <si>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</si>
  <si>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</si>
  <si>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</si>
  <si>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</si>
  <si>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</si>
  <si>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</si>
  <si>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</si>
  <si>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</si>
  <si>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</si>
  <si>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</si>
  <si>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</si>
  <si>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</si>
  <si>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</si>
  <si>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</si>
  <si>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</si>
  <si>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</si>
  <si>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</si>
  <si>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</si>
  <si>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</si>
  <si>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</si>
  <si>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</si>
  <si>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</si>
  <si>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</si>
  <si>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</si>
  <si>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</si>
  <si>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</si>
  <si>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</si>
  <si>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</si>
  <si>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</si>
  <si>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</si>
  <si>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</si>
  <si>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</si>
  <si>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</si>
  <si>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</si>
  <si>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</si>
  <si>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</si>
  <si>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</si>
  <si>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</si>
  <si>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</si>
  <si>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</si>
  <si>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</si>
  <si>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</si>
  <si>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</si>
  <si>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</si>
  <si>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</si>
  <si>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</si>
  <si>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</si>
  <si>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</si>
  <si>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</si>
  <si>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</si>
  <si>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</si>
  <si>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</si>
  <si>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</si>
  <si>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</si>
  <si>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</si>
  <si>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</si>
  <si>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</si>
  <si>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</si>
  <si>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</si>
  <si>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</si>
  <si>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</si>
  <si>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</si>
  <si>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</si>
  <si>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</si>
  <si>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</si>
  <si>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</si>
  <si>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</si>
  <si>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</si>
  <si>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</si>
  <si>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</si>
  <si>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</si>
  <si>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</si>
  <si>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</si>
  <si>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</si>
  <si>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</si>
  <si>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</si>
  <si>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</si>
  <si>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</si>
  <si>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</si>
  <si>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</si>
  <si>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</si>
  <si>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</si>
  <si>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</si>
  <si>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</si>
  <si>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</si>
  <si>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</si>
  <si>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</si>
  <si>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</si>
  <si>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</si>
  <si>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</si>
  <si>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</si>
  <si>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</si>
  <si>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</si>
  <si>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</si>
  <si>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</si>
  <si>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</si>
  <si>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</si>
  <si>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</si>
  <si>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</si>
  <si>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</si>
  <si>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</si>
  <si>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</si>
  <si>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</si>
  <si>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</si>
  <si>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</si>
  <si>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</si>
  <si>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</si>
  <si>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</si>
  <si>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</si>
  <si>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</si>
  <si>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</si>
  <si>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</si>
  <si>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</si>
  <si>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</si>
  <si>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</si>
  <si>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</si>
  <si>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</si>
  <si>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</si>
  <si>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</si>
  <si>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</si>
  <si>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</si>
  <si>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</si>
  <si>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</si>
  <si>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</si>
  <si>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</si>
  <si>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</si>
  <si>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</si>
  <si>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</si>
  <si>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</si>
  <si>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</si>
  <si>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</si>
  <si>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</si>
  <si>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</si>
  <si>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</si>
  <si>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</si>
  <si>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</si>
  <si>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</si>
  <si>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</si>
  <si>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</si>
  <si>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</si>
  <si>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</si>
  <si>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</si>
  <si>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</si>
  <si>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</si>
  <si>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</si>
  <si>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</si>
  <si>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</si>
  <si>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</si>
  <si>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</si>
  <si>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</si>
  <si>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</si>
  <si>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</si>
  <si>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</si>
  <si>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</si>
  <si>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</si>
  <si>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</si>
  <si>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</si>
  <si>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</si>
  <si>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</si>
  <si>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</si>
  <si>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</si>
  <si>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</si>
  <si>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</si>
  <si>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</si>
  <si>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</si>
  <si>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</si>
  <si>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</si>
  <si>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</si>
  <si>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</si>
  <si>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</si>
  <si>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</si>
  <si>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</si>
  <si>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</si>
  <si>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</si>
  <si>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</si>
  <si>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</si>
  <si>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</si>
  <si>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</si>
  <si>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</si>
  <si>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</si>
  <si>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</si>
  <si>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</si>
  <si>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</si>
  <si>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</si>
  <si>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</si>
  <si>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</si>
  <si>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</si>
  <si>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</si>
  <si>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</si>
  <si>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</si>
  <si>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</si>
  <si>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</si>
  <si>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</si>
  <si>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</si>
  <si>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</si>
  <si>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</si>
  <si>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</si>
  <si>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</si>
  <si>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</si>
  <si>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</si>
  <si>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</si>
  <si>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</si>
  <si>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</si>
  <si>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</si>
  <si>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</si>
  <si>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</si>
  <si>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</si>
  <si>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</si>
  <si>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</si>
  <si>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</si>
  <si>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</si>
  <si>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</si>
  <si>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</si>
  <si>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</si>
  <si>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</si>
  <si>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</si>
  <si>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</si>
  <si>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</si>
  <si>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</si>
  <si>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</si>
  <si>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</si>
  <si>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</si>
  <si>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</si>
  <si>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</si>
  <si>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</si>
  <si>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</si>
  <si>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</si>
  <si>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</si>
  <si>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</si>
  <si>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</si>
  <si>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</si>
  <si>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</si>
  <si>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</si>
  <si>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</si>
  <si>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</si>
  <si>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</si>
  <si>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</si>
  <si>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</si>
  <si>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</si>
  <si>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</si>
  <si>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</si>
  <si>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</si>
  <si>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</si>
  <si>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</si>
  <si>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</si>
  <si>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</si>
  <si>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</si>
  <si>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</si>
  <si>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</si>
  <si>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</si>
  <si>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</si>
  <si>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</si>
  <si>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</si>
  <si>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</si>
  <si>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</si>
  <si>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</si>
  <si>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</si>
  <si>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</si>
  <si>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</si>
  <si>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</si>
  <si>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</si>
  <si>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</si>
  <si>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</si>
  <si>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</si>
  <si>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</si>
  <si>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</si>
  <si>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</si>
  <si>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</si>
  <si>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</si>
  <si>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</si>
  <si>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</si>
  <si>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</si>
  <si>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</si>
  <si>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</si>
  <si>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</si>
  <si>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</si>
  <si>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</si>
  <si>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</si>
  <si>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</si>
  <si>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</si>
  <si>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</si>
  <si>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</si>
  <si>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</si>
  <si>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</si>
  <si>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</si>
  <si>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</si>
  <si>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</si>
  <si>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</si>
  <si>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</si>
  <si>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</si>
  <si>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</si>
  <si>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</si>
  <si>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</si>
  <si>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</si>
  <si>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</si>
  <si>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</si>
  <si>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</si>
  <si>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</si>
  <si>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</si>
  <si>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</si>
  <si>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</si>
  <si>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</si>
  <si>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</si>
  <si>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</si>
  <si>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</si>
  <si>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</si>
  <si>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</si>
  <si>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</si>
  <si>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</si>
  <si>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</si>
  <si>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</si>
  <si>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</si>
  <si>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</si>
  <si>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</si>
  <si>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</si>
  <si>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</si>
  <si>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</si>
  <si>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</si>
  <si>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</si>
  <si>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</si>
  <si>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</si>
  <si>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</si>
  <si>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</si>
  <si>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</si>
  <si>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</si>
  <si>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</si>
  <si>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</si>
  <si>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</si>
  <si>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</si>
  <si>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</si>
  <si>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</si>
  <si>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</si>
  <si>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</si>
  <si>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</si>
  <si>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</si>
  <si>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</si>
  <si>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</si>
  <si>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</si>
  <si>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</si>
  <si>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</si>
  <si>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</si>
  <si>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</si>
  <si>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</si>
  <si>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</si>
  <si>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</si>
  <si>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</si>
  <si>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</si>
  <si>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</si>
  <si>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</si>
  <si>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</si>
  <si>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</si>
  <si>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</si>
  <si>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</si>
  <si>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</si>
  <si>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</si>
  <si>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</si>
  <si>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</si>
  <si>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</si>
  <si>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</si>
  <si>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</si>
  <si>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</si>
  <si>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</si>
  <si>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</si>
  <si>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</si>
  <si>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</si>
  <si>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</si>
  <si>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</si>
  <si>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</si>
  <si>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</si>
  <si>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</si>
  <si>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</si>
  <si>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</si>
  <si>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</si>
  <si>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</si>
  <si>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</si>
  <si>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</si>
  <si>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</si>
  <si>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</si>
  <si>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</si>
  <si>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</si>
  <si>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</si>
  <si>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</si>
  <si>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</si>
  <si>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</si>
  <si>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</si>
  <si>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</si>
  <si>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</si>
  <si>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</si>
  <si>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</si>
  <si>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</si>
  <si>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</si>
  <si>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</si>
  <si>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</si>
  <si>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</si>
  <si>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</si>
  <si>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</si>
  <si>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</si>
  <si>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</si>
  <si>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</si>
  <si>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</si>
  <si>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</si>
  <si>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</si>
  <si>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</si>
  <si>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</si>
  <si>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</si>
  <si>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</si>
  <si>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</si>
  <si>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</si>
  <si>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</si>
  <si>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</si>
  <si>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</si>
  <si>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</si>
  <si>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</si>
  <si>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</si>
  <si>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</si>
  <si>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</si>
  <si>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</si>
  <si>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</si>
  <si>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</si>
  <si>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</si>
  <si>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</si>
  <si>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</si>
  <si>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</si>
  <si>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</si>
  <si>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</si>
  <si>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</si>
  <si>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</si>
  <si>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</si>
  <si>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</si>
  <si>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</si>
  <si>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</si>
  <si>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</si>
  <si>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</si>
  <si>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</si>
  <si>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</si>
  <si>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</si>
  <si>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</si>
  <si>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</si>
  <si>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</si>
  <si>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</si>
  <si>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</si>
  <si>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</si>
  <si>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</si>
  <si>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</si>
  <si>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</si>
  <si>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</si>
  <si>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</si>
  <si>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</si>
  <si>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</si>
  <si>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</si>
  <si>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</si>
  <si>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</si>
  <si>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</si>
  <si>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</si>
  <si>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</si>
  <si>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</si>
  <si>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</si>
  <si>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</si>
  <si>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</si>
  <si>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</si>
  <si>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</si>
  <si>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</si>
  <si>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</si>
  <si>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</si>
  <si>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</si>
  <si>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</si>
  <si>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</si>
  <si>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</si>
  <si>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</si>
  <si>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</si>
  <si>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</si>
  <si>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</si>
  <si>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</si>
  <si>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</si>
  <si>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</si>
  <si>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</si>
  <si>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</si>
  <si>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</si>
  <si>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</si>
  <si>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</si>
  <si>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</si>
  <si>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</si>
  <si>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</si>
  <si>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</si>
  <si>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</si>
  <si>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</si>
  <si>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</si>
  <si>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</si>
  <si>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</si>
  <si>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</si>
  <si>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</si>
  <si>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</si>
  <si>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</si>
  <si>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</si>
  <si>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</si>
  <si>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</si>
  <si>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</si>
  <si>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</si>
  <si>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</si>
  <si>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</si>
  <si>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</si>
  <si>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</si>
  <si>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</si>
  <si>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</si>
  <si>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</si>
  <si>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</si>
  <si>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</si>
  <si>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</si>
  <si>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</si>
  <si>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</si>
  <si>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</si>
  <si>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</si>
  <si>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</si>
  <si>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</si>
  <si>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</si>
  <si>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</si>
  <si>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</si>
  <si>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</si>
  <si>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</si>
  <si>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</si>
  <si>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</si>
  <si>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</si>
  <si>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</si>
  <si>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</si>
  <si>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</si>
  <si>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</si>
  <si>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</si>
  <si>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</si>
  <si>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</si>
  <si>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</si>
  <si>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</si>
  <si>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</si>
  <si>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</si>
  <si>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</si>
  <si>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</si>
  <si>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</si>
  <si>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</si>
  <si>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</si>
  <si>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</si>
  <si>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</si>
  <si>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</si>
  <si>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</si>
  <si>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</si>
  <si>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</si>
  <si>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</si>
  <si>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</si>
  <si>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</si>
  <si>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</si>
  <si>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</si>
  <si>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</si>
  <si>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</si>
  <si>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</si>
  <si>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</si>
  <si>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</si>
  <si>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</si>
  <si>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</si>
  <si>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</si>
  <si>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</si>
  <si>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</si>
  <si>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</si>
  <si>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</si>
  <si>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</si>
  <si>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</si>
  <si>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</si>
  <si>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</si>
  <si>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</si>
  <si>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</si>
  <si>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</si>
  <si>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</si>
  <si>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</si>
  <si>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</si>
  <si>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</si>
  <si>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</si>
  <si>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</si>
  <si>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</si>
  <si>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</si>
  <si>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</si>
  <si>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</si>
  <si>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</si>
  <si>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</si>
  <si>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</si>
  <si>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</si>
  <si>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</si>
  <si>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</si>
  <si>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</si>
  <si>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</si>
  <si>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</si>
  <si>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</si>
  <si>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</si>
  <si>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</si>
  <si>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</si>
  <si>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</si>
  <si>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</si>
  <si>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</si>
  <si>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</si>
  <si>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</si>
  <si>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</si>
  <si>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</si>
  <si>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</si>
  <si>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</si>
  <si>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</si>
  <si>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</si>
  <si>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</si>
  <si>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</si>
  <si>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</si>
  <si>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</si>
  <si>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</si>
  <si>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</si>
  <si>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</si>
  <si>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</si>
  <si>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</si>
  <si>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</si>
  <si>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</si>
  <si>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</si>
  <si>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</si>
  <si>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</si>
  <si>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</si>
  <si>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</si>
  <si>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</si>
  <si>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</si>
  <si>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</si>
  <si>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</si>
  <si>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</si>
  <si>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</si>
  <si>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</si>
  <si>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</si>
  <si>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</si>
  <si>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</si>
  <si>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</si>
  <si>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</si>
  <si>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</si>
  <si>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</si>
  <si>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</si>
  <si>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</si>
  <si>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</si>
  <si>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</si>
  <si>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</si>
  <si>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</si>
  <si>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</si>
  <si>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</si>
  <si>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</si>
  <si>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</si>
  <si>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</si>
  <si>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</si>
  <si>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</si>
  <si>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</si>
  <si>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</si>
  <si>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</si>
  <si>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</si>
  <si>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</si>
  <si>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</si>
  <si>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</si>
  <si>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</si>
  <si>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</si>
  <si>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</si>
  <si>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</si>
  <si>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</si>
  <si>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</si>
  <si>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</si>
  <si>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</si>
  <si>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</si>
  <si>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</si>
  <si>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</si>
  <si>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</si>
  <si>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</si>
  <si>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</si>
  <si>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</si>
  <si>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</si>
  <si>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</si>
  <si>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</si>
  <si>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</si>
  <si>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</si>
  <si>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</si>
  <si>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</si>
  <si>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</si>
  <si>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</si>
  <si>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</si>
  <si>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</si>
  <si>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</si>
  <si>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</si>
  <si>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</si>
  <si>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</si>
  <si>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</si>
  <si>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</si>
  <si>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</si>
  <si>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</si>
  <si>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</si>
  <si>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</si>
  <si>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</si>
  <si>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</si>
  <si>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</si>
  <si>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</si>
  <si>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</si>
  <si>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</si>
  <si>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</si>
  <si>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</si>
  <si>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</si>
  <si>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</si>
  <si>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</si>
  <si>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</si>
  <si>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</si>
  <si>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</si>
  <si>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</si>
  <si>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</si>
  <si>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</si>
  <si>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</si>
  <si>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</si>
  <si>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</si>
  <si>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</si>
  <si>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</si>
  <si>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</si>
  <si>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</si>
  <si>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</si>
  <si>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</si>
  <si>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</si>
  <si>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</si>
  <si>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</si>
  <si>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</si>
  <si>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</si>
  <si>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</si>
  <si>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</si>
  <si>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</si>
  <si>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</si>
  <si>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</si>
  <si>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</si>
  <si>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</si>
  <si>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</si>
  <si>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</si>
  <si>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</si>
  <si>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</si>
  <si>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</si>
  <si>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</si>
  <si>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</si>
  <si>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</si>
  <si>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</si>
  <si>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</si>
  <si>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</si>
  <si>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</si>
  <si>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</si>
  <si>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</si>
  <si>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</si>
  <si>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</si>
  <si>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</si>
  <si>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</si>
  <si>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</si>
  <si>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</si>
  <si>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</si>
  <si>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</si>
  <si>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</si>
  <si>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</si>
  <si>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</si>
  <si>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</si>
  <si>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</si>
  <si>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</si>
  <si>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</si>
  <si>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</si>
  <si>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</si>
  <si>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</si>
  <si>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</si>
  <si>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</si>
  <si>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</si>
  <si>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</si>
  <si>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</si>
  <si>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</si>
  <si>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</si>
  <si>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</si>
  <si>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</si>
  <si>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</si>
  <si>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</si>
  <si>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</si>
  <si>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</si>
  <si>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</si>
  <si>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</si>
  <si>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</si>
  <si>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</si>
  <si>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</si>
  <si>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</si>
  <si>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</si>
  <si>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</si>
  <si>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</si>
  <si>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</si>
  <si>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</si>
  <si>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</si>
  <si>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</si>
  <si>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</si>
  <si>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</si>
  <si>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</si>
  <si>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</si>
  <si>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</si>
  <si>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</si>
  <si>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</si>
  <si>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</si>
  <si>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</si>
  <si>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</si>
  <si>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</si>
  <si>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</si>
  <si>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</si>
  <si>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</si>
  <si>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</si>
  <si>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</si>
  <si>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</si>
  <si>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</si>
  <si>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</si>
  <si>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</si>
  <si>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</si>
  <si>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</si>
  <si>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</si>
  <si>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</si>
  <si>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</si>
  <si>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</si>
  <si>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</si>
  <si>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</si>
  <si>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</si>
  <si>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</si>
  <si>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</si>
  <si>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</si>
  <si>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</si>
  <si>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</si>
  <si>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</si>
  <si>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</si>
  <si>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</si>
  <si>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</si>
  <si>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</si>
  <si>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</si>
  <si>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</si>
  <si>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</si>
  <si>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</si>
  <si>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</si>
  <si>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</si>
  <si>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</si>
  <si>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</si>
  <si>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</si>
  <si>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</si>
  <si>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</si>
  <si>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</si>
  <si>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</si>
  <si>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</si>
  <si>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</si>
  <si>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</si>
  <si>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</si>
  <si>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</si>
  <si>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</si>
  <si>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</si>
  <si>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</si>
  <si>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</si>
  <si>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</si>
  <si>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</si>
  <si>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</si>
  <si>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</si>
  <si>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</si>
  <si>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</si>
  <si>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</si>
  <si>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</si>
  <si>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</si>
  <si>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</si>
  <si>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</si>
  <si>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</si>
  <si>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</si>
  <si>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</si>
  <si>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</si>
  <si>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</si>
  <si>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</si>
  <si>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</si>
  <si>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</si>
  <si>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</si>
  <si>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</si>
  <si>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</si>
  <si>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</si>
  <si>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</si>
  <si>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</si>
  <si>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</si>
  <si>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</si>
  <si>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</si>
  <si>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</si>
  <si>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</si>
  <si>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</si>
  <si>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</si>
  <si>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</si>
  <si>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</si>
  <si>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</si>
  <si>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</si>
  <si>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</si>
  <si>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</si>
  <si>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</si>
  <si>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</si>
  <si>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</si>
  <si>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</si>
  <si>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</si>
  <si>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</si>
  <si>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</si>
  <si>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</si>
  <si>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</si>
  <si>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</si>
  <si>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</si>
  <si>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</si>
  <si>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</si>
  <si>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</si>
  <si>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</si>
  <si>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</si>
  <si>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</si>
  <si>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</si>
  <si>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</si>
  <si>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</si>
  <si>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</si>
  <si>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</si>
  <si>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</si>
  <si>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</si>
  <si>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</si>
  <si>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</si>
  <si>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</si>
  <si>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</si>
  <si>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</si>
  <si>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</si>
  <si>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</si>
  <si>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</si>
  <si>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</si>
  <si>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</si>
  <si>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</si>
  <si>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</si>
  <si>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</si>
  <si>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</si>
  <si>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</si>
  <si>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</si>
  <si>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</si>
  <si>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</si>
  <si>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</si>
  <si>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</si>
  <si>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</si>
  <si>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</si>
  <si>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</si>
  <si>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</si>
  <si>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</si>
  <si>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</si>
  <si>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</si>
  <si>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</si>
  <si>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</si>
  <si>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</si>
  <si>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</si>
  <si>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</si>
  <si>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</si>
  <si>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</si>
  <si>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</si>
  <si>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</si>
  <si>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</si>
  <si>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</si>
  <si>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</si>
  <si>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</si>
  <si>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</si>
  <si>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</si>
  <si>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</si>
  <si>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</si>
  <si>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</si>
  <si>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</si>
  <si>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</si>
  <si>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</si>
  <si>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</si>
  <si>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</si>
  <si>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</si>
  <si>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</si>
  <si>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</si>
  <si>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</si>
  <si>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</si>
  <si>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</si>
  <si>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</si>
  <si>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</si>
  <si>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</si>
  <si>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</si>
  <si>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</si>
  <si>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</si>
  <si>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</si>
  <si>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</si>
  <si>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</si>
  <si>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</si>
  <si>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</si>
  <si>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</si>
  <si>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</si>
  <si>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</si>
  <si>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</si>
  <si>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</si>
  <si>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</si>
  <si>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</si>
  <si>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</si>
  <si>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</si>
  <si>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</si>
  <si>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</si>
  <si>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</si>
  <si>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</si>
  <si>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</si>
  <si>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</si>
  <si>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</si>
  <si>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</si>
  <si>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</si>
  <si>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</si>
  <si>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</si>
  <si>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</si>
  <si>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</si>
  <si>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</si>
  <si>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</si>
  <si>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</si>
  <si>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</si>
  <si>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</si>
  <si>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</si>
  <si>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</si>
  <si>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</si>
  <si>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</si>
  <si>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</si>
  <si>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</si>
  <si>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</si>
  <si>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</si>
  <si>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</si>
  <si>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</si>
  <si>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</si>
  <si>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</si>
  <si>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</si>
  <si>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</si>
  <si>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</si>
  <si>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</si>
  <si>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</si>
  <si>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</si>
  <si>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</si>
  <si>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</si>
  <si>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</si>
  <si>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</si>
  <si>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</si>
  <si>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</si>
  <si>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</si>
  <si>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</si>
  <si>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</si>
  <si>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</si>
  <si>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</si>
  <si>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</si>
  <si>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</si>
  <si>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</si>
  <si>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</si>
  <si>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</si>
  <si>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</si>
  <si>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</si>
  <si>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</si>
  <si>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</si>
  <si>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</si>
  <si>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</si>
  <si>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</si>
  <si>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</si>
  <si>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</si>
  <si>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</si>
  <si>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</si>
  <si>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</si>
  <si>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</si>
  <si>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</si>
  <si>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</si>
  <si>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</si>
  <si>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</si>
  <si>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</si>
  <si>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</si>
  <si>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</si>
  <si>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</si>
  <si>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</si>
  <si>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</si>
  <si>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</si>
  <si>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</si>
  <si>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</si>
  <si>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</si>
  <si>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</si>
  <si>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</si>
  <si>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</si>
  <si>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</si>
  <si>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</si>
  <si>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</si>
  <si>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</si>
  <si>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</si>
  <si>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</si>
  <si>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</si>
  <si>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</si>
  <si>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</si>
  <si>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</si>
  <si>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</si>
  <si>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</si>
  <si>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</si>
  <si>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</si>
  <si>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</si>
  <si>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</si>
  <si>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</si>
  <si>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</si>
  <si>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</si>
  <si>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</si>
  <si>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</si>
  <si>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</si>
  <si>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</si>
  <si>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</si>
  <si>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</si>
  <si>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</si>
  <si>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</si>
  <si>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</si>
  <si>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</si>
  <si>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</si>
  <si>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</si>
  <si>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</si>
  <si>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</si>
  <si>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</si>
  <si>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</si>
  <si>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</si>
  <si>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</si>
  <si>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</si>
  <si>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</si>
  <si>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</si>
  <si>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</si>
  <si>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</si>
  <si>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</si>
  <si>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</si>
  <si>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</si>
  <si>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</si>
  <si>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</si>
  <si>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</si>
  <si>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</si>
  <si>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</si>
  <si>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</si>
  <si>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</si>
  <si>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</si>
  <si>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</si>
  <si>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</si>
  <si>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</si>
  <si>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</si>
  <si>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</si>
  <si>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</si>
  <si>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</si>
  <si>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</si>
  <si>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</si>
  <si>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</si>
  <si>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</si>
  <si>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</si>
  <si>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</si>
  <si>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</si>
  <si>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</si>
  <si>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</si>
  <si>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</si>
  <si>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</si>
  <si>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</si>
  <si>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</si>
  <si>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</si>
  <si>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</si>
  <si>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</si>
  <si>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</si>
  <si>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</si>
  <si>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</si>
  <si>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</si>
  <si>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</si>
  <si>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</si>
  <si>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</si>
  <si>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</si>
  <si>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</si>
  <si>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</si>
  <si>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</si>
  <si>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</si>
  <si>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</si>
  <si>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</si>
  <si>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</si>
  <si>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</si>
  <si>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</si>
  <si>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</si>
  <si>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</si>
  <si>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</si>
  <si>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</si>
  <si>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</si>
  <si>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</si>
  <si>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</si>
  <si>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</si>
  <si>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</si>
  <si>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</si>
  <si>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</si>
  <si>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</si>
  <si>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</si>
  <si>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</si>
  <si>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</si>
  <si>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</si>
  <si>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</si>
  <si>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</si>
  <si>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</si>
  <si>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</si>
  <si>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</si>
  <si>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</si>
  <si>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</si>
  <si>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</si>
  <si>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</si>
  <si>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</si>
  <si>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</si>
  <si>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</si>
  <si>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</si>
  <si>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</si>
  <si>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</si>
  <si>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</si>
  <si>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</si>
  <si>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</si>
  <si>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</si>
  <si>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</si>
  <si>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</si>
  <si>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</si>
  <si>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</si>
  <si>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</si>
  <si>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</si>
  <si>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</si>
  <si>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</si>
  <si>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</si>
  <si>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</si>
  <si>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</si>
  <si>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</si>
  <si>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</si>
  <si>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</si>
  <si>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</si>
  <si>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</si>
  <si>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</si>
  <si>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</si>
  <si>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</si>
  <si>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</si>
  <si>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</si>
  <si>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</si>
  <si>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</si>
  <si>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</si>
  <si>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</si>
  <si>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</si>
  <si>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</si>
  <si>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</si>
  <si>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</si>
  <si>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</si>
  <si>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</si>
  <si>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</si>
  <si>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</si>
  <si>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</si>
  <si>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</si>
  <si>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</si>
  <si>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</si>
  <si>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</si>
  <si>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</si>
  <si>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</si>
  <si>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</si>
  <si>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</si>
  <si>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</si>
  <si>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</si>
  <si>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</si>
  <si>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</si>
  <si>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</si>
  <si>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</si>
  <si>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</si>
  <si>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</si>
  <si>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</si>
  <si>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</si>
  <si>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</si>
  <si>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</si>
  <si>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</si>
  <si>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</si>
  <si>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</si>
  <si>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</si>
  <si>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</si>
  <si>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</si>
  <si>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</si>
  <si>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</si>
  <si>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</si>
  <si>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</si>
  <si>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</si>
  <si>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</si>
  <si>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</si>
  <si>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</si>
  <si>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</si>
  <si>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</si>
  <si>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</si>
  <si>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</si>
  <si>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</si>
  <si>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</si>
  <si>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</si>
  <si>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</si>
  <si>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</si>
  <si>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</si>
  <si>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</si>
  <si>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</si>
  <si>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</si>
  <si>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</si>
  <si>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</si>
  <si>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</si>
  <si>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</si>
  <si>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</si>
  <si>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</si>
  <si>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</si>
  <si>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</si>
  <si>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</si>
  <si>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</si>
  <si>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</si>
  <si>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</si>
  <si>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</si>
  <si>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</si>
  <si>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</si>
  <si>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</si>
  <si>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</si>
  <si>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</si>
  <si>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</si>
  <si>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</si>
  <si>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</si>
  <si>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</si>
  <si>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</si>
  <si>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</si>
  <si>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</si>
  <si>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</si>
  <si>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</si>
  <si>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</si>
  <si>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</si>
  <si>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</si>
  <si>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</si>
  <si>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</si>
  <si>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</si>
  <si>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</si>
  <si>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</si>
  <si>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</si>
  <si>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</si>
  <si>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</si>
  <si>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</si>
  <si>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</si>
  <si>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</si>
  <si>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</si>
  <si>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</si>
  <si>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</si>
  <si>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</si>
  <si>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</si>
  <si>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</si>
  <si>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</si>
  <si>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</si>
  <si>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</si>
  <si>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</si>
  <si>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</si>
  <si>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</si>
  <si>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</si>
  <si>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</si>
  <si>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</si>
  <si>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</si>
  <si>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</si>
  <si>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</si>
  <si>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</si>
  <si>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</si>
  <si>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</si>
  <si>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</si>
  <si>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</si>
  <si>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</si>
  <si>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</si>
  <si>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</si>
  <si>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</si>
  <si>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</si>
  <si>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</si>
  <si>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</si>
  <si>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</si>
  <si>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</si>
  <si>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</si>
  <si>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</si>
  <si>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</si>
  <si>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</si>
  <si>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</si>
  <si>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</si>
  <si>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</si>
  <si>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</si>
  <si>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</si>
  <si>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</si>
  <si>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</si>
  <si>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</si>
  <si>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</si>
  <si>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</si>
  <si>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</si>
  <si>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</si>
  <si>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</si>
  <si>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</si>
  <si>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</si>
  <si>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</si>
  <si>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</si>
  <si>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</si>
  <si>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</si>
  <si>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</si>
  <si>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</si>
  <si>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</si>
  <si>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</si>
  <si>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</si>
  <si>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</si>
  <si>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</si>
  <si>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</si>
  <si>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</si>
  <si>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</si>
  <si>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</si>
  <si>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</si>
  <si>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</si>
  <si>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</si>
  <si>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</si>
  <si>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</si>
  <si>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</si>
  <si>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</si>
  <si>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</si>
  <si>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</si>
  <si>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</si>
  <si>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</si>
  <si>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</si>
  <si>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</si>
  <si>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</si>
  <si>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</si>
  <si>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</si>
  <si>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</si>
  <si>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</si>
  <si>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</si>
  <si>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</si>
  <si>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</si>
  <si>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</si>
  <si>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</si>
  <si>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</si>
  <si>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</si>
  <si>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</si>
  <si>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</si>
  <si>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</si>
  <si>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</si>
  <si>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</si>
  <si>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</si>
  <si>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</si>
  <si>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</si>
  <si>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</si>
  <si>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</si>
  <si>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</si>
  <si>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</si>
  <si>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</si>
  <si>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</si>
  <si>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</si>
  <si>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</si>
  <si>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</si>
  <si>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</si>
  <si>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</si>
  <si>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</si>
  <si>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</si>
  <si>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</si>
  <si>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</si>
  <si>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</si>
  <si>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</si>
  <si>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</si>
  <si>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</si>
  <si>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</si>
  <si>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</si>
  <si>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</si>
  <si>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</si>
  <si>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</si>
  <si>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</si>
  <si>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</si>
  <si>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</si>
  <si>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</si>
  <si>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</si>
  <si>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</si>
  <si>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</si>
  <si>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</si>
  <si>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</si>
  <si>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</si>
  <si>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</si>
  <si>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</si>
  <si>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</si>
  <si>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</si>
  <si>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</si>
  <si>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</si>
  <si>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</si>
  <si>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</si>
  <si>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</si>
  <si>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</si>
  <si>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</si>
  <si>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</si>
  <si>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</si>
  <si>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</si>
  <si>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</si>
  <si>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</si>
  <si>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</si>
  <si>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</si>
  <si>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</si>
  <si>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</si>
  <si>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</si>
  <si>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</si>
  <si>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</si>
  <si>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</si>
  <si>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</si>
  <si>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</si>
  <si>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</si>
  <si>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</si>
  <si>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</si>
  <si>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</si>
  <si>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</si>
  <si>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</si>
  <si>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</si>
  <si>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</si>
  <si>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</si>
  <si>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</si>
  <si>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</si>
  <si>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</si>
  <si>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</si>
  <si>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</si>
  <si>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</si>
  <si>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</si>
  <si>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</si>
  <si>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</si>
  <si>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</si>
  <si>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</si>
  <si>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</si>
  <si>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</si>
  <si>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</si>
  <si>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</si>
  <si>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</si>
  <si>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</si>
  <si>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</si>
  <si>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</si>
  <si>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</si>
  <si>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</si>
  <si>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</si>
  <si>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</si>
  <si>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</si>
  <si>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</si>
  <si>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</si>
  <si>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</si>
  <si>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</si>
  <si>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</si>
  <si>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</si>
  <si>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</si>
  <si>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</si>
  <si>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</si>
  <si>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</si>
  <si>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</si>
  <si>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</si>
  <si>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</si>
  <si>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</si>
  <si>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</si>
  <si>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</si>
  <si>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</si>
  <si>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</si>
  <si>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</si>
  <si>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</si>
  <si>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</si>
  <si>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</si>
  <si>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</si>
  <si>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</si>
  <si>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</si>
  <si>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</si>
  <si>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</si>
  <si>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</si>
  <si>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</si>
  <si>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</si>
  <si>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</si>
  <si>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</si>
  <si>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</si>
  <si>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</si>
  <si>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</si>
  <si>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</si>
  <si>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</si>
  <si>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</si>
  <si>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</si>
  <si>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</si>
  <si>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</si>
  <si>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</si>
  <si>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</si>
  <si>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</si>
  <si>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</si>
  <si>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</si>
  <si>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</si>
  <si>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</si>
  <si>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</si>
  <si>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</si>
  <si>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</si>
  <si>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</si>
  <si>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</si>
  <si>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</si>
  <si>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</si>
  <si>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</si>
  <si>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</si>
  <si>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</si>
  <si>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</si>
  <si>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</si>
  <si>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</si>
  <si>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</si>
  <si>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</si>
  <si>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</si>
  <si>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</si>
  <si>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</si>
  <si>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</si>
  <si>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</si>
  <si>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</si>
  <si>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</si>
  <si>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</si>
  <si>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</si>
  <si>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</si>
  <si>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</si>
  <si>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</si>
  <si>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</si>
  <si>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</si>
  <si>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</si>
  <si>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</si>
  <si>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</si>
  <si>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</si>
  <si>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</si>
  <si>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</si>
  <si>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</si>
  <si>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</si>
  <si>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</si>
  <si>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</si>
  <si>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</si>
  <si>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</si>
  <si>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</si>
  <si>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</si>
  <si>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</si>
  <si>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</si>
  <si>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</si>
  <si>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</si>
  <si>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</si>
  <si>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</si>
  <si>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</si>
  <si>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</si>
  <si>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</si>
  <si>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</si>
  <si>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</si>
  <si>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</si>
  <si>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</si>
  <si>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</si>
  <si>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</si>
  <si>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</si>
  <si>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</si>
  <si>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</si>
  <si>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</si>
  <si>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</si>
  <si>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</si>
  <si>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</si>
  <si>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</si>
  <si>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</si>
  <si>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</si>
  <si>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</si>
  <si>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</si>
  <si>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</si>
  <si>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</si>
  <si>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</si>
  <si>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</si>
  <si>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</si>
  <si>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</si>
  <si>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</si>
  <si>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</si>
  <si>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</si>
  <si>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</si>
  <si>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</si>
  <si>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</si>
  <si>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</si>
  <si>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</si>
  <si>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</si>
  <si>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</si>
  <si>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</si>
  <si>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</si>
  <si>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</si>
  <si>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</si>
  <si>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</si>
  <si>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</si>
  <si>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</si>
  <si>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</si>
  <si>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</si>
  <si>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</si>
  <si>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</si>
  <si>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</si>
  <si>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</si>
  <si>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</si>
  <si>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</si>
  <si>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</si>
  <si>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</si>
  <si>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</si>
  <si>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</si>
  <si>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</si>
  <si>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</si>
  <si>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</si>
  <si>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</si>
  <si>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</si>
  <si>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</si>
  <si>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</si>
  <si>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</si>
  <si>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</si>
  <si>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</si>
  <si>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</si>
  <si>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</si>
  <si>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</si>
  <si>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</si>
  <si>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</si>
  <si>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</si>
  <si>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</si>
  <si>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</si>
  <si>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</si>
  <si>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</si>
  <si>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</si>
  <si>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</si>
  <si>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</si>
  <si>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</si>
  <si>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</si>
  <si>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</si>
  <si>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</si>
  <si>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</si>
  <si>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</si>
  <si>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</si>
  <si>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</si>
  <si>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</si>
  <si>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</si>
  <si>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</si>
  <si>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</si>
  <si>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</si>
  <si>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</si>
  <si>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</si>
  <si>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</si>
  <si>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</si>
  <si>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</si>
  <si>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</si>
  <si>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</si>
  <si>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</si>
  <si>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</si>
  <si>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</si>
  <si>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</si>
  <si>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</si>
  <si>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</si>
  <si>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</si>
  <si>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</si>
  <si>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</si>
  <si>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</si>
  <si>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</si>
  <si>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</si>
  <si>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</si>
  <si>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</si>
  <si>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</si>
  <si>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</si>
  <si>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</si>
  <si>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</si>
  <si>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</si>
  <si>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</si>
  <si>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</si>
  <si>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</si>
  <si>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</si>
  <si>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</si>
  <si>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</si>
  <si>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</si>
  <si>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</si>
  <si>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</si>
  <si>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</si>
  <si>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</si>
  <si>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</si>
  <si>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</si>
  <si>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</si>
  <si>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</si>
  <si>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</si>
  <si>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</si>
  <si>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</si>
  <si>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</si>
  <si>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</si>
  <si>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</si>
  <si>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</si>
  <si>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</si>
  <si>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</si>
  <si>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</si>
  <si>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</si>
  <si>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</si>
  <si>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</si>
  <si>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</si>
  <si>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</si>
  <si>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</si>
  <si>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</si>
  <si>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</si>
  <si>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</si>
  <si>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</si>
  <si>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</si>
  <si>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</si>
  <si>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</si>
  <si>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</si>
  <si>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</si>
  <si>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</si>
  <si>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</si>
  <si>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</si>
  <si>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</si>
  <si>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</si>
  <si>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</si>
  <si>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</si>
  <si>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</si>
  <si>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</si>
  <si>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</si>
  <si>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</si>
  <si>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</si>
  <si>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</si>
  <si>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</si>
  <si>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</si>
  <si>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</si>
  <si>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</si>
  <si>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</si>
  <si>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</si>
  <si>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</si>
  <si>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</si>
  <si>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</si>
  <si>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</si>
  <si>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</si>
  <si>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</si>
  <si>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</si>
  <si>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</si>
  <si>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</si>
  <si>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</si>
  <si>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</si>
  <si>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</si>
  <si>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</si>
  <si>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</si>
  <si>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</si>
  <si>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</si>
  <si>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</si>
  <si>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</si>
  <si>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</si>
  <si>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</si>
  <si>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</si>
  <si>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</si>
  <si>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</si>
  <si>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</si>
  <si>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</si>
  <si>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</si>
  <si>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</si>
  <si>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</si>
  <si>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</si>
  <si>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</si>
  <si>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</si>
  <si>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</si>
  <si>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</si>
  <si>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</si>
  <si>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</si>
  <si>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</si>
  <si>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</si>
  <si>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</si>
  <si>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</si>
  <si>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</si>
  <si>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</si>
  <si>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</si>
  <si>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</si>
  <si>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</si>
  <si>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</si>
  <si>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</si>
  <si>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</si>
  <si>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</si>
  <si>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</si>
  <si>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</si>
  <si>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</si>
  <si>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</si>
  <si>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</si>
  <si>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</si>
  <si>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</si>
  <si>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</si>
  <si>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</si>
  <si>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</si>
  <si>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</si>
  <si>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</si>
  <si>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</si>
  <si>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</si>
  <si>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</si>
  <si>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</si>
  <si>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</si>
  <si>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</si>
  <si>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</si>
  <si>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</si>
  <si>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</si>
  <si>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</si>
  <si>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</si>
  <si>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</si>
  <si>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</si>
  <si>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</si>
  <si>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</si>
  <si>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</si>
  <si>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</si>
  <si>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</si>
  <si>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</si>
  <si>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</si>
  <si>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</si>
  <si>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</si>
  <si>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</si>
  <si>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</si>
  <si>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</si>
  <si>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</si>
  <si>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</si>
  <si>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</si>
  <si>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</si>
  <si>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</si>
  <si>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</si>
  <si>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</si>
  <si>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</si>
  <si>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</si>
  <si>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</si>
  <si>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</si>
  <si>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</si>
  <si>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</si>
  <si>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</si>
  <si>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</si>
  <si>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</si>
  <si>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</si>
  <si>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</si>
  <si>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</si>
  <si>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</si>
  <si>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</si>
  <si>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</si>
  <si>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</si>
  <si>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</si>
  <si>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</si>
  <si>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</si>
  <si>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</si>
  <si>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</si>
  <si>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</si>
  <si>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</si>
  <si>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</si>
  <si>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</si>
  <si>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</si>
  <si>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</si>
  <si>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</si>
  <si>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</si>
  <si>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</si>
  <si>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</si>
  <si>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</si>
  <si>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</si>
  <si>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</si>
  <si>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</si>
  <si>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</si>
  <si>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</si>
  <si>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</si>
  <si>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</si>
  <si>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</si>
  <si>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</si>
  <si>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</si>
  <si>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</si>
  <si>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</si>
  <si>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</si>
  <si>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</si>
  <si>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</si>
  <si>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</si>
  <si>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</si>
  <si>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</si>
  <si>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</si>
  <si>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</si>
  <si>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</si>
  <si>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</si>
  <si>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</si>
  <si>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</si>
  <si>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</si>
  <si>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</si>
  <si>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</si>
  <si>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</si>
  <si>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</si>
  <si>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</si>
  <si>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</si>
  <si>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</si>
  <si>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</si>
  <si>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</si>
  <si>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</si>
  <si>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</si>
  <si>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</si>
  <si>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</si>
  <si>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</si>
  <si>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</si>
  <si>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</si>
  <si>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</si>
  <si>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</si>
  <si>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</si>
  <si>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</si>
  <si>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</si>
  <si>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</si>
  <si>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</si>
  <si>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</si>
  <si>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</si>
  <si>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</si>
  <si>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</si>
  <si>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</si>
  <si>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</si>
  <si>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</si>
  <si>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</si>
  <si>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</si>
  <si>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</si>
  <si>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</si>
  <si>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</si>
  <si>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</si>
  <si>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</si>
  <si>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</si>
  <si>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</si>
  <si>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</si>
  <si>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</si>
  <si>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</si>
  <si>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</si>
  <si>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</si>
  <si>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</si>
  <si>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</si>
  <si>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</si>
  <si>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</si>
  <si>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</si>
  <si>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</si>
  <si>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</si>
  <si>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</si>
  <si>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</si>
  <si>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</si>
  <si>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</si>
  <si>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</si>
  <si>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</si>
  <si>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</si>
  <si>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</si>
  <si>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</si>
  <si>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</si>
  <si>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</si>
  <si>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</si>
  <si>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</si>
  <si>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</si>
  <si>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</si>
  <si>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</si>
  <si>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</si>
  <si>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</si>
  <si>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</si>
  <si>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</si>
  <si>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</si>
  <si>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</si>
  <si>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</si>
  <si>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</si>
  <si>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</si>
  <si>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</si>
  <si>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</si>
  <si>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</si>
  <si>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</si>
  <si>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</si>
  <si>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</si>
  <si>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</si>
  <si>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</si>
  <si>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</si>
  <si>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</si>
  <si>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</si>
  <si>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</si>
  <si>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</si>
  <si>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</si>
  <si>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</si>
  <si>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</si>
  <si>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</si>
  <si>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</si>
  <si>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</si>
  <si>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</si>
  <si>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</si>
  <si>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</si>
  <si>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</si>
  <si>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</si>
  <si>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</si>
  <si>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</si>
  <si>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</si>
  <si>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</si>
  <si>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</si>
  <si>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</si>
  <si>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</si>
  <si>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</si>
  <si>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</si>
  <si>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</si>
  <si>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</si>
  <si>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</si>
  <si>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</si>
  <si>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</si>
  <si>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</si>
  <si>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</si>
  <si>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</si>
  <si>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</si>
  <si>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</si>
  <si>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</si>
  <si>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</si>
  <si>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</si>
  <si>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</si>
  <si>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</si>
  <si>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</si>
  <si>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</si>
  <si>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</si>
  <si>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</si>
  <si>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</si>
  <si>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</si>
  <si>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</si>
  <si>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</si>
  <si>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</si>
  <si>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</si>
  <si>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</si>
  <si>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</si>
  <si>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</si>
  <si>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</si>
  <si>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</si>
  <si>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</si>
  <si>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</si>
  <si>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</si>
  <si>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</si>
  <si>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</si>
  <si>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</si>
  <si>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</si>
  <si>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</si>
  <si>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</si>
  <si>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</si>
  <si>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</si>
  <si>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</si>
  <si>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</si>
  <si>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</si>
  <si>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</si>
  <si>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</si>
  <si>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</si>
  <si>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</si>
  <si>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</si>
  <si>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</si>
  <si>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</si>
  <si>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</si>
  <si>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</si>
  <si>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</si>
  <si>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</si>
  <si>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</si>
  <si>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</si>
  <si>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</si>
  <si>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</si>
  <si>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</si>
  <si>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</si>
  <si>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</si>
  <si>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</si>
  <si>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</si>
  <si>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</si>
  <si>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</si>
  <si>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</si>
  <si>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</si>
  <si>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</si>
  <si>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</si>
  <si>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</si>
  <si>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</si>
  <si>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</si>
  <si>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</si>
  <si>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</si>
  <si>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</si>
  <si>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</si>
  <si>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</si>
  <si>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</si>
  <si>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</si>
  <si>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</si>
  <si>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</si>
  <si>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</si>
  <si>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</si>
  <si>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</si>
  <si>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</si>
  <si>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</si>
  <si>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</si>
  <si>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</si>
  <si>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</si>
  <si>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</si>
  <si>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</si>
  <si>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</si>
  <si>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</si>
  <si>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</si>
  <si>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</si>
  <si>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</si>
  <si>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</si>
  <si>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</si>
  <si>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</si>
  <si>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</si>
  <si>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</si>
  <si>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</si>
  <si>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</si>
  <si>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</si>
  <si>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</si>
  <si>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</si>
  <si>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</si>
  <si>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</si>
  <si>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</si>
  <si>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</si>
  <si>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</si>
  <si>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</si>
  <si>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</si>
  <si>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</si>
  <si>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</si>
  <si>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</si>
  <si>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</si>
  <si>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</si>
  <si>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</si>
  <si>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</si>
  <si>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</si>
  <si>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</si>
  <si>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</si>
  <si>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</si>
  <si>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</si>
  <si>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</si>
  <si>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</si>
  <si>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</si>
  <si>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</si>
  <si>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</si>
  <si>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</si>
  <si>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</si>
  <si>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</si>
  <si>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</si>
  <si>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</si>
  <si>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</si>
  <si>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</si>
  <si>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</si>
  <si>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</si>
  <si>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</si>
  <si>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</si>
  <si>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</si>
  <si>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</si>
  <si>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</si>
  <si>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</si>
  <si>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</si>
  <si>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</si>
  <si>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</si>
  <si>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</si>
  <si>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</si>
  <si>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</si>
  <si>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</si>
  <si>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</si>
  <si>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</si>
  <si>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</si>
  <si>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</si>
  <si>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</si>
  <si>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</si>
  <si>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</si>
  <si>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</si>
  <si>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</si>
  <si>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</si>
  <si>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</si>
  <si>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</si>
  <si>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</si>
  <si>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</si>
  <si>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</si>
  <si>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</si>
  <si>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</si>
  <si>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</si>
  <si>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</si>
  <si>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</si>
  <si>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</si>
  <si>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</si>
  <si>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</si>
  <si>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</si>
  <si>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</si>
  <si>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</si>
  <si>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</si>
  <si>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</si>
  <si>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</si>
  <si>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</si>
  <si>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</si>
  <si>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</si>
  <si>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</si>
  <si>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</si>
  <si>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</si>
  <si>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</si>
  <si>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</si>
  <si>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</si>
  <si>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</si>
  <si>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</si>
  <si>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</si>
  <si>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</si>
  <si>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</si>
  <si>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</si>
  <si>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</si>
  <si>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</si>
  <si>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</si>
  <si>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</si>
  <si>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</si>
  <si>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</si>
  <si>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</si>
  <si>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</si>
  <si>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</si>
  <si>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</si>
  <si>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</si>
  <si>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</si>
  <si>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</si>
  <si>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</si>
  <si>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</si>
  <si>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</si>
  <si>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</si>
  <si>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</si>
  <si>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</si>
  <si>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</si>
  <si>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</si>
  <si>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</si>
  <si>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</si>
  <si>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</si>
  <si>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</si>
  <si>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</si>
  <si>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</si>
  <si>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</si>
  <si>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</si>
  <si>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</si>
  <si>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</si>
  <si>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</si>
  <si>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</si>
  <si>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</si>
  <si>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</si>
  <si>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</si>
  <si>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</si>
  <si>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</si>
  <si>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</si>
  <si>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</si>
  <si>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</si>
  <si>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</si>
  <si>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</si>
  <si>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</si>
  <si>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</si>
  <si>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</si>
  <si>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</si>
  <si>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</si>
  <si>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</si>
  <si>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</si>
  <si>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</si>
  <si>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</si>
  <si>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</si>
  <si>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</si>
  <si>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</si>
  <si>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</si>
  <si>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</si>
  <si>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</si>
  <si>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</si>
  <si>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</si>
  <si>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</si>
  <si>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</si>
  <si>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</si>
  <si>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</si>
  <si>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</si>
  <si>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</si>
  <si>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</si>
  <si>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</si>
  <si>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</si>
  <si>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</si>
  <si>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</si>
  <si>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</si>
  <si>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</si>
  <si>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</si>
  <si>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</si>
  <si>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</si>
  <si>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</si>
  <si>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</si>
  <si>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</si>
  <si>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</si>
  <si>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</si>
  <si>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</si>
  <si>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</si>
  <si>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</si>
  <si>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</si>
  <si>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</si>
  <si>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</si>
  <si>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</si>
  <si>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</si>
  <si>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</si>
  <si>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</si>
  <si>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</si>
  <si>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</si>
  <si>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</si>
  <si>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</si>
  <si>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</si>
  <si>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</si>
  <si>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</si>
  <si>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</si>
  <si>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</si>
  <si>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</si>
  <si>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</si>
  <si>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</si>
  <si>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</si>
  <si>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</si>
  <si>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</si>
  <si>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</si>
  <si>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</si>
  <si>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</si>
  <si>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</si>
  <si>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</si>
  <si>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</si>
  <si>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</si>
  <si>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</si>
  <si>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</si>
  <si>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</si>
  <si>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</si>
  <si>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</si>
  <si>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</si>
  <si>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</si>
  <si>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</si>
  <si>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</si>
  <si>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</si>
  <si>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</si>
  <si>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</si>
  <si>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</si>
  <si>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</si>
  <si>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</si>
  <si>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</si>
  <si>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</si>
  <si>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</si>
  <si>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</si>
  <si>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</si>
  <si>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</si>
  <si>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</si>
  <si>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</si>
  <si>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</si>
  <si>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</si>
  <si>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</si>
  <si>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</si>
  <si>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</si>
  <si>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</si>
  <si>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</si>
  <si>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</si>
  <si>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</si>
  <si>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</si>
  <si>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</si>
  <si>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</si>
  <si>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</si>
  <si>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</si>
  <si>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</si>
  <si>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</si>
  <si>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</si>
  <si>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</si>
  <si>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</si>
  <si>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</si>
  <si>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</si>
  <si>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</si>
  <si>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</si>
  <si>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</si>
  <si>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</si>
  <si>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</si>
  <si>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</si>
  <si>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</si>
  <si>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</si>
  <si>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</si>
  <si>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</si>
  <si>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</si>
  <si>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</si>
  <si>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</si>
  <si>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</si>
  <si>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</si>
  <si>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</si>
  <si>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</si>
  <si>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</si>
  <si>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</si>
  <si>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</si>
  <si>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</si>
  <si>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</si>
  <si>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</si>
  <si>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</si>
  <si>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</si>
  <si>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</si>
  <si>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</si>
  <si>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</si>
  <si>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</si>
  <si>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</si>
  <si>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</si>
  <si>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</si>
  <si>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</si>
  <si>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</si>
  <si>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</si>
  <si>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</si>
  <si>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</si>
  <si>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</si>
  <si>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</si>
  <si>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</si>
  <si>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</si>
  <si>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</si>
  <si>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</si>
  <si>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</si>
  <si>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</si>
  <si>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</si>
  <si>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</si>
  <si>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</si>
  <si>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</si>
  <si>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</si>
  <si>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</si>
  <si>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</si>
  <si>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</si>
  <si>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</si>
  <si>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</si>
  <si>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</si>
  <si>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</si>
  <si>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</si>
  <si>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</si>
  <si>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</si>
  <si>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</si>
  <si>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</si>
  <si>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</si>
  <si>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</si>
  <si>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</si>
  <si>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</si>
  <si>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</si>
  <si>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</si>
  <si>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</si>
  <si>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</si>
  <si>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</si>
  <si>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</si>
  <si>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</si>
  <si>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</si>
  <si>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</si>
  <si>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</si>
  <si>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</si>
  <si>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</si>
  <si>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</si>
  <si>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</si>
  <si>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</si>
  <si>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</si>
  <si>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</si>
  <si>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</si>
  <si>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</si>
  <si>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</si>
  <si>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</si>
  <si>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</si>
  <si>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</si>
  <si>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</si>
  <si>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</si>
  <si>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</si>
  <si>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</si>
  <si>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</si>
  <si>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</si>
  <si>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</si>
  <si>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</si>
  <si>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</si>
  <si>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</si>
  <si>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</si>
  <si>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</si>
  <si>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</si>
  <si>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</si>
  <si>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</si>
  <si>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</si>
  <si>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</si>
  <si>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</si>
  <si>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</si>
  <si>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</si>
  <si>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</si>
  <si>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</si>
  <si>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</si>
  <si>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</si>
  <si>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</si>
  <si>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</si>
  <si>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</si>
  <si>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</si>
  <si>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</si>
  <si>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</si>
  <si>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</si>
  <si>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</si>
  <si>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</si>
  <si>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</si>
  <si>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</si>
  <si>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</si>
  <si>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</si>
  <si>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</si>
  <si>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</si>
  <si>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</si>
  <si>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</si>
  <si>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</si>
  <si>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</si>
  <si>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</si>
  <si>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</si>
  <si>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</si>
  <si>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</si>
  <si>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</si>
  <si>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</si>
  <si>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</si>
  <si>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</si>
  <si>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</si>
  <si>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</si>
  <si>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</si>
  <si>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</si>
  <si>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</si>
  <si>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</si>
  <si>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</si>
  <si>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</si>
  <si>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</si>
  <si>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</si>
  <si>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</si>
  <si>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</si>
  <si>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</si>
  <si>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</si>
  <si>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</si>
  <si>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</si>
  <si>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</si>
  <si>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</si>
  <si>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</si>
  <si>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</si>
  <si>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</si>
  <si>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</si>
  <si>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</si>
  <si>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</si>
  <si>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</si>
  <si>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</si>
  <si>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</si>
  <si>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</si>
  <si>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</si>
  <si>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</si>
  <si>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</si>
  <si>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</si>
  <si>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</si>
  <si>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</si>
  <si>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</si>
  <si>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</si>
  <si>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</si>
  <si>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</si>
  <si>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</si>
  <si>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</si>
  <si>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</si>
  <si>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</si>
  <si>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</si>
  <si>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</si>
  <si>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</si>
  <si>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</si>
  <si>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</si>
  <si>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</si>
  <si>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</si>
  <si>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</si>
  <si>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</si>
  <si>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</si>
  <si>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</si>
  <si>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</si>
  <si>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</si>
  <si>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</si>
  <si>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</si>
  <si>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</si>
  <si>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</si>
  <si>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</si>
  <si>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</si>
  <si>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</si>
  <si>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</si>
  <si>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</si>
  <si>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</si>
  <si>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</si>
  <si>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</si>
  <si>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</si>
  <si>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</si>
  <si>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</si>
  <si>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</si>
  <si>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</si>
  <si>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</si>
  <si>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</si>
  <si>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</si>
  <si>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</si>
  <si>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</si>
  <si>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</si>
  <si>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</si>
  <si>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</si>
  <si>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</si>
  <si>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</si>
  <si>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</si>
  <si>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</si>
  <si>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</si>
  <si>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</si>
  <si>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</si>
  <si>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</si>
  <si>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</si>
  <si>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</si>
  <si>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</si>
  <si>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</si>
  <si>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</si>
  <si>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</si>
  <si>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</si>
  <si>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</si>
  <si>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</si>
  <si>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ZAPRUĐE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</si>
</sst>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10258412</v>
      </c>
      <c r="D2" s="6">
        <f>'PR-RAS'!E6</f>
        <v>10910166.830000002</v>
      </c>
      <c r="E2" s="6">
        <v>0</v>
      </c>
      <c r="F2" s="6">
        <v>0</v>
      </c>
      <c r="G2" s="7">
        <f t="shared" ref="G2:G264" si="0">(B2/1000)*(C2*1+D2*2)</f>
        <v>32078.745660000004</v>
      </c>
      <c r="H2" s="7">
        <f t="shared" ref="H2:H264" si="1">ABS(C2-ROUND(C2,0))+ABS(D2-ROUND(D2,0))</f>
        <v>0.16999999806284904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7734632</v>
      </c>
      <c r="D46" s="1">
        <f>'PR-RAS'!E50</f>
        <v>7930279.8700000001</v>
      </c>
      <c r="E46" s="1">
        <v>0</v>
      </c>
      <c r="F46" s="1">
        <v>0</v>
      </c>
      <c r="G46" s="2">
        <f t="shared" si="0"/>
        <v>1061783.6283</v>
      </c>
      <c r="H46" s="2">
        <f t="shared" si="1"/>
        <v>0.12999999988824129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7618594</v>
      </c>
      <c r="D64" s="1">
        <f>'PR-RAS'!E68</f>
        <v>7780974.3399999999</v>
      </c>
      <c r="E64" s="1">
        <v>0</v>
      </c>
      <c r="F64" s="1">
        <v>0</v>
      </c>
      <c r="G64" s="2">
        <f t="shared" si="0"/>
        <v>1460374.18884</v>
      </c>
      <c r="H64" s="2">
        <f t="shared" si="1"/>
        <v>0.33999999985098839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7614594</v>
      </c>
      <c r="D65" s="1">
        <f>'PR-RAS'!E69</f>
        <v>7780974.3399999999</v>
      </c>
      <c r="E65" s="1">
        <v>0</v>
      </c>
      <c r="F65" s="1">
        <v>0</v>
      </c>
      <c r="G65" s="2">
        <f t="shared" si="0"/>
        <v>1483298.7315199999</v>
      </c>
      <c r="H65" s="2">
        <f t="shared" si="1"/>
        <v>0.33999999985098839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4000</v>
      </c>
      <c r="D66" s="1">
        <f>'PR-RAS'!E70</f>
        <v>0</v>
      </c>
      <c r="E66" s="1">
        <v>0</v>
      </c>
      <c r="F66" s="1">
        <v>0</v>
      </c>
      <c r="G66" s="2">
        <f t="shared" si="0"/>
        <v>260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36355</v>
      </c>
      <c r="D70" s="1">
        <f>'PR-RAS'!E74</f>
        <v>0</v>
      </c>
      <c r="E70" s="1">
        <v>0</v>
      </c>
      <c r="F70" s="1">
        <v>0</v>
      </c>
      <c r="G70" s="2">
        <f t="shared" si="0"/>
        <v>2508.4950000000003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36355</v>
      </c>
      <c r="D71" s="1">
        <f>'PR-RAS'!E75</f>
        <v>0</v>
      </c>
      <c r="E71" s="1">
        <v>0</v>
      </c>
      <c r="F71" s="1">
        <v>0</v>
      </c>
      <c r="G71" s="2">
        <f t="shared" si="0"/>
        <v>2544.8500000000004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79683</v>
      </c>
      <c r="D73" s="1">
        <f>'PR-RAS'!E77</f>
        <v>149305.53</v>
      </c>
      <c r="E73" s="1">
        <v>0</v>
      </c>
      <c r="F73" s="1">
        <v>0</v>
      </c>
      <c r="G73" s="2">
        <f t="shared" si="0"/>
        <v>27237.172319999998</v>
      </c>
      <c r="H73" s="2">
        <f t="shared" si="1"/>
        <v>0.47000000000116415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1620</v>
      </c>
      <c r="E74" s="1">
        <v>0</v>
      </c>
      <c r="F74" s="1">
        <v>0</v>
      </c>
      <c r="G74" s="2">
        <f t="shared" si="0"/>
        <v>236.51999999999998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79683</v>
      </c>
      <c r="D76" s="1">
        <f>'PR-RAS'!E80</f>
        <v>147685.53</v>
      </c>
      <c r="E76" s="1">
        <v>0</v>
      </c>
      <c r="F76" s="1">
        <v>0</v>
      </c>
      <c r="G76" s="2">
        <f t="shared" si="0"/>
        <v>28129.054499999998</v>
      </c>
      <c r="H76" s="2">
        <f t="shared" si="1"/>
        <v>0.47000000000116415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v>
      </c>
      <c r="D78" s="1">
        <f>'PR-RAS'!E82</f>
        <v>5.09</v>
      </c>
      <c r="E78" s="1">
        <v>0</v>
      </c>
      <c r="F78" s="1">
        <v>0</v>
      </c>
      <c r="G78" s="2">
        <f t="shared" si="0"/>
        <v>1.16886</v>
      </c>
      <c r="H78" s="2">
        <f t="shared" si="1"/>
        <v>8.9999999999999858E-2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v>
      </c>
      <c r="D79" s="1">
        <f>'PR-RAS'!E83</f>
        <v>5.09</v>
      </c>
      <c r="E79" s="1">
        <v>0</v>
      </c>
      <c r="F79" s="1">
        <v>0</v>
      </c>
      <c r="G79" s="2">
        <f t="shared" si="0"/>
        <v>1.18404</v>
      </c>
      <c r="H79" s="2">
        <f t="shared" si="1"/>
        <v>8.9999999999999858E-2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v>
      </c>
      <c r="D81" s="1">
        <f>'PR-RAS'!E85</f>
        <v>5.09</v>
      </c>
      <c r="E81" s="1">
        <v>0</v>
      </c>
      <c r="F81" s="1">
        <v>0</v>
      </c>
      <c r="G81" s="2">
        <f t="shared" si="0"/>
        <v>1.2143999999999999</v>
      </c>
      <c r="H81" s="2">
        <f t="shared" si="1"/>
        <v>8.9999999999999858E-2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599766</v>
      </c>
      <c r="D102" s="1">
        <f>'PR-RAS'!E106</f>
        <v>715871.94</v>
      </c>
      <c r="E102" s="1">
        <v>0</v>
      </c>
      <c r="F102" s="1">
        <v>0</v>
      </c>
      <c r="G102" s="2">
        <f t="shared" si="0"/>
        <v>205182.49788000001</v>
      </c>
      <c r="H102" s="2">
        <f t="shared" si="1"/>
        <v>6.0000000055879354E-2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599766</v>
      </c>
      <c r="D108" s="1">
        <f>'PR-RAS'!E112</f>
        <v>715871.94</v>
      </c>
      <c r="E108" s="1">
        <v>0</v>
      </c>
      <c r="F108" s="1">
        <v>0</v>
      </c>
      <c r="G108" s="2">
        <f t="shared" si="0"/>
        <v>217371.55716</v>
      </c>
      <c r="H108" s="2">
        <f t="shared" si="1"/>
        <v>6.0000000055879354E-2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579441</v>
      </c>
      <c r="D113" s="1">
        <f>'PR-RAS'!E117</f>
        <v>715871.94</v>
      </c>
      <c r="E113" s="1">
        <v>0</v>
      </c>
      <c r="F113" s="1">
        <v>0</v>
      </c>
      <c r="G113" s="2">
        <f t="shared" si="0"/>
        <v>225252.70655999999</v>
      </c>
      <c r="H113" s="2">
        <f t="shared" si="1"/>
        <v>6.0000000055879354E-2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20325</v>
      </c>
      <c r="D115" s="1">
        <f>'PR-RAS'!E119</f>
        <v>0</v>
      </c>
      <c r="E115" s="1">
        <v>0</v>
      </c>
      <c r="F115" s="1">
        <v>0</v>
      </c>
      <c r="G115" s="2">
        <f t="shared" si="0"/>
        <v>2317.0500000000002</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116905</v>
      </c>
      <c r="D120" s="1">
        <f>'PR-RAS'!E124</f>
        <v>129025.48</v>
      </c>
      <c r="E120" s="1">
        <v>0</v>
      </c>
      <c r="F120" s="1">
        <v>0</v>
      </c>
      <c r="G120" s="2">
        <f t="shared" si="0"/>
        <v>44619.759239999992</v>
      </c>
      <c r="H120" s="2">
        <f t="shared" si="1"/>
        <v>0.47999999999592546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98914</v>
      </c>
      <c r="D121" s="1">
        <f>'PR-RAS'!E125</f>
        <v>124725.48</v>
      </c>
      <c r="E121" s="1">
        <v>0</v>
      </c>
      <c r="F121" s="1">
        <v>0</v>
      </c>
      <c r="G121" s="2">
        <f t="shared" si="0"/>
        <v>41803.795199999993</v>
      </c>
      <c r="H121" s="2">
        <f t="shared" si="1"/>
        <v>0.47999999999592546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5064</v>
      </c>
      <c r="D122" s="1">
        <f>'PR-RAS'!E126</f>
        <v>4745.4799999999996</v>
      </c>
      <c r="E122" s="1">
        <v>0</v>
      </c>
      <c r="F122" s="1">
        <v>0</v>
      </c>
      <c r="G122" s="2">
        <f t="shared" si="0"/>
        <v>1761.1501599999999</v>
      </c>
      <c r="H122" s="2">
        <f t="shared" si="1"/>
        <v>0.47999999999956344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93850</v>
      </c>
      <c r="D123" s="1">
        <f>'PR-RAS'!E127</f>
        <v>119980</v>
      </c>
      <c r="E123" s="1">
        <v>0</v>
      </c>
      <c r="F123" s="1">
        <v>0</v>
      </c>
      <c r="G123" s="2">
        <f t="shared" si="0"/>
        <v>40724.82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17991</v>
      </c>
      <c r="D124" s="1">
        <f>'PR-RAS'!E128</f>
        <v>4300</v>
      </c>
      <c r="E124" s="1">
        <v>0</v>
      </c>
      <c r="F124" s="1">
        <v>0</v>
      </c>
      <c r="G124" s="2">
        <f t="shared" si="0"/>
        <v>3270.6929999999998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17991</v>
      </c>
      <c r="D126" s="1">
        <f>'PR-RAS'!E130</f>
        <v>4300</v>
      </c>
      <c r="E126" s="1">
        <v>0</v>
      </c>
      <c r="F126" s="1">
        <v>0</v>
      </c>
      <c r="G126" s="2">
        <f t="shared" si="0"/>
        <v>3323.875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1807104</v>
      </c>
      <c r="D129" s="1">
        <f>'PR-RAS'!E133</f>
        <v>2134984.4500000002</v>
      </c>
      <c r="E129" s="1">
        <v>0</v>
      </c>
      <c r="F129" s="1">
        <v>0</v>
      </c>
      <c r="G129" s="2">
        <f t="shared" si="0"/>
        <v>777865.33120000002</v>
      </c>
      <c r="H129" s="2">
        <f t="shared" si="1"/>
        <v>0.45000000018626451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1807104</v>
      </c>
      <c r="D130" s="1">
        <f>'PR-RAS'!E134</f>
        <v>2134984.4500000002</v>
      </c>
      <c r="E130" s="1">
        <v>0</v>
      </c>
      <c r="F130" s="1">
        <v>0</v>
      </c>
      <c r="G130" s="2">
        <f t="shared" si="0"/>
        <v>783942.40410000004</v>
      </c>
      <c r="H130" s="2">
        <f t="shared" si="1"/>
        <v>0.45000000018626451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1704397</v>
      </c>
      <c r="D131" s="1">
        <f>'PR-RAS'!E135</f>
        <v>2129446.46</v>
      </c>
      <c r="E131" s="1">
        <v>0</v>
      </c>
      <c r="F131" s="1">
        <v>0</v>
      </c>
      <c r="G131" s="2">
        <f t="shared" si="0"/>
        <v>775227.68960000004</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102707</v>
      </c>
      <c r="D132" s="1">
        <f>'PR-RAS'!E136</f>
        <v>5537.99</v>
      </c>
      <c r="E132" s="1">
        <v>0</v>
      </c>
      <c r="F132" s="1">
        <v>0</v>
      </c>
      <c r="G132" s="2">
        <f t="shared" si="0"/>
        <v>14905.570379999999</v>
      </c>
      <c r="H132" s="2">
        <f t="shared" si="1"/>
        <v>1.0000000000218279E-2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9906867</v>
      </c>
      <c r="D147" s="1">
        <f>'PR-RAS'!E151</f>
        <v>10724214.66</v>
      </c>
      <c r="E147" s="1">
        <v>0</v>
      </c>
      <c r="F147" s="1">
        <v>0</v>
      </c>
      <c r="G147" s="2">
        <f t="shared" si="0"/>
        <v>4577873.26272</v>
      </c>
      <c r="H147" s="2">
        <f t="shared" si="1"/>
        <v>0.33999999985098839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8221929</v>
      </c>
      <c r="D148" s="1">
        <f>'PR-RAS'!E152</f>
        <v>8817288.0199999996</v>
      </c>
      <c r="E148" s="1">
        <v>0</v>
      </c>
      <c r="F148" s="1">
        <v>0</v>
      </c>
      <c r="G148" s="2">
        <f t="shared" si="0"/>
        <v>3800906.2408799995</v>
      </c>
      <c r="H148" s="2">
        <f t="shared" si="1"/>
        <v>1.9999999552965164E-2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6742955</v>
      </c>
      <c r="D149" s="1">
        <f>'PR-RAS'!E153</f>
        <v>7290742.71</v>
      </c>
      <c r="E149" s="1">
        <v>0</v>
      </c>
      <c r="F149" s="1">
        <v>0</v>
      </c>
      <c r="G149" s="2">
        <f t="shared" si="0"/>
        <v>3156017.1821600003</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6681319</v>
      </c>
      <c r="D150" s="1">
        <f>'PR-RAS'!E154</f>
        <v>7142380.0999999996</v>
      </c>
      <c r="E150" s="1">
        <v>0</v>
      </c>
      <c r="F150" s="1">
        <v>0</v>
      </c>
      <c r="G150" s="2">
        <f t="shared" si="0"/>
        <v>3123945.8007999999</v>
      </c>
      <c r="H150" s="2">
        <f t="shared" si="1"/>
        <v>9.999999962747097E-2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43634</v>
      </c>
      <c r="D152" s="1">
        <f>'PR-RAS'!E156</f>
        <v>126916.15</v>
      </c>
      <c r="E152" s="1">
        <v>0</v>
      </c>
      <c r="F152" s="1">
        <v>0</v>
      </c>
      <c r="G152" s="2">
        <f t="shared" si="0"/>
        <v>44917.4113</v>
      </c>
      <c r="H152" s="2">
        <f t="shared" si="1"/>
        <v>0.14999999999417923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18002</v>
      </c>
      <c r="D153" s="1">
        <f>'PR-RAS'!E157</f>
        <v>21446.46</v>
      </c>
      <c r="E153" s="1">
        <v>0</v>
      </c>
      <c r="F153" s="1">
        <v>0</v>
      </c>
      <c r="G153" s="2">
        <f t="shared" si="0"/>
        <v>9256.0278399999988</v>
      </c>
      <c r="H153" s="2">
        <f t="shared" si="1"/>
        <v>0.45999999999912689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366992</v>
      </c>
      <c r="D154" s="1">
        <f>'PR-RAS'!E158</f>
        <v>411559.75</v>
      </c>
      <c r="E154" s="1">
        <v>0</v>
      </c>
      <c r="F154" s="1">
        <v>0</v>
      </c>
      <c r="G154" s="2">
        <f t="shared" si="0"/>
        <v>182087.0595</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1111982</v>
      </c>
      <c r="D155" s="1">
        <f>'PR-RAS'!E159</f>
        <v>1114985.56</v>
      </c>
      <c r="E155" s="1">
        <v>0</v>
      </c>
      <c r="F155" s="1">
        <v>0</v>
      </c>
      <c r="G155" s="2">
        <f t="shared" si="0"/>
        <v>514660.78048000002</v>
      </c>
      <c r="H155" s="2">
        <f t="shared" si="1"/>
        <v>0.43999999994412065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1111982</v>
      </c>
      <c r="D157" s="1">
        <f>'PR-RAS'!E161</f>
        <v>1114985.56</v>
      </c>
      <c r="E157" s="1">
        <v>0</v>
      </c>
      <c r="F157" s="1">
        <v>0</v>
      </c>
      <c r="G157" s="2">
        <f t="shared" si="0"/>
        <v>521344.68672</v>
      </c>
      <c r="H157" s="2">
        <f t="shared" si="1"/>
        <v>0.43999999994412065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1674401</v>
      </c>
      <c r="D159" s="1">
        <f>'PR-RAS'!E163</f>
        <v>1894452.87</v>
      </c>
      <c r="E159" s="1">
        <v>0</v>
      </c>
      <c r="F159" s="1">
        <v>0</v>
      </c>
      <c r="G159" s="2">
        <f t="shared" si="0"/>
        <v>863202.46492000006</v>
      </c>
      <c r="H159" s="2">
        <f t="shared" si="1"/>
        <v>0.12999999988824129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195265</v>
      </c>
      <c r="D160" s="1">
        <f>'PR-RAS'!E164</f>
        <v>217720.61000000002</v>
      </c>
      <c r="E160" s="1">
        <v>0</v>
      </c>
      <c r="F160" s="1">
        <v>0</v>
      </c>
      <c r="G160" s="2">
        <f t="shared" si="0"/>
        <v>100282.28898</v>
      </c>
      <c r="H160" s="2">
        <f t="shared" si="1"/>
        <v>0.38999999998486601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12452</v>
      </c>
      <c r="D161" s="1">
        <f>'PR-RAS'!E165</f>
        <v>33727.19</v>
      </c>
      <c r="E161" s="1">
        <v>0</v>
      </c>
      <c r="F161" s="1">
        <v>0</v>
      </c>
      <c r="G161" s="2">
        <f t="shared" si="0"/>
        <v>12785.0208</v>
      </c>
      <c r="H161" s="2">
        <f t="shared" si="1"/>
        <v>0.19000000000232831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178959</v>
      </c>
      <c r="D162" s="1">
        <f>'PR-RAS'!E166</f>
        <v>170417.17</v>
      </c>
      <c r="E162" s="1">
        <v>0</v>
      </c>
      <c r="F162" s="1">
        <v>0</v>
      </c>
      <c r="G162" s="2">
        <f t="shared" si="0"/>
        <v>83686.727740000002</v>
      </c>
      <c r="H162" s="2">
        <f t="shared" si="1"/>
        <v>0.17000000001280569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2990</v>
      </c>
      <c r="D163" s="1">
        <f>'PR-RAS'!E167</f>
        <v>13576.25</v>
      </c>
      <c r="E163" s="1">
        <v>0</v>
      </c>
      <c r="F163" s="1">
        <v>0</v>
      </c>
      <c r="G163" s="2">
        <f t="shared" si="0"/>
        <v>4883.085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864</v>
      </c>
      <c r="D164" s="1">
        <f>'PR-RAS'!E168</f>
        <v>0</v>
      </c>
      <c r="E164" s="1">
        <v>0</v>
      </c>
      <c r="F164" s="1">
        <v>0</v>
      </c>
      <c r="G164" s="2">
        <f t="shared" si="0"/>
        <v>140.83199999999999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1027683</v>
      </c>
      <c r="D165" s="1">
        <f>'PR-RAS'!E169</f>
        <v>1134112.1500000001</v>
      </c>
      <c r="E165" s="1">
        <v>0</v>
      </c>
      <c r="F165" s="1">
        <v>0</v>
      </c>
      <c r="G165" s="2">
        <f t="shared" si="0"/>
        <v>540528.79720000003</v>
      </c>
      <c r="H165" s="2">
        <f t="shared" si="1"/>
        <v>0.15000000013969839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98934</v>
      </c>
      <c r="D166" s="1">
        <f>'PR-RAS'!E170</f>
        <v>93071.25</v>
      </c>
      <c r="E166" s="1">
        <v>0</v>
      </c>
      <c r="F166" s="1">
        <v>0</v>
      </c>
      <c r="G166" s="2">
        <f t="shared" si="0"/>
        <v>47037.622500000005</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458011</v>
      </c>
      <c r="D167" s="1">
        <f>'PR-RAS'!E171</f>
        <v>575424.59</v>
      </c>
      <c r="E167" s="1">
        <v>0</v>
      </c>
      <c r="F167" s="1">
        <v>0</v>
      </c>
      <c r="G167" s="2">
        <f t="shared" si="0"/>
        <v>267070.78988</v>
      </c>
      <c r="H167" s="2">
        <f t="shared" si="1"/>
        <v>0.41000000003259629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461020</v>
      </c>
      <c r="D168" s="1">
        <f>'PR-RAS'!E172</f>
        <v>431889.51</v>
      </c>
      <c r="E168" s="1">
        <v>0</v>
      </c>
      <c r="F168" s="1">
        <v>0</v>
      </c>
      <c r="G168" s="2">
        <f t="shared" si="0"/>
        <v>221241.43634000001</v>
      </c>
      <c r="H168" s="2">
        <f t="shared" si="1"/>
        <v>0.48999999999068677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3643</v>
      </c>
      <c r="D169" s="1">
        <f>'PR-RAS'!E173</f>
        <v>9458.5</v>
      </c>
      <c r="E169" s="1">
        <v>0</v>
      </c>
      <c r="F169" s="1">
        <v>0</v>
      </c>
      <c r="G169" s="2">
        <f t="shared" si="0"/>
        <v>3790.0800000000004</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558</v>
      </c>
      <c r="D170" s="1">
        <f>'PR-RAS'!E174</f>
        <v>22847.05</v>
      </c>
      <c r="E170" s="1">
        <v>0</v>
      </c>
      <c r="F170" s="1">
        <v>0</v>
      </c>
      <c r="G170" s="2">
        <f t="shared" si="0"/>
        <v>7816.6049000000003</v>
      </c>
      <c r="H170" s="2">
        <f t="shared" si="1"/>
        <v>4.9999999999272404E-2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5517</v>
      </c>
      <c r="D172" s="1">
        <f>'PR-RAS'!E176</f>
        <v>1421.25</v>
      </c>
      <c r="E172" s="1">
        <v>0</v>
      </c>
      <c r="F172" s="1">
        <v>0</v>
      </c>
      <c r="G172" s="2">
        <f t="shared" si="0"/>
        <v>1429.4745</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389080</v>
      </c>
      <c r="D173" s="1">
        <f>'PR-RAS'!E177</f>
        <v>325195.2</v>
      </c>
      <c r="E173" s="1">
        <v>0</v>
      </c>
      <c r="F173" s="1">
        <v>0</v>
      </c>
      <c r="G173" s="2">
        <f t="shared" si="0"/>
        <v>178788.90879999998</v>
      </c>
      <c r="H173" s="2">
        <f t="shared" si="1"/>
        <v>0.20000000001164153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5244</v>
      </c>
      <c r="D174" s="1">
        <f>'PR-RAS'!E178</f>
        <v>10134.25</v>
      </c>
      <c r="E174" s="1">
        <v>0</v>
      </c>
      <c r="F174" s="1">
        <v>0</v>
      </c>
      <c r="G174" s="2">
        <f t="shared" si="0"/>
        <v>4413.6624999999995</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179399</v>
      </c>
      <c r="D175" s="1">
        <f>'PR-RAS'!E179</f>
        <v>125240.66</v>
      </c>
      <c r="E175" s="1">
        <v>0</v>
      </c>
      <c r="F175" s="1">
        <v>0</v>
      </c>
      <c r="G175" s="2">
        <f t="shared" si="0"/>
        <v>74799.17568</v>
      </c>
      <c r="H175" s="2">
        <f t="shared" si="1"/>
        <v>0.33999999999650754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1920</v>
      </c>
      <c r="D176" s="1">
        <f>'PR-RAS'!E180</f>
        <v>1920</v>
      </c>
      <c r="E176" s="1">
        <v>0</v>
      </c>
      <c r="F176" s="1">
        <v>0</v>
      </c>
      <c r="G176" s="2">
        <f t="shared" si="0"/>
        <v>1007.9999999999999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91803</v>
      </c>
      <c r="D177" s="1">
        <f>'PR-RAS'!E181</f>
        <v>89905.52</v>
      </c>
      <c r="E177" s="1">
        <v>0</v>
      </c>
      <c r="F177" s="1">
        <v>0</v>
      </c>
      <c r="G177" s="2">
        <f t="shared" si="0"/>
        <v>47804.071040000003</v>
      </c>
      <c r="H177" s="2">
        <f t="shared" si="1"/>
        <v>0.47999999999592546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13006</v>
      </c>
      <c r="D179" s="1">
        <f>'PR-RAS'!E183</f>
        <v>10287.5</v>
      </c>
      <c r="E179" s="1">
        <v>0</v>
      </c>
      <c r="F179" s="1">
        <v>0</v>
      </c>
      <c r="G179" s="2">
        <f t="shared" si="0"/>
        <v>5977.4179999999997</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55708</v>
      </c>
      <c r="D180" s="1">
        <f>'PR-RAS'!E184</f>
        <v>40886.269999999997</v>
      </c>
      <c r="E180" s="1">
        <v>0</v>
      </c>
      <c r="F180" s="1">
        <v>0</v>
      </c>
      <c r="G180" s="2">
        <f t="shared" si="0"/>
        <v>24609.016659999994</v>
      </c>
      <c r="H180" s="2">
        <f t="shared" si="1"/>
        <v>0.26999999999679858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22222</v>
      </c>
      <c r="D181" s="1">
        <f>'PR-RAS'!E185</f>
        <v>18729.759999999998</v>
      </c>
      <c r="E181" s="1">
        <v>0</v>
      </c>
      <c r="F181" s="1">
        <v>0</v>
      </c>
      <c r="G181" s="2">
        <f t="shared" si="0"/>
        <v>10742.673599999998</v>
      </c>
      <c r="H181" s="2">
        <f t="shared" si="1"/>
        <v>0.24000000000160071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19778</v>
      </c>
      <c r="D182" s="1">
        <f>'PR-RAS'!E186</f>
        <v>28091.24</v>
      </c>
      <c r="E182" s="1">
        <v>0</v>
      </c>
      <c r="F182" s="1">
        <v>0</v>
      </c>
      <c r="G182" s="2">
        <f t="shared" si="0"/>
        <v>13748.846880000001</v>
      </c>
      <c r="H182" s="2">
        <f t="shared" si="1"/>
        <v>0.24000000000160071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62373</v>
      </c>
      <c r="D184" s="1">
        <f>'PR-RAS'!E188</f>
        <v>217424.91</v>
      </c>
      <c r="E184" s="1">
        <v>0</v>
      </c>
      <c r="F184" s="1">
        <v>0</v>
      </c>
      <c r="G184" s="2">
        <f t="shared" si="0"/>
        <v>90991.776060000004</v>
      </c>
      <c r="H184" s="2">
        <f t="shared" si="1"/>
        <v>8.999999999650754E-2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9728</v>
      </c>
      <c r="D185" s="1">
        <f>'PR-RAS'!E189</f>
        <v>43795.39</v>
      </c>
      <c r="E185" s="1">
        <v>0</v>
      </c>
      <c r="F185" s="1">
        <v>0</v>
      </c>
      <c r="G185" s="2">
        <f t="shared" si="0"/>
        <v>17906.65552</v>
      </c>
      <c r="H185" s="2">
        <f t="shared" si="1"/>
        <v>0.38999999999941792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9750</v>
      </c>
      <c r="D186" s="1">
        <f>'PR-RAS'!E190</f>
        <v>0</v>
      </c>
      <c r="E186" s="1">
        <v>0</v>
      </c>
      <c r="F186" s="1">
        <v>0</v>
      </c>
      <c r="G186" s="2">
        <f t="shared" si="0"/>
        <v>1803.75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4300</v>
      </c>
      <c r="D188" s="1">
        <f>'PR-RAS'!E192</f>
        <v>1500</v>
      </c>
      <c r="E188" s="1">
        <v>0</v>
      </c>
      <c r="F188" s="1">
        <v>0</v>
      </c>
      <c r="G188" s="2">
        <f t="shared" si="0"/>
        <v>1365.1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22325</v>
      </c>
      <c r="E189" s="1">
        <v>0</v>
      </c>
      <c r="F189" s="1">
        <v>0</v>
      </c>
      <c r="G189" s="2">
        <f t="shared" si="0"/>
        <v>12215.3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17316</v>
      </c>
      <c r="D190" s="1">
        <f>'PR-RAS'!E194</f>
        <v>17184.07</v>
      </c>
      <c r="E190" s="1">
        <v>0</v>
      </c>
      <c r="F190" s="1">
        <v>0</v>
      </c>
      <c r="G190" s="2">
        <f t="shared" si="0"/>
        <v>9768.3024600000008</v>
      </c>
      <c r="H190" s="2">
        <f t="shared" si="1"/>
        <v>6.9999999999708962E-2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954</v>
      </c>
      <c r="D191" s="1">
        <f>'PR-RAS'!E195</f>
        <v>132620.45000000001</v>
      </c>
      <c r="E191" s="1">
        <v>0</v>
      </c>
      <c r="F191" s="1">
        <v>0</v>
      </c>
      <c r="G191" s="2">
        <f t="shared" si="0"/>
        <v>50577.031000000003</v>
      </c>
      <c r="H191" s="2">
        <f t="shared" si="1"/>
        <v>0.45000000001164153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10537</v>
      </c>
      <c r="D192" s="1">
        <f>'PR-RAS'!E196</f>
        <v>10853.769999999999</v>
      </c>
      <c r="E192" s="1">
        <v>0</v>
      </c>
      <c r="F192" s="1">
        <v>0</v>
      </c>
      <c r="G192" s="2">
        <f t="shared" si="0"/>
        <v>6158.7071399999995</v>
      </c>
      <c r="H192" s="2">
        <f t="shared" si="1"/>
        <v>0.23000000000138243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10537</v>
      </c>
      <c r="D206" s="1">
        <f>'PR-RAS'!E210</f>
        <v>10853.769999999999</v>
      </c>
      <c r="E206" s="1">
        <v>0</v>
      </c>
      <c r="F206" s="1">
        <v>0</v>
      </c>
      <c r="G206" s="2">
        <f t="shared" si="0"/>
        <v>6610.1306999999988</v>
      </c>
      <c r="H206" s="2">
        <f t="shared" si="1"/>
        <v>0.23000000000138243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6853</v>
      </c>
      <c r="D207" s="1">
        <f>'PR-RAS'!E211</f>
        <v>9138.6299999999992</v>
      </c>
      <c r="E207" s="1">
        <v>0</v>
      </c>
      <c r="F207" s="1">
        <v>0</v>
      </c>
      <c r="G207" s="2">
        <f t="shared" si="0"/>
        <v>5176.8335599999991</v>
      </c>
      <c r="H207" s="2">
        <f t="shared" si="1"/>
        <v>0.37000000000080036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3684</v>
      </c>
      <c r="D209" s="1">
        <f>'PR-RAS'!E213</f>
        <v>1715.14</v>
      </c>
      <c r="E209" s="1">
        <v>0</v>
      </c>
      <c r="F209" s="1">
        <v>0</v>
      </c>
      <c r="G209" s="2">
        <f t="shared" si="0"/>
        <v>1479.7702400000001</v>
      </c>
      <c r="H209" s="2">
        <f t="shared" si="1"/>
        <v>0.14000000000010004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1620</v>
      </c>
      <c r="E220" s="1">
        <v>0</v>
      </c>
      <c r="F220" s="1">
        <v>0</v>
      </c>
      <c r="G220" s="2">
        <f t="shared" si="0"/>
        <v>709.56</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1620</v>
      </c>
      <c r="E243" s="1">
        <v>0</v>
      </c>
      <c r="F243" s="1">
        <v>0</v>
      </c>
      <c r="G243" s="2">
        <f t="shared" si="0"/>
        <v>784.07999999999993</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1620</v>
      </c>
      <c r="E244" s="1">
        <v>0</v>
      </c>
      <c r="F244" s="1">
        <v>0</v>
      </c>
      <c r="G244" s="2">
        <f t="shared" si="0"/>
        <v>787.31999999999994</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9906867</v>
      </c>
      <c r="D285" s="1">
        <f>'PR-RAS'!E289</f>
        <v>10724214.66</v>
      </c>
      <c r="E285" s="1">
        <v>0</v>
      </c>
      <c r="F285" s="1">
        <v>0</v>
      </c>
      <c r="G285" s="2">
        <f t="shared" si="8"/>
        <v>8904904.1548799984</v>
      </c>
      <c r="H285" s="2">
        <f t="shared" si="9"/>
        <v>0.33999999985098839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351545</v>
      </c>
      <c r="D286" s="1">
        <f>'PR-RAS'!E290</f>
        <v>185952.17000000179</v>
      </c>
      <c r="E286" s="1">
        <v>0</v>
      </c>
      <c r="F286" s="1">
        <v>0</v>
      </c>
      <c r="G286" s="2">
        <f t="shared" si="8"/>
        <v>206183.06190000099</v>
      </c>
      <c r="H286" s="2">
        <f t="shared" si="9"/>
        <v>0.17000000178813934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205460</v>
      </c>
      <c r="D288" s="1">
        <f>'PR-RAS'!E292</f>
        <v>191614.97</v>
      </c>
      <c r="E288" s="1">
        <v>0</v>
      </c>
      <c r="F288" s="1">
        <v>0</v>
      </c>
      <c r="G288" s="2">
        <f t="shared" si="8"/>
        <v>168954.01277999996</v>
      </c>
      <c r="H288" s="2">
        <f t="shared" si="9"/>
        <v>2.9999999998835847E-2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1427777</v>
      </c>
      <c r="D290" s="1">
        <f>'PR-RAS'!E294</f>
        <v>154895.24</v>
      </c>
      <c r="E290" s="1">
        <v>0</v>
      </c>
      <c r="F290" s="1">
        <v>0</v>
      </c>
      <c r="G290" s="2">
        <f t="shared" si="8"/>
        <v>502157.00171999994</v>
      </c>
      <c r="H290" s="2">
        <f t="shared" si="9"/>
        <v>0.23999999999068677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24954</v>
      </c>
      <c r="D291" s="1">
        <f>'PR-RAS'!E295</f>
        <v>28103.5</v>
      </c>
      <c r="E291" s="1">
        <v>0</v>
      </c>
      <c r="F291" s="1">
        <v>0</v>
      </c>
      <c r="G291" s="2">
        <f t="shared" si="8"/>
        <v>23536.69</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731</v>
      </c>
      <c r="D293" s="1">
        <f>'PR-RAS'!E298</f>
        <v>365.4</v>
      </c>
      <c r="E293" s="1">
        <v>0</v>
      </c>
      <c r="F293" s="1">
        <v>0</v>
      </c>
      <c r="G293" s="2">
        <f t="shared" si="8"/>
        <v>426.84559999999993</v>
      </c>
      <c r="H293" s="2">
        <f t="shared" si="9"/>
        <v>0.39999999999997726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731</v>
      </c>
      <c r="D306" s="1">
        <f>'PR-RAS'!E311</f>
        <v>365.4</v>
      </c>
      <c r="E306" s="1">
        <v>0</v>
      </c>
      <c r="F306" s="1">
        <v>0</v>
      </c>
      <c r="G306" s="2">
        <f t="shared" si="8"/>
        <v>445.84899999999999</v>
      </c>
      <c r="H306" s="2">
        <f t="shared" si="9"/>
        <v>0.39999999999997726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731</v>
      </c>
      <c r="D307" s="1">
        <f>'PR-RAS'!E312</f>
        <v>365.4</v>
      </c>
      <c r="E307" s="1">
        <v>0</v>
      </c>
      <c r="F307" s="1">
        <v>0</v>
      </c>
      <c r="G307" s="2">
        <f t="shared" si="8"/>
        <v>447.31079999999997</v>
      </c>
      <c r="H307" s="2">
        <f t="shared" si="9"/>
        <v>0.39999999999997726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731</v>
      </c>
      <c r="D308" s="1">
        <f>'PR-RAS'!E313</f>
        <v>365.4</v>
      </c>
      <c r="E308" s="1">
        <v>0</v>
      </c>
      <c r="F308" s="1">
        <v>0</v>
      </c>
      <c r="G308" s="2">
        <f t="shared" si="8"/>
        <v>448.77259999999995</v>
      </c>
      <c r="H308" s="2">
        <f t="shared" si="9"/>
        <v>0.39999999999997726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148013</v>
      </c>
      <c r="D345" s="1">
        <f>'PR-RAS'!E350</f>
        <v>227765.86</v>
      </c>
      <c r="E345" s="1">
        <v>0</v>
      </c>
      <c r="F345" s="1">
        <v>0</v>
      </c>
      <c r="G345" s="2">
        <f t="shared" si="8"/>
        <v>207619.38367999997</v>
      </c>
      <c r="H345" s="2">
        <f t="shared" si="9"/>
        <v>0.14000000001396984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148013</v>
      </c>
      <c r="D358" s="1">
        <f>'PR-RAS'!E363</f>
        <v>227765.86</v>
      </c>
      <c r="E358" s="1">
        <v>0</v>
      </c>
      <c r="F358" s="1">
        <v>0</v>
      </c>
      <c r="G358" s="2">
        <f t="shared" si="8"/>
        <v>215465.46503999998</v>
      </c>
      <c r="H358" s="2">
        <f t="shared" si="9"/>
        <v>0.14000000001396984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29895</v>
      </c>
      <c r="D364" s="1">
        <f>'PR-RAS'!E369</f>
        <v>21666.25</v>
      </c>
      <c r="E364" s="1">
        <v>0</v>
      </c>
      <c r="F364" s="1">
        <v>0</v>
      </c>
      <c r="G364" s="2">
        <f t="shared" si="8"/>
        <v>26581.5825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24945</v>
      </c>
      <c r="D365" s="1">
        <f>'PR-RAS'!E370</f>
        <v>6906.25</v>
      </c>
      <c r="E365" s="1">
        <v>0</v>
      </c>
      <c r="F365" s="1">
        <v>0</v>
      </c>
      <c r="G365" s="2">
        <f t="shared" si="8"/>
        <v>14107.73</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14760</v>
      </c>
      <c r="E366" s="1">
        <v>0</v>
      </c>
      <c r="F366" s="1">
        <v>0</v>
      </c>
      <c r="G366" s="2">
        <f t="shared" si="8"/>
        <v>10774.8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4950</v>
      </c>
      <c r="D371" s="1">
        <f>'PR-RAS'!E376</f>
        <v>0</v>
      </c>
      <c r="E371" s="1">
        <v>0</v>
      </c>
      <c r="F371" s="1">
        <v>0</v>
      </c>
      <c r="G371" s="2">
        <f t="shared" si="8"/>
        <v>1831.5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118118</v>
      </c>
      <c r="D378" s="1">
        <f>'PR-RAS'!E383</f>
        <v>206099.61</v>
      </c>
      <c r="E378" s="1">
        <v>0</v>
      </c>
      <c r="F378" s="1">
        <v>0</v>
      </c>
      <c r="G378" s="2">
        <f t="shared" si="8"/>
        <v>199929.59193999998</v>
      </c>
      <c r="H378" s="2">
        <f t="shared" si="9"/>
        <v>0.39000000001396984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118118</v>
      </c>
      <c r="D379" s="1">
        <f>'PR-RAS'!E384</f>
        <v>206099.61</v>
      </c>
      <c r="E379" s="1">
        <v>0</v>
      </c>
      <c r="F379" s="1">
        <v>0</v>
      </c>
      <c r="G379" s="2">
        <f t="shared" si="8"/>
        <v>200459.90915999998</v>
      </c>
      <c r="H379" s="2">
        <f t="shared" si="9"/>
        <v>0.39000000001396984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147282</v>
      </c>
      <c r="D403" s="1">
        <f>'PR-RAS'!E408</f>
        <v>227400.46</v>
      </c>
      <c r="E403" s="1">
        <v>0</v>
      </c>
      <c r="F403" s="1">
        <v>0</v>
      </c>
      <c r="G403" s="2">
        <f t="shared" si="8"/>
        <v>242037.33383999998</v>
      </c>
      <c r="H403" s="2">
        <f t="shared" si="9"/>
        <v>0.45999999999185093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216529</v>
      </c>
      <c r="D405" s="1">
        <f>'PR-RAS'!E410</f>
        <v>0</v>
      </c>
      <c r="E405" s="1">
        <v>0</v>
      </c>
      <c r="F405" s="1">
        <v>0</v>
      </c>
      <c r="G405" s="2">
        <f t="shared" si="8"/>
        <v>87477.716</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1559</v>
      </c>
      <c r="D406" s="1">
        <f>'PR-RAS'!E411</f>
        <v>515.36</v>
      </c>
      <c r="E406" s="1">
        <v>0</v>
      </c>
      <c r="F406" s="1">
        <v>0</v>
      </c>
      <c r="G406" s="2">
        <f t="shared" si="8"/>
        <v>1048.8366000000001</v>
      </c>
      <c r="H406" s="2">
        <f t="shared" si="9"/>
        <v>0.36000000000001364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10259143</v>
      </c>
      <c r="D407" s="1">
        <f>'PR-RAS'!E412</f>
        <v>10910532.230000002</v>
      </c>
      <c r="E407" s="1">
        <v>0</v>
      </c>
      <c r="F407" s="1">
        <v>0</v>
      </c>
      <c r="G407" s="2">
        <f t="shared" si="8"/>
        <v>13024564.228760002</v>
      </c>
      <c r="H407" s="2">
        <f t="shared" si="9"/>
        <v>0.23000000230967999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10054880</v>
      </c>
      <c r="D408" s="1">
        <f>'PR-RAS'!E413</f>
        <v>10951980.52</v>
      </c>
      <c r="E408" s="1">
        <v>0</v>
      </c>
      <c r="F408" s="1">
        <v>0</v>
      </c>
      <c r="G408" s="2">
        <f t="shared" si="8"/>
        <v>13007248.30328</v>
      </c>
      <c r="H408" s="2">
        <f t="shared" si="9"/>
        <v>0.48000000044703484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204263</v>
      </c>
      <c r="D409" s="1">
        <f>'PR-RAS'!E414</f>
        <v>0</v>
      </c>
      <c r="E409" s="1">
        <v>0</v>
      </c>
      <c r="F409" s="1">
        <v>0</v>
      </c>
      <c r="G409" s="2">
        <f t="shared" si="8"/>
        <v>83339.303999999989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41448.289999997243</v>
      </c>
      <c r="E410" s="1">
        <v>0</v>
      </c>
      <c r="F410" s="1">
        <v>0</v>
      </c>
      <c r="G410" s="2">
        <f t="shared" si="8"/>
        <v>33904.70121999774</v>
      </c>
      <c r="H410" s="2">
        <f t="shared" si="9"/>
        <v>0.28999999724328518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191614.97</v>
      </c>
      <c r="E411" s="1">
        <v>0</v>
      </c>
      <c r="F411" s="1">
        <v>0</v>
      </c>
      <c r="G411" s="2">
        <f t="shared" si="8"/>
        <v>157124.27539999998</v>
      </c>
      <c r="H411" s="2">
        <f t="shared" si="9"/>
        <v>2.9999999998835847E-2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11069</v>
      </c>
      <c r="D412" s="1">
        <f>'PR-RAS'!E417</f>
        <v>0</v>
      </c>
      <c r="E412" s="1">
        <v>0</v>
      </c>
      <c r="F412" s="1">
        <v>0</v>
      </c>
      <c r="G412" s="2">
        <f t="shared" si="8"/>
        <v>4549.3589999999995</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1429336</v>
      </c>
      <c r="D413" s="1">
        <f>'PR-RAS'!E418</f>
        <v>155410.59999999998</v>
      </c>
      <c r="E413" s="1">
        <v>0</v>
      </c>
      <c r="F413" s="1">
        <v>0</v>
      </c>
      <c r="G413" s="2">
        <f t="shared" si="8"/>
        <v>716944.76639999996</v>
      </c>
      <c r="H413" s="2">
        <f t="shared" si="9"/>
        <v>0.40000000002328306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10259143</v>
      </c>
      <c r="D633" s="1">
        <f>'PR-RAS'!E639</f>
        <v>10910532.230000002</v>
      </c>
      <c r="E633" s="1">
        <v>0</v>
      </c>
      <c r="F633" s="1">
        <v>0</v>
      </c>
      <c r="G633" s="2">
        <f t="shared" si="10"/>
        <v>20274691.114720002</v>
      </c>
      <c r="H633" s="2">
        <f t="shared" si="11"/>
        <v>0.23000000230967999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10054880</v>
      </c>
      <c r="D634" s="1">
        <f>'PR-RAS'!E640</f>
        <v>10951980.52</v>
      </c>
      <c r="E634" s="1">
        <v>0</v>
      </c>
      <c r="F634" s="1">
        <v>0</v>
      </c>
      <c r="G634" s="2">
        <f t="shared" si="10"/>
        <v>20229946.378320001</v>
      </c>
      <c r="H634" s="2">
        <f t="shared" si="11"/>
        <v>0.48000000044703484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204263</v>
      </c>
      <c r="D635" s="1">
        <f>'PR-RAS'!E641</f>
        <v>0</v>
      </c>
      <c r="E635" s="1">
        <v>0</v>
      </c>
      <c r="F635" s="1">
        <v>0</v>
      </c>
      <c r="G635" s="2">
        <f t="shared" si="10"/>
        <v>129502.742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41448.289999997243</v>
      </c>
      <c r="E636" s="1">
        <v>0</v>
      </c>
      <c r="F636" s="1">
        <v>0</v>
      </c>
      <c r="G636" s="2">
        <f t="shared" si="10"/>
        <v>52639.328299996501</v>
      </c>
      <c r="H636" s="2">
        <f t="shared" si="11"/>
        <v>0.28999999724328518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191614.97</v>
      </c>
      <c r="E637" s="1">
        <v>0</v>
      </c>
      <c r="F637" s="1">
        <v>0</v>
      </c>
      <c r="G637" s="2">
        <f t="shared" si="10"/>
        <v>243734.24184</v>
      </c>
      <c r="H637" s="2">
        <f t="shared" si="11"/>
        <v>2.9999999998835847E-2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11069</v>
      </c>
      <c r="D638" s="1">
        <f>'PR-RAS'!E644</f>
        <v>0</v>
      </c>
      <c r="E638" s="1">
        <v>0</v>
      </c>
      <c r="F638" s="1">
        <v>0</v>
      </c>
      <c r="G638" s="2">
        <f t="shared" si="10"/>
        <v>7050.9530000000004</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193194</v>
      </c>
      <c r="D639" s="1">
        <f>'PR-RAS'!E645</f>
        <v>150166.68000000276</v>
      </c>
      <c r="E639" s="1">
        <v>0</v>
      </c>
      <c r="F639" s="1">
        <v>0</v>
      </c>
      <c r="G639" s="2">
        <f t="shared" si="10"/>
        <v>314870.45568000351</v>
      </c>
      <c r="H639" s="2">
        <f t="shared" si="11"/>
        <v>0.31999999724212103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741147</v>
      </c>
      <c r="D641" s="1">
        <f>'PR-RAS'!E647</f>
        <v>740162.69</v>
      </c>
      <c r="E641" s="1">
        <v>0</v>
      </c>
      <c r="F641" s="1">
        <v>0</v>
      </c>
      <c r="G641" s="2">
        <f t="shared" si="10"/>
        <v>1421742.3232</v>
      </c>
      <c r="H641" s="2">
        <f t="shared" si="11"/>
        <v>0.31000000005587935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472263</v>
      </c>
      <c r="D642" s="1">
        <f>'PR-RAS'!E649</f>
        <v>550610.71</v>
      </c>
      <c r="E642" s="1">
        <v>0</v>
      </c>
      <c r="F642" s="1">
        <v>0</v>
      </c>
      <c r="G642" s="2">
        <f t="shared" si="10"/>
        <v>1008603.51322</v>
      </c>
      <c r="H642" s="2">
        <f t="shared" si="11"/>
        <v>0.2900000000372529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10881354</v>
      </c>
      <c r="D643" s="1">
        <f>'PR-RAS'!E650</f>
        <v>10909522.16</v>
      </c>
      <c r="E643" s="1">
        <v>0</v>
      </c>
      <c r="F643" s="1">
        <v>0</v>
      </c>
      <c r="G643" s="2">
        <f t="shared" si="10"/>
        <v>20993655.721440002</v>
      </c>
      <c r="H643" s="2">
        <f t="shared" si="1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10803006</v>
      </c>
      <c r="D644" s="1">
        <f>'PR-RAS'!E651</f>
        <v>10735862.779999999</v>
      </c>
      <c r="E644" s="1">
        <v>0</v>
      </c>
      <c r="F644" s="1">
        <v>0</v>
      </c>
      <c r="G644" s="2">
        <f t="shared" si="10"/>
        <v>20752652.39308</v>
      </c>
      <c r="H644" s="2">
        <f t="shared" si="11"/>
        <v>0.22000000067055225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550611</v>
      </c>
      <c r="D645" s="1">
        <f>'PR-RAS'!E652</f>
        <v>724270.09000000171</v>
      </c>
      <c r="E645" s="1">
        <v>0</v>
      </c>
      <c r="F645" s="1">
        <v>0</v>
      </c>
      <c r="G645" s="2">
        <f t="shared" si="10"/>
        <v>1287453.3599200023</v>
      </c>
      <c r="H645" s="2">
        <f t="shared" si="11"/>
        <v>9.0000001713633537E-2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67</v>
      </c>
      <c r="E647" s="1">
        <v>0</v>
      </c>
      <c r="F647" s="1">
        <v>0</v>
      </c>
      <c r="G647" s="2">
        <f t="shared" si="10"/>
        <v>129.846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54</v>
      </c>
      <c r="E649" s="1">
        <v>0</v>
      </c>
      <c r="F649" s="1">
        <v>0</v>
      </c>
      <c r="G649" s="2">
        <f t="shared" si="10"/>
        <v>104.976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7614594</v>
      </c>
      <c r="D668" s="1">
        <f>'PR-RAS'!E675</f>
        <v>7758649.3399999999</v>
      </c>
      <c r="E668" s="1">
        <v>0</v>
      </c>
      <c r="F668" s="1">
        <v>0</v>
      </c>
      <c r="G668" s="2">
        <f t="shared" si="10"/>
        <v>15428972.41756</v>
      </c>
      <c r="H668" s="2">
        <f t="shared" si="11"/>
        <v>0.33999999985098839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22325</v>
      </c>
      <c r="E669" s="1">
        <v>0</v>
      </c>
      <c r="F669" s="1">
        <v>0</v>
      </c>
      <c r="G669" s="2">
        <f t="shared" si="10"/>
        <v>29826.2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4000</v>
      </c>
      <c r="D670" s="1">
        <f>'PR-RAS'!E677</f>
        <v>0</v>
      </c>
      <c r="E670" s="1">
        <v>0</v>
      </c>
      <c r="F670" s="1">
        <v>0</v>
      </c>
      <c r="G670" s="2">
        <f t="shared" si="10"/>
        <v>2676</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36355</v>
      </c>
      <c r="D687" s="1">
        <f>'PR-RAS'!E694</f>
        <v>0</v>
      </c>
      <c r="E687" s="1">
        <v>0</v>
      </c>
      <c r="F687" s="1">
        <v>0</v>
      </c>
      <c r="G687" s="2">
        <f t="shared" si="10"/>
        <v>24939.530000000002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569896</v>
      </c>
      <c r="D703" s="1">
        <f>'PR-RAS'!E710</f>
        <v>653171.30000000005</v>
      </c>
      <c r="E703" s="1">
        <v>0</v>
      </c>
      <c r="F703" s="1">
        <v>0</v>
      </c>
      <c r="G703" s="2">
        <f t="shared" si="10"/>
        <v>1317119.4972000001</v>
      </c>
      <c r="H703" s="2">
        <f t="shared" si="11"/>
        <v>0.30000000004656613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525</v>
      </c>
      <c r="D705" s="1">
        <f>'PR-RAS'!E712</f>
        <v>0</v>
      </c>
      <c r="E705" s="1">
        <v>0</v>
      </c>
      <c r="F705" s="1">
        <v>0</v>
      </c>
      <c r="G705" s="2">
        <f t="shared" si="10"/>
        <v>369.59999999999997</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57435</v>
      </c>
      <c r="D709" s="1">
        <f>'PR-RAS'!E716</f>
        <v>58607.94</v>
      </c>
      <c r="E709" s="1">
        <v>0</v>
      </c>
      <c r="F709" s="1">
        <v>0</v>
      </c>
      <c r="G709" s="2">
        <f t="shared" si="10"/>
        <v>123652.82304</v>
      </c>
      <c r="H709" s="2">
        <f t="shared" si="11"/>
        <v>5.9999999997671694E-2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7066</v>
      </c>
      <c r="D710" s="1">
        <f>'PR-RAS'!E717</f>
        <v>21883.87</v>
      </c>
      <c r="E710" s="1">
        <v>0</v>
      </c>
      <c r="F710" s="1">
        <v>0</v>
      </c>
      <c r="G710" s="2">
        <f t="shared" si="10"/>
        <v>36041.121659999997</v>
      </c>
      <c r="H710" s="2">
        <f t="shared" si="11"/>
        <v>0.13000000000101863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178959</v>
      </c>
      <c r="D711" s="1">
        <f>'PR-RAS'!E718</f>
        <v>170417.17</v>
      </c>
      <c r="E711" s="1">
        <v>0</v>
      </c>
      <c r="F711" s="1">
        <v>0</v>
      </c>
      <c r="G711" s="2">
        <f t="shared" si="10"/>
        <v>369053.27140000003</v>
      </c>
      <c r="H711" s="2">
        <f t="shared" si="11"/>
        <v>0.17000000001280569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15</v>
      </c>
      <c r="E713" s="1">
        <v>0</v>
      </c>
      <c r="F713" s="1">
        <v>0</v>
      </c>
      <c r="G713" s="2">
        <f t="shared" si="10"/>
        <v>21.36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469</v>
      </c>
      <c r="D714" s="1">
        <f>'PR-RAS'!E721</f>
        <v>0</v>
      </c>
      <c r="E714" s="1">
        <v>0</v>
      </c>
      <c r="F714" s="1">
        <v>0</v>
      </c>
      <c r="G714" s="2">
        <f t="shared" si="10"/>
        <v>334.39699999999999</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15152</v>
      </c>
      <c r="D715" s="1">
        <f>'PR-RAS'!E722</f>
        <v>26634.13</v>
      </c>
      <c r="E715" s="1">
        <v>0</v>
      </c>
      <c r="F715" s="1">
        <v>0</v>
      </c>
      <c r="G715" s="2">
        <f t="shared" si="10"/>
        <v>48852.065640000008</v>
      </c>
      <c r="H715" s="2">
        <f t="shared" si="11"/>
        <v>0.13000000000101863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9728</v>
      </c>
      <c r="D718" s="1">
        <f>'PR-RAS'!E725</f>
        <v>43795.39</v>
      </c>
      <c r="E718" s="1">
        <v>0</v>
      </c>
      <c r="F718" s="1">
        <v>0</v>
      </c>
      <c r="G718" s="2">
        <f t="shared" si="10"/>
        <v>69777.565260000003</v>
      </c>
      <c r="H718" s="2">
        <f t="shared" si="11"/>
        <v>0.38999999999941792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8960722</v>
      </c>
      <c r="D984" s="6">
        <f>BILANCA!E6</f>
        <v>8978511.0800000001</v>
      </c>
      <c r="E984" s="6">
        <v>0</v>
      </c>
      <c r="F984" s="6">
        <v>0</v>
      </c>
      <c r="G984" s="7">
        <f t="shared" ref="G984:G1241" si="22">B984/1000*C984+B984/500*D984</f>
        <v>26917.744160000002</v>
      </c>
      <c r="H984" s="7">
        <f t="shared" si="19"/>
        <v>8.0000000074505806E-2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7360231</v>
      </c>
      <c r="D985" s="1">
        <f>BILANCA!E7</f>
        <v>7148246.3700000001</v>
      </c>
      <c r="E985" s="1">
        <v>0</v>
      </c>
      <c r="F985" s="1">
        <v>0</v>
      </c>
      <c r="G985" s="2">
        <f t="shared" si="22"/>
        <v>43313.447480000003</v>
      </c>
      <c r="H985" s="2">
        <f t="shared" si="19"/>
        <v>0.37000000011175871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3660</v>
      </c>
      <c r="D986" s="1">
        <f>BILANCA!E8</f>
        <v>3660</v>
      </c>
      <c r="E986" s="1">
        <v>0</v>
      </c>
      <c r="F986" s="1">
        <v>0</v>
      </c>
      <c r="G986" s="2">
        <f t="shared" si="22"/>
        <v>32.94</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3660</v>
      </c>
      <c r="D988" s="1">
        <f>BILANCA!E10</f>
        <v>3660</v>
      </c>
      <c r="E988" s="1">
        <v>0</v>
      </c>
      <c r="F988" s="1">
        <v>0</v>
      </c>
      <c r="G988" s="2">
        <f t="shared" si="22"/>
        <v>54.900000000000006</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7352778</v>
      </c>
      <c r="D990" s="1">
        <f>BILANCA!E12</f>
        <v>7144586.3700000001</v>
      </c>
      <c r="E990" s="1">
        <v>0</v>
      </c>
      <c r="F990" s="1">
        <v>0</v>
      </c>
      <c r="G990" s="2">
        <f t="shared" si="22"/>
        <v>151493.65518</v>
      </c>
      <c r="H990" s="2">
        <f t="shared" si="19"/>
        <v>0.37000000011175871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6468469</v>
      </c>
      <c r="D991" s="1">
        <f>BILANCA!E13</f>
        <v>6314961.5600000005</v>
      </c>
      <c r="E991" s="1">
        <v>0</v>
      </c>
      <c r="F991" s="1">
        <v>0</v>
      </c>
      <c r="G991" s="2">
        <f t="shared" si="22"/>
        <v>152787.13696</v>
      </c>
      <c r="H991" s="2">
        <f t="shared" si="19"/>
        <v>0.43999999947845936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13328992</v>
      </c>
      <c r="D993" s="1">
        <f>BILANCA!E15</f>
        <v>13328991.83</v>
      </c>
      <c r="E993" s="1">
        <v>0</v>
      </c>
      <c r="F993" s="1">
        <v>0</v>
      </c>
      <c r="G993" s="2">
        <f t="shared" si="22"/>
        <v>399869.75659999996</v>
      </c>
      <c r="H993" s="2">
        <f t="shared" si="19"/>
        <v>0.16999999992549419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6860523</v>
      </c>
      <c r="D996" s="1">
        <f>BILANCA!E18</f>
        <v>7014030.2699999996</v>
      </c>
      <c r="E996" s="1">
        <v>0</v>
      </c>
      <c r="F996" s="1">
        <v>0</v>
      </c>
      <c r="G996" s="2">
        <f t="shared" si="22"/>
        <v>271551.58601999999</v>
      </c>
      <c r="H996" s="2">
        <f t="shared" si="19"/>
        <v>0.26999999955296516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145880</v>
      </c>
      <c r="D997" s="1">
        <f>BILANCA!E19</f>
        <v>91195.309999999823</v>
      </c>
      <c r="E997" s="1">
        <v>0</v>
      </c>
      <c r="F997" s="1">
        <v>0</v>
      </c>
      <c r="G997" s="2">
        <f t="shared" si="22"/>
        <v>4595.7886799999951</v>
      </c>
      <c r="H997" s="2">
        <f t="shared" si="19"/>
        <v>0.30999999982304871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960885</v>
      </c>
      <c r="D998" s="1">
        <f>BILANCA!E20</f>
        <v>967791.52</v>
      </c>
      <c r="E998" s="1">
        <v>0</v>
      </c>
      <c r="F998" s="1">
        <v>0</v>
      </c>
      <c r="G998" s="2">
        <f t="shared" si="22"/>
        <v>43447.020599999996</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83423</v>
      </c>
      <c r="D999" s="1">
        <f>BILANCA!E21</f>
        <v>101417.88</v>
      </c>
      <c r="E999" s="1">
        <v>0</v>
      </c>
      <c r="F999" s="1">
        <v>0</v>
      </c>
      <c r="G999" s="2">
        <f t="shared" si="22"/>
        <v>4580.1401600000008</v>
      </c>
      <c r="H999" s="2">
        <f t="shared" si="19"/>
        <v>0.11999999999534339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40664</v>
      </c>
      <c r="D1000" s="1">
        <f>BILANCA!E22</f>
        <v>40664.089999999997</v>
      </c>
      <c r="E1000" s="1">
        <v>0</v>
      </c>
      <c r="F1000" s="1">
        <v>0</v>
      </c>
      <c r="G1000" s="2">
        <f t="shared" si="22"/>
        <v>2073.86706</v>
      </c>
      <c r="H1000" s="2">
        <f t="shared" si="19"/>
        <v>8.999999999650754E-2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449</v>
      </c>
      <c r="D1002" s="1">
        <f>BILANCA!E24</f>
        <v>449</v>
      </c>
      <c r="E1002" s="1">
        <v>0</v>
      </c>
      <c r="F1002" s="1">
        <v>0</v>
      </c>
      <c r="G1002" s="2">
        <f t="shared" si="22"/>
        <v>25.593000000000004</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100930</v>
      </c>
      <c r="D1003" s="1">
        <f>BILANCA!E25</f>
        <v>100929.91</v>
      </c>
      <c r="E1003" s="1">
        <v>0</v>
      </c>
      <c r="F1003" s="1">
        <v>0</v>
      </c>
      <c r="G1003" s="2">
        <f t="shared" si="22"/>
        <v>6055.7964000000002</v>
      </c>
      <c r="H1003" s="2">
        <f t="shared" si="19"/>
        <v>8.999999999650754E-2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371324</v>
      </c>
      <c r="D1004" s="1">
        <f>BILANCA!E26</f>
        <v>371324.25</v>
      </c>
      <c r="E1004" s="1">
        <v>0</v>
      </c>
      <c r="F1004" s="1">
        <v>0</v>
      </c>
      <c r="G1004" s="2">
        <f t="shared" si="22"/>
        <v>23393.422500000001</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1411795</v>
      </c>
      <c r="D1006" s="1">
        <f>BILANCA!E28</f>
        <v>1491381.34</v>
      </c>
      <c r="E1006" s="1">
        <v>0</v>
      </c>
      <c r="F1006" s="1">
        <v>0</v>
      </c>
      <c r="G1006" s="2">
        <f t="shared" si="22"/>
        <v>101074.82664</v>
      </c>
      <c r="H1006" s="2">
        <f t="shared" si="19"/>
        <v>0.34000000008381903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734440</v>
      </c>
      <c r="D1013" s="1">
        <f>BILANCA!E35</f>
        <v>734440.1</v>
      </c>
      <c r="E1013" s="1">
        <v>0</v>
      </c>
      <c r="F1013" s="1">
        <v>0</v>
      </c>
      <c r="G1013" s="2">
        <f t="shared" si="22"/>
        <v>66099.606</v>
      </c>
      <c r="H1013" s="2">
        <f t="shared" si="19"/>
        <v>9.9999999976716936E-2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734440</v>
      </c>
      <c r="D1014" s="1">
        <f>BILANCA!E36</f>
        <v>940539.71</v>
      </c>
      <c r="E1014" s="1">
        <v>0</v>
      </c>
      <c r="F1014" s="1">
        <v>0</v>
      </c>
      <c r="G1014" s="2">
        <f t="shared" si="22"/>
        <v>81081.102019999991</v>
      </c>
      <c r="H1014" s="2">
        <f t="shared" si="19"/>
        <v>0.2900000000372529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206099.61</v>
      </c>
      <c r="E1018" s="1">
        <v>0</v>
      </c>
      <c r="F1018" s="1">
        <v>0</v>
      </c>
      <c r="G1018" s="2">
        <f t="shared" si="22"/>
        <v>14426.9727</v>
      </c>
      <c r="H1018" s="2">
        <f t="shared" si="19"/>
        <v>0.39000000001396984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3989</v>
      </c>
      <c r="D1023" s="1">
        <f>BILANCA!E45</f>
        <v>3989.4</v>
      </c>
      <c r="E1023" s="1">
        <v>0</v>
      </c>
      <c r="F1023" s="1">
        <v>0</v>
      </c>
      <c r="G1023" s="2">
        <f t="shared" si="22"/>
        <v>478.71199999999999</v>
      </c>
      <c r="H1023" s="2">
        <f t="shared" si="19"/>
        <v>0.40000000000009095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3989</v>
      </c>
      <c r="D1025" s="1">
        <f>BILANCA!E47</f>
        <v>3989.4</v>
      </c>
      <c r="E1025" s="1">
        <v>0</v>
      </c>
      <c r="F1025" s="1">
        <v>0</v>
      </c>
      <c r="G1025" s="2">
        <f t="shared" si="22"/>
        <v>502.64760000000001</v>
      </c>
      <c r="H1025" s="2">
        <f t="shared" si="19"/>
        <v>0.40000000000009095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558</v>
      </c>
      <c r="D1030" s="1">
        <f>BILANCA!E52</f>
        <v>0</v>
      </c>
      <c r="E1030" s="1">
        <v>0</v>
      </c>
      <c r="F1030" s="1">
        <v>0</v>
      </c>
      <c r="G1030" s="2">
        <f t="shared" si="22"/>
        <v>26.225999999999999</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141812</v>
      </c>
      <c r="D1032" s="1">
        <f>BILANCA!E54</f>
        <v>164658.57999999999</v>
      </c>
      <c r="E1032" s="1">
        <v>0</v>
      </c>
      <c r="F1032" s="1">
        <v>0</v>
      </c>
      <c r="G1032" s="2">
        <f t="shared" si="22"/>
        <v>23085.328840000002</v>
      </c>
      <c r="H1032" s="2">
        <f t="shared" si="19"/>
        <v>0.42000000001280569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141254</v>
      </c>
      <c r="D1033" s="1">
        <f>BILANCA!E55</f>
        <v>164658.57999999999</v>
      </c>
      <c r="E1033" s="1">
        <v>0</v>
      </c>
      <c r="F1033" s="1">
        <v>0</v>
      </c>
      <c r="G1033" s="2">
        <f t="shared" si="22"/>
        <v>23528.558000000001</v>
      </c>
      <c r="H1033" s="2">
        <f t="shared" si="19"/>
        <v>0.42000000001280569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3235</v>
      </c>
      <c r="D1041" s="1">
        <f>BILANCA!E63</f>
        <v>0</v>
      </c>
      <c r="E1041" s="1">
        <v>0</v>
      </c>
      <c r="F1041" s="1">
        <v>0</v>
      </c>
      <c r="G1041" s="2">
        <f t="shared" si="22"/>
        <v>187.63</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3235</v>
      </c>
      <c r="D1042" s="1">
        <f>BILANCA!E64</f>
        <v>0</v>
      </c>
      <c r="E1042" s="1">
        <v>0</v>
      </c>
      <c r="F1042" s="1">
        <v>0</v>
      </c>
      <c r="G1042" s="2">
        <f t="shared" si="22"/>
        <v>190.86499999999998</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1600491</v>
      </c>
      <c r="D1046" s="1">
        <f>BILANCA!E68</f>
        <v>1830264.71</v>
      </c>
      <c r="E1046" s="1">
        <v>0</v>
      </c>
      <c r="F1046" s="1">
        <v>0</v>
      </c>
      <c r="G1046" s="2">
        <f t="shared" si="22"/>
        <v>331444.28645999997</v>
      </c>
      <c r="H1046" s="2">
        <f t="shared" si="19"/>
        <v>0.2900000000372529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550611</v>
      </c>
      <c r="D1047" s="1">
        <f>BILANCA!E69</f>
        <v>724270.09</v>
      </c>
      <c r="E1047" s="1">
        <v>0</v>
      </c>
      <c r="F1047" s="1">
        <v>0</v>
      </c>
      <c r="G1047" s="2">
        <f t="shared" si="22"/>
        <v>127945.67551999999</v>
      </c>
      <c r="H1047" s="2">
        <f t="shared" si="19"/>
        <v>8.999999996740371E-2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547315</v>
      </c>
      <c r="D1048" s="1">
        <f>BILANCA!E70</f>
        <v>724270.09</v>
      </c>
      <c r="E1048" s="1">
        <v>0</v>
      </c>
      <c r="F1048" s="1">
        <v>0</v>
      </c>
      <c r="G1048" s="2">
        <f t="shared" si="22"/>
        <v>129730.58669999999</v>
      </c>
      <c r="H1048" s="2">
        <f t="shared" si="19"/>
        <v>8.999999996740371E-2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547315</v>
      </c>
      <c r="D1050" s="1">
        <f>BILANCA!E72</f>
        <v>724270.09</v>
      </c>
      <c r="E1050" s="1">
        <v>0</v>
      </c>
      <c r="F1050" s="1">
        <v>0</v>
      </c>
      <c r="G1050" s="2">
        <f t="shared" si="22"/>
        <v>133722.29706000001</v>
      </c>
      <c r="H1050" s="2">
        <f t="shared" si="19"/>
        <v>8.999999996740371E-2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3296</v>
      </c>
      <c r="D1054" s="1">
        <f>BILANCA!E76</f>
        <v>0</v>
      </c>
      <c r="E1054" s="1">
        <v>0</v>
      </c>
      <c r="F1054" s="1">
        <v>0</v>
      </c>
      <c r="G1054" s="2">
        <f t="shared" si="22"/>
        <v>234.01599999999999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172969</v>
      </c>
      <c r="D1056" s="1">
        <f>BILANCA!E78</f>
        <v>218993.07</v>
      </c>
      <c r="E1056" s="1">
        <v>0</v>
      </c>
      <c r="F1056" s="1">
        <v>0</v>
      </c>
      <c r="G1056" s="2">
        <f t="shared" si="22"/>
        <v>44599.72522</v>
      </c>
      <c r="H1056" s="2">
        <f t="shared" si="19"/>
        <v>7.0000000006984919E-2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4000</v>
      </c>
      <c r="D1061" s="1">
        <f>BILANCA!E83</f>
        <v>4000</v>
      </c>
      <c r="E1061" s="1">
        <v>0</v>
      </c>
      <c r="F1061" s="1">
        <v>0</v>
      </c>
      <c r="G1061" s="2">
        <f t="shared" si="22"/>
        <v>936</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4468</v>
      </c>
      <c r="D1062" s="1">
        <f>BILANCA!E84</f>
        <v>4467.5</v>
      </c>
      <c r="E1062" s="1">
        <v>0</v>
      </c>
      <c r="F1062" s="1">
        <v>0</v>
      </c>
      <c r="G1062" s="2">
        <f t="shared" si="22"/>
        <v>1058.837</v>
      </c>
      <c r="H1062" s="2">
        <f t="shared" si="19"/>
        <v>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164501</v>
      </c>
      <c r="D1064" s="1">
        <f>BILANCA!E86</f>
        <v>210525.57</v>
      </c>
      <c r="E1064" s="1">
        <v>0</v>
      </c>
      <c r="F1064" s="1">
        <v>0</v>
      </c>
      <c r="G1064" s="2">
        <f t="shared" si="22"/>
        <v>47429.723340000004</v>
      </c>
      <c r="H1064" s="2">
        <f t="shared" si="19"/>
        <v>0.42999999999301508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134205</v>
      </c>
      <c r="D1124" s="1">
        <f>BILANCA!E146</f>
        <v>146323.5</v>
      </c>
      <c r="E1124" s="1">
        <v>0</v>
      </c>
      <c r="F1124" s="1">
        <v>0</v>
      </c>
      <c r="G1124" s="2">
        <f t="shared" si="22"/>
        <v>60186.131999999998</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722</v>
      </c>
      <c r="D1127" s="1">
        <f>BILANCA!E149</f>
        <v>722.52</v>
      </c>
      <c r="E1127" s="1">
        <v>0</v>
      </c>
      <c r="F1127" s="1">
        <v>0</v>
      </c>
      <c r="G1127" s="2">
        <f t="shared" si="22"/>
        <v>312.05375999999995</v>
      </c>
      <c r="H1127" s="2">
        <f t="shared" si="23"/>
        <v>0.48000000000001819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722</v>
      </c>
      <c r="D1135" s="1">
        <f>BILANCA!E157</f>
        <v>722.52</v>
      </c>
      <c r="E1135" s="1">
        <v>0</v>
      </c>
      <c r="F1135" s="1">
        <v>0</v>
      </c>
      <c r="G1135" s="2">
        <f t="shared" si="22"/>
        <v>329.39008000000001</v>
      </c>
      <c r="H1135" s="2">
        <f t="shared" si="23"/>
        <v>0.48000000000001819</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108514</v>
      </c>
      <c r="D1137" s="1">
        <f>BILANCA!E159</f>
        <v>117481.83</v>
      </c>
      <c r="E1137" s="1">
        <v>0</v>
      </c>
      <c r="F1137" s="1">
        <v>0</v>
      </c>
      <c r="G1137" s="2">
        <f t="shared" si="22"/>
        <v>52895.559639999992</v>
      </c>
      <c r="H1137" s="2">
        <f t="shared" si="23"/>
        <v>0.16999999999825377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24953</v>
      </c>
      <c r="D1138" s="1">
        <f>BILANCA!E160</f>
        <v>28103.5</v>
      </c>
      <c r="E1138" s="1">
        <v>0</v>
      </c>
      <c r="F1138" s="1">
        <v>0</v>
      </c>
      <c r="G1138" s="2">
        <f t="shared" si="22"/>
        <v>12579.8</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16</v>
      </c>
      <c r="D1140" s="1">
        <f>BILANCA!E162</f>
        <v>15.65</v>
      </c>
      <c r="E1140" s="1">
        <v>0</v>
      </c>
      <c r="F1140" s="1">
        <v>0</v>
      </c>
      <c r="G1140" s="2">
        <f t="shared" si="22"/>
        <v>7.4260999999999999</v>
      </c>
      <c r="H1140" s="2">
        <f t="shared" si="23"/>
        <v>0.34999999999999964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1559</v>
      </c>
      <c r="D1142" s="1">
        <f>BILANCA!E164</f>
        <v>515.36</v>
      </c>
      <c r="E1142" s="1">
        <v>0</v>
      </c>
      <c r="F1142" s="1">
        <v>0</v>
      </c>
      <c r="G1142" s="2">
        <f t="shared" si="22"/>
        <v>411.76548000000003</v>
      </c>
      <c r="H1142" s="2">
        <f t="shared" si="23"/>
        <v>0.36000000000001364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1559</v>
      </c>
      <c r="D1144" s="1">
        <f>BILANCA!E166</f>
        <v>515.36</v>
      </c>
      <c r="E1144" s="1">
        <v>0</v>
      </c>
      <c r="F1144" s="1">
        <v>0</v>
      </c>
      <c r="G1144" s="2">
        <f t="shared" si="22"/>
        <v>416.94492000000002</v>
      </c>
      <c r="H1144" s="2">
        <f t="shared" si="23"/>
        <v>0.36000000000001364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741147</v>
      </c>
      <c r="D1148" s="1">
        <f>BILANCA!E170</f>
        <v>740162.69</v>
      </c>
      <c r="E1148" s="1">
        <v>0</v>
      </c>
      <c r="F1148" s="1">
        <v>0</v>
      </c>
      <c r="G1148" s="2">
        <f t="shared" si="22"/>
        <v>366542.94270000001</v>
      </c>
      <c r="H1148" s="2">
        <f t="shared" si="23"/>
        <v>0.31000000005587935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741147</v>
      </c>
      <c r="D1151" s="1">
        <f>BILANCA!E173</f>
        <v>740162.69</v>
      </c>
      <c r="E1151" s="1">
        <v>0</v>
      </c>
      <c r="F1151" s="1">
        <v>0</v>
      </c>
      <c r="G1151" s="2">
        <f t="shared" si="22"/>
        <v>373207.35983999999</v>
      </c>
      <c r="H1151" s="2">
        <f t="shared" si="23"/>
        <v>0.31000000005587935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8960722</v>
      </c>
      <c r="D1152" s="1">
        <f>BILANCA!E175</f>
        <v>8978511.0800000001</v>
      </c>
      <c r="E1152" s="1">
        <v>0</v>
      </c>
      <c r="F1152" s="1">
        <v>0</v>
      </c>
      <c r="G1152" s="2">
        <f t="shared" si="22"/>
        <v>4549098.7630400006</v>
      </c>
      <c r="H1152" s="2">
        <f t="shared" si="23"/>
        <v>8.0000000074505806E-2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1263518</v>
      </c>
      <c r="D1153" s="1">
        <f>BILANCA!E176</f>
        <v>1524687.4300000002</v>
      </c>
      <c r="E1153" s="1">
        <v>0</v>
      </c>
      <c r="F1153" s="1">
        <v>0</v>
      </c>
      <c r="G1153" s="2">
        <f t="shared" si="22"/>
        <v>733191.78620000009</v>
      </c>
      <c r="H1153" s="2">
        <f t="shared" si="23"/>
        <v>0.43000000016763806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1262034</v>
      </c>
      <c r="D1154" s="1">
        <f>BILANCA!E177</f>
        <v>1396653.34</v>
      </c>
      <c r="E1154" s="1">
        <v>0</v>
      </c>
      <c r="F1154" s="1">
        <v>0</v>
      </c>
      <c r="G1154" s="2">
        <f t="shared" si="22"/>
        <v>693463.25628000009</v>
      </c>
      <c r="H1154" s="2">
        <f t="shared" si="23"/>
        <v>0.34000000008381903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726254</v>
      </c>
      <c r="D1155" s="1">
        <f>BILANCA!E178</f>
        <v>731503.51</v>
      </c>
      <c r="E1155" s="1">
        <v>0</v>
      </c>
      <c r="F1155" s="1">
        <v>0</v>
      </c>
      <c r="G1155" s="2">
        <f t="shared" si="22"/>
        <v>376552.89543999999</v>
      </c>
      <c r="H1155" s="2">
        <f t="shared" si="23"/>
        <v>0.48999999999068677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379188</v>
      </c>
      <c r="D1156" s="1">
        <f>BILANCA!E179</f>
        <v>473382.89</v>
      </c>
      <c r="E1156" s="1">
        <v>0</v>
      </c>
      <c r="F1156" s="1">
        <v>0</v>
      </c>
      <c r="G1156" s="2">
        <f t="shared" si="22"/>
        <v>229390.00393999997</v>
      </c>
      <c r="H1156" s="2">
        <f t="shared" si="23"/>
        <v>0.10999999998603016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504</v>
      </c>
      <c r="D1157" s="1">
        <f>BILANCA!E180</f>
        <v>502.86</v>
      </c>
      <c r="E1157" s="1">
        <v>0</v>
      </c>
      <c r="F1157" s="1">
        <v>0</v>
      </c>
      <c r="G1157" s="2">
        <f t="shared" si="22"/>
        <v>262.69128000000001</v>
      </c>
      <c r="H1157" s="2">
        <f t="shared" si="23"/>
        <v>0.13999999999998636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504</v>
      </c>
      <c r="D1160" s="1">
        <f>BILANCA!E183</f>
        <v>502.86</v>
      </c>
      <c r="E1160" s="1">
        <v>0</v>
      </c>
      <c r="F1160" s="1">
        <v>0</v>
      </c>
      <c r="G1160" s="2">
        <f t="shared" si="22"/>
        <v>267.22044</v>
      </c>
      <c r="H1160" s="2">
        <f t="shared" si="23"/>
        <v>0.13999999999998636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156088</v>
      </c>
      <c r="D1165" s="1">
        <f>BILANCA!E188</f>
        <v>191264.08</v>
      </c>
      <c r="E1165" s="1">
        <v>0</v>
      </c>
      <c r="F1165" s="1">
        <v>0</v>
      </c>
      <c r="G1165" s="2">
        <f t="shared" si="22"/>
        <v>98028.14112</v>
      </c>
      <c r="H1165" s="2">
        <f t="shared" si="23"/>
        <v>7.9999999987194315E-2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1484</v>
      </c>
      <c r="D1166" s="1">
        <f>BILANCA!E189</f>
        <v>128034.09</v>
      </c>
      <c r="E1166" s="1">
        <v>0</v>
      </c>
      <c r="F1166" s="1">
        <v>0</v>
      </c>
      <c r="G1166" s="2">
        <f t="shared" si="22"/>
        <v>47132.048940000001</v>
      </c>
      <c r="H1166" s="2">
        <f t="shared" si="23"/>
        <v>8.999999999650754E-2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7697204</v>
      </c>
      <c r="D1214" s="1">
        <f>BILANCA!E237</f>
        <v>7453823.6499999994</v>
      </c>
      <c r="E1214" s="1">
        <v>0</v>
      </c>
      <c r="F1214" s="1">
        <v>0</v>
      </c>
      <c r="G1214" s="2">
        <f t="shared" si="22"/>
        <v>5221720.6502999999</v>
      </c>
      <c r="H1214" s="2">
        <f t="shared" si="23"/>
        <v>0.35000000055879354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7359674</v>
      </c>
      <c r="D1215" s="1">
        <f>BILANCA!E238</f>
        <v>7148246.3700000001</v>
      </c>
      <c r="E1215" s="1">
        <v>0</v>
      </c>
      <c r="F1215" s="1">
        <v>0</v>
      </c>
      <c r="G1215" s="2">
        <f t="shared" si="22"/>
        <v>5024230.6836799998</v>
      </c>
      <c r="H1215" s="2">
        <f t="shared" si="23"/>
        <v>0.37000000011175871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7359674</v>
      </c>
      <c r="D1216" s="1">
        <f>BILANCA!E239</f>
        <v>7148246.3700000001</v>
      </c>
      <c r="E1216" s="1">
        <v>0</v>
      </c>
      <c r="F1216" s="1">
        <v>0</v>
      </c>
      <c r="G1216" s="2">
        <f t="shared" si="22"/>
        <v>5045886.85042</v>
      </c>
      <c r="H1216" s="2">
        <f t="shared" si="23"/>
        <v>0.37000000011175871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7097393</v>
      </c>
      <c r="D1217" s="1">
        <f>BILANCA!E240</f>
        <v>6894487.3600000003</v>
      </c>
      <c r="E1217" s="1">
        <v>0</v>
      </c>
      <c r="F1217" s="1">
        <v>0</v>
      </c>
      <c r="G1217" s="2">
        <f t="shared" si="22"/>
        <v>4887410.04648</v>
      </c>
      <c r="H1217" s="2">
        <f t="shared" si="23"/>
        <v>0.36000000033527613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262281</v>
      </c>
      <c r="D1218" s="1">
        <f>BILANCA!E241</f>
        <v>253759.01</v>
      </c>
      <c r="E1218" s="1">
        <v>0</v>
      </c>
      <c r="F1218" s="1">
        <v>0</v>
      </c>
      <c r="G1218" s="2">
        <f t="shared" si="22"/>
        <v>180902.7697</v>
      </c>
      <c r="H1218" s="2">
        <f t="shared" si="23"/>
        <v>1.0000000009313226E-2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193194</v>
      </c>
      <c r="D1222" s="1">
        <f>BILANCA!E245</f>
        <v>150166.68000000002</v>
      </c>
      <c r="E1222" s="1">
        <v>0</v>
      </c>
      <c r="F1222" s="1">
        <v>0</v>
      </c>
      <c r="G1222" s="2">
        <f t="shared" si="22"/>
        <v>117953.03904</v>
      </c>
      <c r="H1222" s="2">
        <f t="shared" si="23"/>
        <v>0.31999999997788109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454298</v>
      </c>
      <c r="D1223" s="1">
        <f>BILANCA!E246</f>
        <v>367729.15</v>
      </c>
      <c r="E1223" s="1">
        <v>0</v>
      </c>
      <c r="F1223" s="1">
        <v>0</v>
      </c>
      <c r="G1223" s="2">
        <f t="shared" si="22"/>
        <v>285541.51199999999</v>
      </c>
      <c r="H1223" s="2">
        <f t="shared" si="23"/>
        <v>0.15000000002328306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454298</v>
      </c>
      <c r="D1224" s="1">
        <f>BILANCA!E247</f>
        <v>367729.15</v>
      </c>
      <c r="E1224" s="1">
        <v>0</v>
      </c>
      <c r="F1224" s="1">
        <v>0</v>
      </c>
      <c r="G1224" s="2">
        <f t="shared" si="22"/>
        <v>286731.2683</v>
      </c>
      <c r="H1224" s="2">
        <f t="shared" si="23"/>
        <v>0.15000000002328306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261104</v>
      </c>
      <c r="D1227" s="1">
        <f>BILANCA!E250</f>
        <v>217562.47</v>
      </c>
      <c r="E1227" s="1">
        <v>0</v>
      </c>
      <c r="F1227" s="1">
        <v>0</v>
      </c>
      <c r="G1227" s="2">
        <f t="shared" si="22"/>
        <v>169879.86135999998</v>
      </c>
      <c r="H1227" s="2">
        <f t="shared" si="23"/>
        <v>0.47000000000116415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261104</v>
      </c>
      <c r="D1229" s="1">
        <f>BILANCA!E252</f>
        <v>217562.47</v>
      </c>
      <c r="E1229" s="1">
        <v>0</v>
      </c>
      <c r="F1229" s="1">
        <v>0</v>
      </c>
      <c r="G1229" s="2">
        <f t="shared" si="22"/>
        <v>171272.31923999998</v>
      </c>
      <c r="H1229" s="2">
        <f t="shared" si="23"/>
        <v>0.47000000000116415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142777</v>
      </c>
      <c r="D1232" s="1">
        <f>BILANCA!E255</f>
        <v>154895.24</v>
      </c>
      <c r="E1232" s="1">
        <v>0</v>
      </c>
      <c r="F1232" s="1">
        <v>0</v>
      </c>
      <c r="G1232" s="2">
        <f t="shared" si="22"/>
        <v>112689.30252</v>
      </c>
      <c r="H1232" s="2">
        <f t="shared" si="23"/>
        <v>0.23999999999068677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1559</v>
      </c>
      <c r="D1233" s="1">
        <f>BILANCA!E256</f>
        <v>515.36</v>
      </c>
      <c r="E1233" s="1">
        <v>0</v>
      </c>
      <c r="F1233" s="1">
        <v>0</v>
      </c>
      <c r="G1233" s="2">
        <f t="shared" si="22"/>
        <v>647.43000000000006</v>
      </c>
      <c r="H1233" s="2">
        <f t="shared" si="23"/>
        <v>0.36000000000001364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819811</v>
      </c>
      <c r="D1236" s="1">
        <f>BILANCA!E259</f>
        <v>819811.3</v>
      </c>
      <c r="E1236" s="1">
        <v>0</v>
      </c>
      <c r="F1236" s="1">
        <v>0</v>
      </c>
      <c r="G1236" s="2">
        <f t="shared" si="22"/>
        <v>622236.70079999999</v>
      </c>
      <c r="H1236" s="2">
        <f t="shared" si="23"/>
        <v>0.30000000004656613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819811</v>
      </c>
      <c r="D1237" s="1">
        <f>BILANCA!E260</f>
        <v>819811.3</v>
      </c>
      <c r="E1237" s="1">
        <v>0</v>
      </c>
      <c r="F1237" s="1">
        <v>0</v>
      </c>
      <c r="G1237" s="2">
        <f t="shared" si="22"/>
        <v>624696.1344000001</v>
      </c>
      <c r="H1237" s="2">
        <f t="shared" si="23"/>
        <v>0.30000000004656613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134205</v>
      </c>
      <c r="D1240" s="1">
        <f>BILANCA!E264</f>
        <v>146323.5</v>
      </c>
      <c r="E1240" s="1">
        <v>0</v>
      </c>
      <c r="F1240" s="1">
        <v>0</v>
      </c>
      <c r="G1240" s="2">
        <f t="shared" si="22"/>
        <v>109700.96399999999</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1559</v>
      </c>
      <c r="D1243" s="1">
        <f>BILANCA!E267</f>
        <v>515.36</v>
      </c>
      <c r="E1243" s="1">
        <v>0</v>
      </c>
      <c r="F1243" s="1">
        <v>0</v>
      </c>
      <c r="G1243" s="2">
        <f t="shared" si="24"/>
        <v>673.32720000000006</v>
      </c>
      <c r="H1243" s="2">
        <f t="shared" si="23"/>
        <v>0.36000000000001364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535780</v>
      </c>
      <c r="D1263" s="1">
        <f>BILANCA!E287</f>
        <v>665149.82999999996</v>
      </c>
      <c r="E1263" s="1">
        <v>0</v>
      </c>
      <c r="F1263" s="1">
        <v>0</v>
      </c>
      <c r="G1263" s="2">
        <f t="shared" si="24"/>
        <v>522502.30480000004</v>
      </c>
      <c r="H1263" s="2">
        <f t="shared" si="23"/>
        <v>0.17000000004190952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726254</v>
      </c>
      <c r="D1264" s="1">
        <f>BILANCA!E288</f>
        <v>731503.51</v>
      </c>
      <c r="E1264" s="1">
        <v>0</v>
      </c>
      <c r="F1264" s="1">
        <v>0</v>
      </c>
      <c r="G1264" s="2">
        <f t="shared" si="24"/>
        <v>615182.34662000008</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1484</v>
      </c>
      <c r="D1265" s="1">
        <f>BILANCA!E289</f>
        <v>128034.09</v>
      </c>
      <c r="E1265" s="1">
        <v>0</v>
      </c>
      <c r="F1265" s="1">
        <v>0</v>
      </c>
      <c r="G1265" s="2">
        <f t="shared" si="24"/>
        <v>72629.714759999988</v>
      </c>
      <c r="H1265" s="2">
        <f t="shared" si="23"/>
        <v>8.999999999650754E-2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156088</v>
      </c>
      <c r="D1274" s="1">
        <f>BILANCA!E298</f>
        <v>0</v>
      </c>
      <c r="E1274" s="1">
        <v>0</v>
      </c>
      <c r="F1274" s="1">
        <v>0</v>
      </c>
      <c r="G1274" s="2">
        <f t="shared" si="24"/>
        <v>45421.608</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144026</v>
      </c>
      <c r="D1278" s="1">
        <f>BILANCA!E302</f>
        <v>0</v>
      </c>
      <c r="E1278" s="1">
        <v>0</v>
      </c>
      <c r="F1278" s="1">
        <v>0</v>
      </c>
      <c r="G1278" s="2">
        <f t="shared" si="24"/>
        <v>42487.67</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10054880</v>
      </c>
      <c r="D1408" s="1">
        <f>'RAS-funkcijski'!E114</f>
        <v>10951980.52</v>
      </c>
      <c r="E1408" s="1">
        <v>0</v>
      </c>
      <c r="F1408" s="1">
        <v>0</v>
      </c>
      <c r="G1408" s="2">
        <f t="shared" si="24"/>
        <v>3515472.5143999998</v>
      </c>
      <c r="H1408" s="2">
        <f t="shared" si="27"/>
        <v>0.48000000044703484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9596869</v>
      </c>
      <c r="D1409" s="1">
        <f>'RAS-funkcijski'!E115</f>
        <v>10376555.93</v>
      </c>
      <c r="E1409" s="1">
        <v>0</v>
      </c>
      <c r="F1409" s="1">
        <v>0</v>
      </c>
      <c r="G1409" s="2">
        <f t="shared" si="24"/>
        <v>3368847.8754599998</v>
      </c>
      <c r="H1409" s="2">
        <f t="shared" si="27"/>
        <v>7.0000000298023224E-2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9596869</v>
      </c>
      <c r="D1411" s="1">
        <f>'RAS-funkcijski'!E117</f>
        <v>10376555.93</v>
      </c>
      <c r="E1411" s="1">
        <v>0</v>
      </c>
      <c r="F1411" s="1">
        <v>0</v>
      </c>
      <c r="G1411" s="2">
        <f t="shared" si="24"/>
        <v>3429547.8371799998</v>
      </c>
      <c r="H1411" s="2">
        <f t="shared" si="27"/>
        <v>7.0000000298023224E-2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458011</v>
      </c>
      <c r="D1420" s="1">
        <f>'RAS-funkcijski'!E126</f>
        <v>575424.59</v>
      </c>
      <c r="E1420" s="1">
        <v>0</v>
      </c>
      <c r="F1420" s="1">
        <v>0</v>
      </c>
      <c r="G1420" s="2">
        <f t="shared" si="24"/>
        <v>196280.94196</v>
      </c>
      <c r="H1420" s="2">
        <f t="shared" si="27"/>
        <v>0.41000000003259629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10054880</v>
      </c>
      <c r="D1435" s="13">
        <f>'RAS-funkcijski'!E141</f>
        <v>10951980.52</v>
      </c>
      <c r="E1435" s="13">
        <v>0</v>
      </c>
      <c r="F1435" s="13">
        <v>0</v>
      </c>
      <c r="G1435" s="14">
        <f t="shared" si="24"/>
        <v>4378361.22248</v>
      </c>
      <c r="H1435" s="14">
        <f t="shared" si="27"/>
        <v>0.48000000044703484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1263518.05</v>
      </c>
      <c r="D1480" s="6"/>
      <c r="E1480" s="6">
        <v>0</v>
      </c>
      <c r="F1480" s="6">
        <v>0</v>
      </c>
      <c r="G1480" s="7">
        <f t="shared" ref="G1480:G1580" si="34">B1480/1000*C1480</f>
        <v>1263.5180500000001</v>
      </c>
      <c r="H1480" s="7">
        <f t="shared" ref="H1480:H1580" si="35">ABS(C1480-ROUND(C1480,0))</f>
        <v>5.0000000046566129E-2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10988900.339999998</v>
      </c>
      <c r="D1481" s="1">
        <v>0</v>
      </c>
      <c r="E1481" s="1">
        <v>0</v>
      </c>
      <c r="F1481" s="1">
        <v>0</v>
      </c>
      <c r="G1481" s="2">
        <f t="shared" si="34"/>
        <v>21977.800679999997</v>
      </c>
      <c r="H1481" s="2">
        <f t="shared" si="35"/>
        <v>0.33999999798834324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10765434.479999999</v>
      </c>
      <c r="D1483" s="1">
        <v>0</v>
      </c>
      <c r="E1483" s="1">
        <v>0</v>
      </c>
      <c r="F1483" s="1">
        <v>0</v>
      </c>
      <c r="G1483" s="2">
        <f t="shared" si="34"/>
        <v>43061.737919999992</v>
      </c>
      <c r="H1483" s="2">
        <f t="shared" si="35"/>
        <v>0.47999999858438969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8905291.25</v>
      </c>
      <c r="D1484" s="1">
        <v>0</v>
      </c>
      <c r="E1484" s="1">
        <v>0</v>
      </c>
      <c r="F1484" s="1">
        <v>0</v>
      </c>
      <c r="G1484" s="2">
        <f t="shared" si="34"/>
        <v>44526.456250000003</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1775998.28</v>
      </c>
      <c r="D1485" s="1">
        <v>0</v>
      </c>
      <c r="E1485" s="1">
        <v>0</v>
      </c>
      <c r="F1485" s="1">
        <v>0</v>
      </c>
      <c r="G1485" s="2">
        <f t="shared" si="34"/>
        <v>10655.989680000001</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5882.09</v>
      </c>
      <c r="D1486" s="1">
        <v>0</v>
      </c>
      <c r="E1486" s="1">
        <v>0</v>
      </c>
      <c r="F1486" s="1">
        <v>0</v>
      </c>
      <c r="G1486" s="2">
        <f t="shared" si="34"/>
        <v>41.174630000000001</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78262.86</v>
      </c>
      <c r="D1491" s="1">
        <v>0</v>
      </c>
      <c r="E1491" s="1">
        <v>0</v>
      </c>
      <c r="F1491" s="1">
        <v>0</v>
      </c>
      <c r="G1491" s="2">
        <f t="shared" si="34"/>
        <v>939.15431999999998</v>
      </c>
      <c r="H1491" s="2">
        <f t="shared" si="35"/>
        <v>0.13999999999941792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223465.86</v>
      </c>
      <c r="D1492" s="1">
        <v>0</v>
      </c>
      <c r="E1492" s="1">
        <v>0</v>
      </c>
      <c r="F1492" s="1">
        <v>0</v>
      </c>
      <c r="G1492" s="2">
        <f t="shared" si="34"/>
        <v>2905.0561799999996</v>
      </c>
      <c r="H1492" s="2">
        <f t="shared" si="35"/>
        <v>0.14000000001396984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10727730.959999999</v>
      </c>
      <c r="D1499" s="1">
        <v>0</v>
      </c>
      <c r="E1499" s="1">
        <v>0</v>
      </c>
      <c r="F1499" s="1">
        <v>0</v>
      </c>
      <c r="G1499" s="2">
        <f t="shared" si="34"/>
        <v>214554.61919999999</v>
      </c>
      <c r="H1499" s="2">
        <f t="shared" si="35"/>
        <v>4.0000000968575478E-2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10630815.689999999</v>
      </c>
      <c r="D1501" s="1">
        <v>0</v>
      </c>
      <c r="E1501" s="1">
        <v>0</v>
      </c>
      <c r="F1501" s="1">
        <v>0</v>
      </c>
      <c r="G1501" s="2">
        <f t="shared" si="34"/>
        <v>233877.94517999998</v>
      </c>
      <c r="H1501" s="2">
        <f t="shared" si="35"/>
        <v>0.31000000052154064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8900041.75</v>
      </c>
      <c r="D1502" s="1">
        <v>0</v>
      </c>
      <c r="E1502" s="1">
        <v>0</v>
      </c>
      <c r="F1502" s="1">
        <v>0</v>
      </c>
      <c r="G1502" s="2">
        <f t="shared" si="34"/>
        <v>204700.96025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1681803.72</v>
      </c>
      <c r="D1503" s="1">
        <v>0</v>
      </c>
      <c r="E1503" s="1">
        <v>0</v>
      </c>
      <c r="F1503" s="1">
        <v>0</v>
      </c>
      <c r="G1503" s="2">
        <f t="shared" si="34"/>
        <v>40363.289279999997</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5883.2</v>
      </c>
      <c r="D1504" s="1">
        <v>0</v>
      </c>
      <c r="E1504" s="1">
        <v>0</v>
      </c>
      <c r="F1504" s="1">
        <v>0</v>
      </c>
      <c r="G1504" s="2">
        <f t="shared" si="34"/>
        <v>147.08000000000001</v>
      </c>
      <c r="H1504" s="2">
        <f t="shared" si="35"/>
        <v>0.1999999999998181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43087.02</v>
      </c>
      <c r="D1509" s="1">
        <v>0</v>
      </c>
      <c r="E1509" s="1">
        <v>0</v>
      </c>
      <c r="F1509" s="1">
        <v>0</v>
      </c>
      <c r="G1509" s="2">
        <f t="shared" si="34"/>
        <v>1292.6105999999997</v>
      </c>
      <c r="H1509" s="2">
        <f t="shared" si="35"/>
        <v>1.9999999996798579E-2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96915.27</v>
      </c>
      <c r="D1510" s="1">
        <v>0</v>
      </c>
      <c r="E1510" s="1">
        <v>0</v>
      </c>
      <c r="F1510" s="1">
        <v>0</v>
      </c>
      <c r="G1510" s="2">
        <f t="shared" si="34"/>
        <v>3004.3733700000003</v>
      </c>
      <c r="H1510" s="2">
        <f t="shared" si="35"/>
        <v>0.27000000000407454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1524687.4299999997</v>
      </c>
      <c r="D1517" s="1">
        <v>0</v>
      </c>
      <c r="E1517" s="1">
        <v>0</v>
      </c>
      <c r="F1517" s="1">
        <v>0</v>
      </c>
      <c r="G1517" s="2">
        <f t="shared" si="34"/>
        <v>57938.122339999987</v>
      </c>
      <c r="H1517" s="2">
        <f t="shared" si="35"/>
        <v>0.42999999970197678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793183.87</v>
      </c>
      <c r="D1518" s="1">
        <v>0</v>
      </c>
      <c r="E1518" s="1">
        <v>0</v>
      </c>
      <c r="F1518" s="1">
        <v>0</v>
      </c>
      <c r="G1518" s="2">
        <f t="shared" si="34"/>
        <v>30934.17093</v>
      </c>
      <c r="H1518" s="2">
        <f t="shared" si="35"/>
        <v>0.13000000000465661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665149.82999999996</v>
      </c>
      <c r="D1524" s="1">
        <v>0</v>
      </c>
      <c r="E1524" s="1">
        <v>0</v>
      </c>
      <c r="F1524" s="1">
        <v>0</v>
      </c>
      <c r="G1524" s="2">
        <f t="shared" si="34"/>
        <v>29931.742349999997</v>
      </c>
      <c r="H1524" s="2">
        <f t="shared" si="35"/>
        <v>0.17000000004190952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473382.89</v>
      </c>
      <c r="D1530" s="1">
        <v>0</v>
      </c>
      <c r="E1530" s="1">
        <v>0</v>
      </c>
      <c r="F1530" s="1">
        <v>0</v>
      </c>
      <c r="G1530" s="2">
        <f t="shared" si="34"/>
        <v>24142.527389999999</v>
      </c>
      <c r="H1530" s="2">
        <f t="shared" si="35"/>
        <v>0.10999999998603016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473382.89</v>
      </c>
      <c r="D1531" s="1">
        <v>0</v>
      </c>
      <c r="E1531" s="1">
        <v>0</v>
      </c>
      <c r="F1531" s="1">
        <v>0</v>
      </c>
      <c r="G1531" s="2">
        <f t="shared" si="34"/>
        <v>24615.91028</v>
      </c>
      <c r="H1531" s="2">
        <f t="shared" si="35"/>
        <v>0.10999999998603016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502.86</v>
      </c>
      <c r="D1535" s="1">
        <v>0</v>
      </c>
      <c r="E1535" s="1">
        <v>0</v>
      </c>
      <c r="F1535" s="1">
        <v>0</v>
      </c>
      <c r="G1535" s="2">
        <f t="shared" si="34"/>
        <v>28.160160000000001</v>
      </c>
      <c r="H1535" s="2">
        <f t="shared" si="35"/>
        <v>0.13999999999998636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502.86</v>
      </c>
      <c r="D1536" s="1">
        <v>0</v>
      </c>
      <c r="E1536" s="1">
        <v>0</v>
      </c>
      <c r="F1536" s="1">
        <v>0</v>
      </c>
      <c r="G1536" s="2">
        <f t="shared" si="34"/>
        <v>28.663020000000003</v>
      </c>
      <c r="H1536" s="2">
        <f t="shared" si="35"/>
        <v>0.13999999999998636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191264.08</v>
      </c>
      <c r="D1560" s="1">
        <v>0</v>
      </c>
      <c r="E1560" s="1">
        <v>0</v>
      </c>
      <c r="F1560" s="1">
        <v>0</v>
      </c>
      <c r="G1560" s="2">
        <f t="shared" si="34"/>
        <v>15492.39048</v>
      </c>
      <c r="H1560" s="2">
        <f t="shared" si="35"/>
        <v>7.9999999987194315E-2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191264.08</v>
      </c>
      <c r="D1561" s="1">
        <v>0</v>
      </c>
      <c r="E1561" s="1">
        <v>0</v>
      </c>
      <c r="F1561" s="1">
        <v>0</v>
      </c>
      <c r="G1561" s="2">
        <f t="shared" si="34"/>
        <v>15683.654559999999</v>
      </c>
      <c r="H1561" s="2">
        <f t="shared" si="35"/>
        <v>7.9999999987194315E-2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128034.04</v>
      </c>
      <c r="D1565" s="1">
        <v>0</v>
      </c>
      <c r="E1565" s="1">
        <v>0</v>
      </c>
      <c r="F1565" s="1">
        <v>0</v>
      </c>
      <c r="G1565" s="2">
        <f t="shared" si="34"/>
        <v>11010.927439999998</v>
      </c>
      <c r="H1565" s="2">
        <f t="shared" si="35"/>
        <v>3.9999999993597157E-2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128034.04</v>
      </c>
      <c r="D1566" s="1">
        <v>0</v>
      </c>
      <c r="E1566" s="1">
        <v>0</v>
      </c>
      <c r="F1566" s="1">
        <v>0</v>
      </c>
      <c r="G1566" s="2">
        <f t="shared" si="34"/>
        <v>11138.961479999998</v>
      </c>
      <c r="H1566" s="2">
        <f t="shared" si="35"/>
        <v>3.9999999993597157E-2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731503.56</v>
      </c>
      <c r="D1576" s="1">
        <v>0</v>
      </c>
      <c r="E1576" s="1">
        <v>0</v>
      </c>
      <c r="F1576" s="1">
        <v>0</v>
      </c>
      <c r="G1576" s="2">
        <f t="shared" si="34"/>
        <v>70955.845320000008</v>
      </c>
      <c r="H1576" s="2">
        <f t="shared" si="35"/>
        <v>0.43999999994412065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731503.56</v>
      </c>
      <c r="D1578" s="1">
        <v>0</v>
      </c>
      <c r="E1578" s="1">
        <v>0</v>
      </c>
      <c r="F1578" s="1">
        <v>0</v>
      </c>
      <c r="G1578" s="2">
        <f t="shared" si="34"/>
        <v>72418.852440000002</v>
      </c>
      <c r="H1578" s="2">
        <f t="shared" si="35"/>
        <v>0.43999999994412065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14605</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10258412</v>
      </c>
      <c r="I16" s="172">
        <f>'PR-RAS'!E6</f>
        <v>10910166.830000002</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9906867</v>
      </c>
      <c r="I17" s="172">
        <f>'PR-RAS'!E151</f>
        <v>10724214.66</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193194</v>
      </c>
      <c r="I18" s="172">
        <f>'PR-RAS'!E645</f>
        <v>150166.68000000276</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7360231</v>
      </c>
      <c r="I20" s="175">
        <f>BILANCA!E7</f>
        <v>7148246.3700000001</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1600491</v>
      </c>
      <c r="I21" s="177">
        <f>BILANCA!E68</f>
        <v>1830264.71</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1263518</v>
      </c>
      <c r="I22" s="177">
        <f>BILANCA!E176</f>
        <v>1524687.4300000002</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7697204</v>
      </c>
      <c r="I23" s="179">
        <f>BILANCA!E237</f>
        <v>7453823.6499999994</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10054880</v>
      </c>
      <c r="I27" s="177">
        <f>'RAS-funkcijski'!E114</f>
        <v>10951980.52</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10054880</v>
      </c>
      <c r="I28" s="181">
        <f>'RAS-funkcijski'!E141</f>
        <v>10951980.52</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1263518.05</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1524687.4299999997</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793183.87</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731503.56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0" zoomScaleNormal="100" workbookViewId="0">
      <selection activeCell="D652" sqref="D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10258412</v>
      </c>
      <c r="E6" s="53">
        <f>E7+E44+E50+E82+E106+E124+E133+E139</f>
        <v>10910166.830000002</v>
      </c>
      <c r="F6" s="54">
        <f t="shared" ref="F6:F131" si="0">IF(D6&lt;&gt;0,IF(E6/D6&gt;=100,"&gt;&gt;100",E6/D6*100),"-")</f>
        <v>106.35336960535413</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7734632</v>
      </c>
      <c r="E50" s="53">
        <f>E51+E54+E59+E62+E65+E68+E71+E74+E77</f>
        <v>7930279.8700000001</v>
      </c>
      <c r="F50" s="54">
        <f t="shared" si="0"/>
        <v>102.52950457112892</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7618594</v>
      </c>
      <c r="E68" s="53">
        <f t="shared" si="15"/>
        <v>7780974.3399999999</v>
      </c>
      <c r="F68" s="54">
        <f t="shared" si="0"/>
        <v>102.13136885887344</v>
      </c>
    </row>
    <row r="69" spans="1:6" ht="12.75" customHeight="1" x14ac:dyDescent="0.2">
      <c r="A69" s="55" t="s">
        <v>180</v>
      </c>
      <c r="B69" s="87" t="s">
        <v>181</v>
      </c>
      <c r="C69" s="52" t="s">
        <v>180</v>
      </c>
      <c r="D69" s="244">
        <v>7614594</v>
      </c>
      <c r="E69" s="244">
        <v>7780974.3399999999</v>
      </c>
      <c r="F69" s="54">
        <f t="shared" si="0"/>
        <v>102.1850191881537</v>
      </c>
    </row>
    <row r="70" spans="1:6" ht="24" x14ac:dyDescent="0.2">
      <c r="A70" s="55" t="s">
        <v>182</v>
      </c>
      <c r="B70" s="87" t="s">
        <v>183</v>
      </c>
      <c r="C70" s="52" t="s">
        <v>182</v>
      </c>
      <c r="D70" s="244">
        <v>4000</v>
      </c>
      <c r="E70" s="244"/>
      <c r="F70" s="54">
        <f t="shared" si="0"/>
        <v>0</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36355</v>
      </c>
      <c r="E74" s="53">
        <f t="shared" si="17"/>
        <v>0</v>
      </c>
      <c r="F74" s="54">
        <f t="shared" si="0"/>
        <v>0</v>
      </c>
    </row>
    <row r="75" spans="1:6" ht="12.75" customHeight="1" x14ac:dyDescent="0.2">
      <c r="A75" s="55" t="s">
        <v>192</v>
      </c>
      <c r="B75" s="87" t="s">
        <v>193</v>
      </c>
      <c r="C75" s="52" t="s">
        <v>192</v>
      </c>
      <c r="D75" s="244">
        <v>36355</v>
      </c>
      <c r="E75" s="244"/>
      <c r="F75" s="54">
        <f t="shared" si="0"/>
        <v>0</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79683</v>
      </c>
      <c r="E77" s="53">
        <f t="shared" si="18"/>
        <v>149305.53</v>
      </c>
      <c r="F77" s="54">
        <f t="shared" si="0"/>
        <v>187.37438349459734</v>
      </c>
    </row>
    <row r="78" spans="1:6" ht="12.75" customHeight="1" x14ac:dyDescent="0.2">
      <c r="A78" s="55">
        <v>6391</v>
      </c>
      <c r="B78" s="87" t="s">
        <v>198</v>
      </c>
      <c r="C78" s="52" t="s">
        <v>199</v>
      </c>
      <c r="D78" s="244"/>
      <c r="E78" s="244">
        <v>1620</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79683</v>
      </c>
      <c r="E80" s="244">
        <v>147685.53</v>
      </c>
      <c r="F80" s="54">
        <f t="shared" si="0"/>
        <v>185.34132751025939</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5</v>
      </c>
      <c r="E82" s="53">
        <f t="shared" si="19"/>
        <v>5.09</v>
      </c>
      <c r="F82" s="54">
        <f t="shared" si="0"/>
        <v>101.8</v>
      </c>
    </row>
    <row r="83" spans="1:6" ht="12.75" customHeight="1" x14ac:dyDescent="0.2">
      <c r="A83" s="55">
        <v>641</v>
      </c>
      <c r="B83" s="87" t="s">
        <v>208</v>
      </c>
      <c r="C83" s="52" t="s">
        <v>209</v>
      </c>
      <c r="D83" s="53">
        <f t="shared" ref="D83:E83" si="20">SUM(D84:D90)</f>
        <v>5</v>
      </c>
      <c r="E83" s="53">
        <f t="shared" si="20"/>
        <v>5.09</v>
      </c>
      <c r="F83" s="54">
        <f t="shared" si="0"/>
        <v>101.8</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5</v>
      </c>
      <c r="E85" s="244">
        <v>5.09</v>
      </c>
      <c r="F85" s="54">
        <f t="shared" si="0"/>
        <v>101.8</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599766</v>
      </c>
      <c r="E106" s="53">
        <f t="shared" si="23"/>
        <v>715871.94</v>
      </c>
      <c r="F106" s="54">
        <f t="shared" si="0"/>
        <v>119.3585398305339</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599766</v>
      </c>
      <c r="E112" s="53">
        <f t="shared" si="25"/>
        <v>715871.94</v>
      </c>
      <c r="F112" s="54">
        <f t="shared" si="0"/>
        <v>119.3585398305339</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579441</v>
      </c>
      <c r="E117" s="244">
        <v>715871.94</v>
      </c>
      <c r="F117" s="54">
        <f t="shared" si="0"/>
        <v>123.54526862959298</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v>20325</v>
      </c>
      <c r="E119" s="244">
        <v>0</v>
      </c>
      <c r="F119" s="54">
        <f t="shared" si="0"/>
        <v>0</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116905</v>
      </c>
      <c r="E124" s="53">
        <f t="shared" si="27"/>
        <v>129025.48</v>
      </c>
      <c r="F124" s="54">
        <f t="shared" si="0"/>
        <v>110.36780291689834</v>
      </c>
    </row>
    <row r="125" spans="1:6" ht="12.75" customHeight="1" x14ac:dyDescent="0.2">
      <c r="A125" s="55">
        <v>661</v>
      </c>
      <c r="B125" s="88" t="s">
        <v>292</v>
      </c>
      <c r="C125" s="52" t="s">
        <v>293</v>
      </c>
      <c r="D125" s="53">
        <f t="shared" ref="D125:E125" si="28">SUM(D126:D127)</f>
        <v>98914</v>
      </c>
      <c r="E125" s="53">
        <f t="shared" si="28"/>
        <v>124725.48</v>
      </c>
      <c r="F125" s="54">
        <f t="shared" si="0"/>
        <v>126.09487029136422</v>
      </c>
    </row>
    <row r="126" spans="1:6" ht="12.75" customHeight="1" x14ac:dyDescent="0.2">
      <c r="A126" s="55">
        <v>6614</v>
      </c>
      <c r="B126" s="88" t="s">
        <v>294</v>
      </c>
      <c r="C126" s="52" t="s">
        <v>295</v>
      </c>
      <c r="D126" s="244">
        <v>5064</v>
      </c>
      <c r="E126" s="244">
        <v>4745.4799999999996</v>
      </c>
      <c r="F126" s="54">
        <f t="shared" si="0"/>
        <v>93.710110584518162</v>
      </c>
    </row>
    <row r="127" spans="1:6" ht="12.75" customHeight="1" x14ac:dyDescent="0.2">
      <c r="A127" s="55">
        <v>6615</v>
      </c>
      <c r="B127" s="88" t="s">
        <v>296</v>
      </c>
      <c r="C127" s="52" t="s">
        <v>297</v>
      </c>
      <c r="D127" s="244">
        <v>93850</v>
      </c>
      <c r="E127" s="244">
        <v>119980</v>
      </c>
      <c r="F127" s="54">
        <f t="shared" si="0"/>
        <v>127.84230154501866</v>
      </c>
    </row>
    <row r="128" spans="1:6" ht="24" x14ac:dyDescent="0.2">
      <c r="A128" s="55">
        <v>663</v>
      </c>
      <c r="B128" s="233" t="s">
        <v>298</v>
      </c>
      <c r="C128" s="52" t="s">
        <v>299</v>
      </c>
      <c r="D128" s="53">
        <f t="shared" ref="D128:E128" si="29">SUM(D129:D132)</f>
        <v>17991</v>
      </c>
      <c r="E128" s="53">
        <f t="shared" si="29"/>
        <v>4300</v>
      </c>
      <c r="F128" s="54">
        <f t="shared" si="0"/>
        <v>23.900839308543159</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v>17991</v>
      </c>
      <c r="E130" s="244">
        <v>4300</v>
      </c>
      <c r="F130" s="54">
        <f t="shared" si="0"/>
        <v>23.900839308543159</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1807104</v>
      </c>
      <c r="E133" s="53">
        <f t="shared" si="30"/>
        <v>2134984.4500000002</v>
      </c>
      <c r="F133" s="54">
        <f t="shared" ref="F133:F223" si="31">IF(D133&lt;&gt;0,IF(E133/D133&gt;=100,"&gt;&gt;100",E133/D133*100),"-")</f>
        <v>118.14397234470182</v>
      </c>
    </row>
    <row r="134" spans="1:6" ht="24" x14ac:dyDescent="0.2">
      <c r="A134" s="55">
        <v>671</v>
      </c>
      <c r="B134" s="234" t="s">
        <v>310</v>
      </c>
      <c r="C134" s="52" t="s">
        <v>311</v>
      </c>
      <c r="D134" s="53">
        <f t="shared" ref="D134:E134" si="32">SUM(D135:D137)</f>
        <v>1807104</v>
      </c>
      <c r="E134" s="53">
        <f t="shared" si="32"/>
        <v>2134984.4500000002</v>
      </c>
      <c r="F134" s="54">
        <f t="shared" si="31"/>
        <v>118.14397234470182</v>
      </c>
    </row>
    <row r="135" spans="1:6" ht="12.75" customHeight="1" x14ac:dyDescent="0.2">
      <c r="A135" s="55">
        <v>6711</v>
      </c>
      <c r="B135" s="87" t="s">
        <v>312</v>
      </c>
      <c r="C135" s="52" t="s">
        <v>313</v>
      </c>
      <c r="D135" s="244">
        <v>1704397</v>
      </c>
      <c r="E135" s="244">
        <v>2129446.46</v>
      </c>
      <c r="F135" s="54">
        <f t="shared" si="31"/>
        <v>124.93840695565646</v>
      </c>
    </row>
    <row r="136" spans="1:6" ht="24" x14ac:dyDescent="0.2">
      <c r="A136" s="55">
        <v>6712</v>
      </c>
      <c r="B136" s="234" t="s">
        <v>314</v>
      </c>
      <c r="C136" s="52" t="s">
        <v>315</v>
      </c>
      <c r="D136" s="244">
        <v>102707</v>
      </c>
      <c r="E136" s="244">
        <v>5537.99</v>
      </c>
      <c r="F136" s="54">
        <f t="shared" si="31"/>
        <v>5.3920278072575387</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9906867</v>
      </c>
      <c r="E151" s="53">
        <f t="shared" si="35"/>
        <v>10724214.66</v>
      </c>
      <c r="F151" s="54">
        <f t="shared" si="31"/>
        <v>108.25031425172055</v>
      </c>
    </row>
    <row r="152" spans="1:6" ht="12.75" customHeight="1" x14ac:dyDescent="0.2">
      <c r="A152" s="55">
        <v>31</v>
      </c>
      <c r="B152" s="87" t="s">
        <v>345</v>
      </c>
      <c r="C152" s="52" t="s">
        <v>346</v>
      </c>
      <c r="D152" s="53">
        <f t="shared" ref="D152:E152" si="36">D153+D158+D159</f>
        <v>8221929</v>
      </c>
      <c r="E152" s="53">
        <f t="shared" si="36"/>
        <v>8817288.0199999996</v>
      </c>
      <c r="F152" s="54">
        <f t="shared" si="31"/>
        <v>107.24111117962707</v>
      </c>
    </row>
    <row r="153" spans="1:6" ht="12.75" customHeight="1" x14ac:dyDescent="0.2">
      <c r="A153" s="55">
        <v>311</v>
      </c>
      <c r="B153" s="87" t="s">
        <v>347</v>
      </c>
      <c r="C153" s="52" t="s">
        <v>348</v>
      </c>
      <c r="D153" s="53">
        <f t="shared" ref="D153:E153" si="37">SUM(D154:D157)</f>
        <v>6742955</v>
      </c>
      <c r="E153" s="53">
        <f t="shared" si="37"/>
        <v>7290742.71</v>
      </c>
      <c r="F153" s="54">
        <f t="shared" si="31"/>
        <v>108.12385237629496</v>
      </c>
    </row>
    <row r="154" spans="1:6" ht="12.75" customHeight="1" x14ac:dyDescent="0.2">
      <c r="A154" s="55">
        <v>3111</v>
      </c>
      <c r="B154" s="87" t="s">
        <v>349</v>
      </c>
      <c r="C154" s="52" t="s">
        <v>350</v>
      </c>
      <c r="D154" s="244">
        <v>6681319</v>
      </c>
      <c r="E154" s="244">
        <v>7142380.0999999996</v>
      </c>
      <c r="F154" s="54">
        <f t="shared" si="31"/>
        <v>106.90074968729976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43634</v>
      </c>
      <c r="E156" s="244">
        <v>126916.15</v>
      </c>
      <c r="F156" s="54">
        <f t="shared" si="31"/>
        <v>290.8652656185543</v>
      </c>
    </row>
    <row r="157" spans="1:6" ht="12.75" customHeight="1" x14ac:dyDescent="0.2">
      <c r="A157" s="55">
        <v>3114</v>
      </c>
      <c r="B157" s="87" t="s">
        <v>355</v>
      </c>
      <c r="C157" s="52" t="s">
        <v>356</v>
      </c>
      <c r="D157" s="244">
        <v>18002</v>
      </c>
      <c r="E157" s="244">
        <v>21446.46</v>
      </c>
      <c r="F157" s="54">
        <f t="shared" si="31"/>
        <v>119.13376291523163</v>
      </c>
    </row>
    <row r="158" spans="1:6" ht="12.75" customHeight="1" x14ac:dyDescent="0.2">
      <c r="A158" s="55">
        <v>312</v>
      </c>
      <c r="B158" s="87" t="s">
        <v>357</v>
      </c>
      <c r="C158" s="52" t="s">
        <v>358</v>
      </c>
      <c r="D158" s="244">
        <v>366992</v>
      </c>
      <c r="E158" s="244">
        <v>411559.75</v>
      </c>
      <c r="F158" s="54">
        <f t="shared" si="31"/>
        <v>112.14406581069886</v>
      </c>
    </row>
    <row r="159" spans="1:6" ht="12.75" customHeight="1" x14ac:dyDescent="0.2">
      <c r="A159" s="55">
        <v>313</v>
      </c>
      <c r="B159" s="87" t="s">
        <v>359</v>
      </c>
      <c r="C159" s="52" t="s">
        <v>360</v>
      </c>
      <c r="D159" s="53">
        <f t="shared" ref="D159:E159" si="38">SUM(D160:D162)</f>
        <v>1111982</v>
      </c>
      <c r="E159" s="53">
        <f t="shared" si="38"/>
        <v>1114985.56</v>
      </c>
      <c r="F159" s="54">
        <f t="shared" si="31"/>
        <v>100.27010868880973</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1111982</v>
      </c>
      <c r="E161" s="244">
        <v>1114985.56</v>
      </c>
      <c r="F161" s="54">
        <f t="shared" si="31"/>
        <v>100.27010868880973</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1674401</v>
      </c>
      <c r="E163" s="53">
        <f t="shared" si="39"/>
        <v>1894452.87</v>
      </c>
      <c r="F163" s="54">
        <f t="shared" si="31"/>
        <v>113.14212485539605</v>
      </c>
    </row>
    <row r="164" spans="1:6" ht="12.75" customHeight="1" x14ac:dyDescent="0.2">
      <c r="A164" s="55">
        <v>321</v>
      </c>
      <c r="B164" s="87" t="s">
        <v>368</v>
      </c>
      <c r="C164" s="52" t="s">
        <v>369</v>
      </c>
      <c r="D164" s="53">
        <f t="shared" ref="D164:E164" si="40">SUM(D165:D168)</f>
        <v>195265</v>
      </c>
      <c r="E164" s="53">
        <f t="shared" si="40"/>
        <v>217720.61000000002</v>
      </c>
      <c r="F164" s="54">
        <f t="shared" si="31"/>
        <v>111.50006913681408</v>
      </c>
    </row>
    <row r="165" spans="1:6" ht="12.75" customHeight="1" x14ac:dyDescent="0.2">
      <c r="A165" s="55">
        <v>3211</v>
      </c>
      <c r="B165" s="87" t="s">
        <v>370</v>
      </c>
      <c r="C165" s="52" t="s">
        <v>371</v>
      </c>
      <c r="D165" s="244">
        <v>12452</v>
      </c>
      <c r="E165" s="244">
        <v>33727.19</v>
      </c>
      <c r="F165" s="54">
        <f t="shared" si="31"/>
        <v>270.85761323482171</v>
      </c>
    </row>
    <row r="166" spans="1:6" ht="12.75" customHeight="1" x14ac:dyDescent="0.2">
      <c r="A166" s="55">
        <v>3212</v>
      </c>
      <c r="B166" s="87" t="s">
        <v>372</v>
      </c>
      <c r="C166" s="52" t="s">
        <v>373</v>
      </c>
      <c r="D166" s="244">
        <v>178959</v>
      </c>
      <c r="E166" s="244">
        <v>170417.17</v>
      </c>
      <c r="F166" s="54">
        <f t="shared" si="31"/>
        <v>95.22693466101174</v>
      </c>
    </row>
    <row r="167" spans="1:6" ht="12.75" customHeight="1" x14ac:dyDescent="0.2">
      <c r="A167" s="55">
        <v>3213</v>
      </c>
      <c r="B167" s="87" t="s">
        <v>374</v>
      </c>
      <c r="C167" s="52" t="s">
        <v>375</v>
      </c>
      <c r="D167" s="244">
        <v>2990</v>
      </c>
      <c r="E167" s="244">
        <v>13576.25</v>
      </c>
      <c r="F167" s="54">
        <f t="shared" si="31"/>
        <v>454.05518394648834</v>
      </c>
    </row>
    <row r="168" spans="1:6" ht="12.75" customHeight="1" x14ac:dyDescent="0.2">
      <c r="A168" s="55">
        <v>3214</v>
      </c>
      <c r="B168" s="87" t="s">
        <v>376</v>
      </c>
      <c r="C168" s="52" t="s">
        <v>377</v>
      </c>
      <c r="D168" s="244">
        <v>864</v>
      </c>
      <c r="E168" s="244"/>
      <c r="F168" s="54">
        <f t="shared" si="31"/>
        <v>0</v>
      </c>
    </row>
    <row r="169" spans="1:6" ht="12.75" customHeight="1" x14ac:dyDescent="0.2">
      <c r="A169" s="55">
        <v>322</v>
      </c>
      <c r="B169" s="87" t="s">
        <v>378</v>
      </c>
      <c r="C169" s="52" t="s">
        <v>379</v>
      </c>
      <c r="D169" s="53">
        <f t="shared" ref="D169:E169" si="41">SUM(D170:D176)</f>
        <v>1027683</v>
      </c>
      <c r="E169" s="53">
        <f t="shared" si="41"/>
        <v>1134112.1500000001</v>
      </c>
      <c r="F169" s="54">
        <f t="shared" si="31"/>
        <v>110.35622366040892</v>
      </c>
    </row>
    <row r="170" spans="1:6" ht="12.75" customHeight="1" x14ac:dyDescent="0.2">
      <c r="A170" s="55">
        <v>3221</v>
      </c>
      <c r="B170" s="87" t="s">
        <v>380</v>
      </c>
      <c r="C170" s="52" t="s">
        <v>381</v>
      </c>
      <c r="D170" s="244">
        <v>98934</v>
      </c>
      <c r="E170" s="244">
        <v>93071.25</v>
      </c>
      <c r="F170" s="54">
        <f t="shared" si="31"/>
        <v>94.074079689489963</v>
      </c>
    </row>
    <row r="171" spans="1:6" ht="12.75" customHeight="1" x14ac:dyDescent="0.2">
      <c r="A171" s="55">
        <v>3222</v>
      </c>
      <c r="B171" s="87" t="s">
        <v>382</v>
      </c>
      <c r="C171" s="52" t="s">
        <v>383</v>
      </c>
      <c r="D171" s="244">
        <v>458011</v>
      </c>
      <c r="E171" s="244">
        <v>575424.59</v>
      </c>
      <c r="F171" s="54">
        <f t="shared" si="31"/>
        <v>125.635539321108</v>
      </c>
    </row>
    <row r="172" spans="1:6" ht="12.75" customHeight="1" x14ac:dyDescent="0.2">
      <c r="A172" s="55">
        <v>3223</v>
      </c>
      <c r="B172" s="87" t="s">
        <v>384</v>
      </c>
      <c r="C172" s="52" t="s">
        <v>385</v>
      </c>
      <c r="D172" s="244">
        <v>461020</v>
      </c>
      <c r="E172" s="244">
        <v>431889.51</v>
      </c>
      <c r="F172" s="54">
        <f t="shared" si="31"/>
        <v>93.681295822307064</v>
      </c>
    </row>
    <row r="173" spans="1:6" ht="12.75" customHeight="1" x14ac:dyDescent="0.2">
      <c r="A173" s="55">
        <v>3224</v>
      </c>
      <c r="B173" s="87" t="s">
        <v>386</v>
      </c>
      <c r="C173" s="52" t="s">
        <v>387</v>
      </c>
      <c r="D173" s="244">
        <v>3643</v>
      </c>
      <c r="E173" s="244">
        <v>9458.5</v>
      </c>
      <c r="F173" s="54">
        <f t="shared" si="31"/>
        <v>259.63491627779302</v>
      </c>
    </row>
    <row r="174" spans="1:6" ht="12.75" customHeight="1" x14ac:dyDescent="0.2">
      <c r="A174" s="55">
        <v>3225</v>
      </c>
      <c r="B174" s="87" t="s">
        <v>388</v>
      </c>
      <c r="C174" s="52" t="s">
        <v>389</v>
      </c>
      <c r="D174" s="244">
        <v>558</v>
      </c>
      <c r="E174" s="244">
        <v>22847.05</v>
      </c>
      <c r="F174" s="54">
        <f t="shared" si="31"/>
        <v>4094.4534050179209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5517</v>
      </c>
      <c r="E176" s="244">
        <v>1421.25</v>
      </c>
      <c r="F176" s="54">
        <f t="shared" si="31"/>
        <v>25.761283306144644</v>
      </c>
    </row>
    <row r="177" spans="1:6" ht="12.75" customHeight="1" x14ac:dyDescent="0.2">
      <c r="A177" s="55">
        <v>323</v>
      </c>
      <c r="B177" s="87" t="s">
        <v>394</v>
      </c>
      <c r="C177" s="52" t="s">
        <v>395</v>
      </c>
      <c r="D177" s="53">
        <f t="shared" ref="D177:E177" si="42">SUM(D178:D186)</f>
        <v>389080</v>
      </c>
      <c r="E177" s="53">
        <f t="shared" si="42"/>
        <v>325195.2</v>
      </c>
      <c r="F177" s="54">
        <f t="shared" si="31"/>
        <v>83.580548987354788</v>
      </c>
    </row>
    <row r="178" spans="1:6" ht="12.75" customHeight="1" x14ac:dyDescent="0.2">
      <c r="A178" s="55">
        <v>3231</v>
      </c>
      <c r="B178" s="87" t="s">
        <v>396</v>
      </c>
      <c r="C178" s="52" t="s">
        <v>397</v>
      </c>
      <c r="D178" s="244">
        <v>5244</v>
      </c>
      <c r="E178" s="244">
        <v>10134.25</v>
      </c>
      <c r="F178" s="54">
        <f t="shared" si="31"/>
        <v>193.25419527078566</v>
      </c>
    </row>
    <row r="179" spans="1:6" ht="12.75" customHeight="1" x14ac:dyDescent="0.2">
      <c r="A179" s="55">
        <v>3232</v>
      </c>
      <c r="B179" s="87" t="s">
        <v>398</v>
      </c>
      <c r="C179" s="52" t="s">
        <v>399</v>
      </c>
      <c r="D179" s="244">
        <v>179399</v>
      </c>
      <c r="E179" s="244">
        <v>125240.66</v>
      </c>
      <c r="F179" s="54">
        <f t="shared" si="31"/>
        <v>69.811236406000035</v>
      </c>
    </row>
    <row r="180" spans="1:6" ht="12.75" customHeight="1" x14ac:dyDescent="0.2">
      <c r="A180" s="55">
        <v>3233</v>
      </c>
      <c r="B180" s="87" t="s">
        <v>400</v>
      </c>
      <c r="C180" s="52" t="s">
        <v>401</v>
      </c>
      <c r="D180" s="244">
        <v>1920</v>
      </c>
      <c r="E180" s="244">
        <v>1920</v>
      </c>
      <c r="F180" s="54">
        <f t="shared" si="31"/>
        <v>100</v>
      </c>
    </row>
    <row r="181" spans="1:6" ht="12.75" customHeight="1" x14ac:dyDescent="0.2">
      <c r="A181" s="55">
        <v>3234</v>
      </c>
      <c r="B181" s="87" t="s">
        <v>402</v>
      </c>
      <c r="C181" s="52" t="s">
        <v>403</v>
      </c>
      <c r="D181" s="244">
        <v>91803</v>
      </c>
      <c r="E181" s="244">
        <v>89905.52</v>
      </c>
      <c r="F181" s="54">
        <f t="shared" si="31"/>
        <v>97.933095868326745</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13006</v>
      </c>
      <c r="E183" s="244">
        <v>10287.5</v>
      </c>
      <c r="F183" s="54">
        <f t="shared" si="31"/>
        <v>79.09810856527757</v>
      </c>
    </row>
    <row r="184" spans="1:6" ht="12.75" customHeight="1" x14ac:dyDescent="0.2">
      <c r="A184" s="55">
        <v>3237</v>
      </c>
      <c r="B184" s="87" t="s">
        <v>408</v>
      </c>
      <c r="C184" s="52" t="s">
        <v>409</v>
      </c>
      <c r="D184" s="244">
        <v>55708</v>
      </c>
      <c r="E184" s="244">
        <v>40886.269999999997</v>
      </c>
      <c r="F184" s="54">
        <f t="shared" si="31"/>
        <v>73.393893157176706</v>
      </c>
    </row>
    <row r="185" spans="1:6" ht="12.75" customHeight="1" x14ac:dyDescent="0.2">
      <c r="A185" s="55">
        <v>3238</v>
      </c>
      <c r="B185" s="87" t="s">
        <v>410</v>
      </c>
      <c r="C185" s="52" t="s">
        <v>411</v>
      </c>
      <c r="D185" s="244">
        <v>22222</v>
      </c>
      <c r="E185" s="244">
        <v>18729.759999999998</v>
      </c>
      <c r="F185" s="54">
        <f t="shared" si="31"/>
        <v>84.284762847628471</v>
      </c>
    </row>
    <row r="186" spans="1:6" ht="12.75" customHeight="1" x14ac:dyDescent="0.2">
      <c r="A186" s="55">
        <v>3239</v>
      </c>
      <c r="B186" s="87" t="s">
        <v>412</v>
      </c>
      <c r="C186" s="52" t="s">
        <v>413</v>
      </c>
      <c r="D186" s="244">
        <v>19778</v>
      </c>
      <c r="E186" s="244">
        <v>28091.24</v>
      </c>
      <c r="F186" s="54">
        <f t="shared" si="31"/>
        <v>142.03276367681264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62373</v>
      </c>
      <c r="E188" s="53">
        <f t="shared" si="43"/>
        <v>217424.91</v>
      </c>
      <c r="F188" s="54">
        <f t="shared" si="31"/>
        <v>348.58818719638305</v>
      </c>
    </row>
    <row r="189" spans="1:6" ht="12.75" customHeight="1" x14ac:dyDescent="0.2">
      <c r="A189" s="55">
        <v>3291</v>
      </c>
      <c r="B189" s="234" t="s">
        <v>418</v>
      </c>
      <c r="C189" s="52" t="s">
        <v>419</v>
      </c>
      <c r="D189" s="244">
        <v>9728</v>
      </c>
      <c r="E189" s="244">
        <v>43795.39</v>
      </c>
      <c r="F189" s="54">
        <f t="shared" si="31"/>
        <v>450.19932154605266</v>
      </c>
    </row>
    <row r="190" spans="1:6" ht="12.75" customHeight="1" x14ac:dyDescent="0.2">
      <c r="A190" s="55">
        <v>3292</v>
      </c>
      <c r="B190" s="87" t="s">
        <v>420</v>
      </c>
      <c r="C190" s="52" t="s">
        <v>421</v>
      </c>
      <c r="D190" s="244">
        <v>9750</v>
      </c>
      <c r="E190" s="244"/>
      <c r="F190" s="54">
        <f t="shared" si="31"/>
        <v>0</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4300</v>
      </c>
      <c r="E192" s="244">
        <v>1500</v>
      </c>
      <c r="F192" s="54">
        <f t="shared" si="31"/>
        <v>34.883720930232556</v>
      </c>
    </row>
    <row r="193" spans="1:6" ht="12.75" customHeight="1" x14ac:dyDescent="0.2">
      <c r="A193" s="55">
        <v>3295</v>
      </c>
      <c r="B193" s="87" t="s">
        <v>426</v>
      </c>
      <c r="C193" s="52" t="s">
        <v>427</v>
      </c>
      <c r="D193" s="244">
        <v>20325</v>
      </c>
      <c r="E193" s="244">
        <v>22325</v>
      </c>
      <c r="F193" s="54">
        <f t="shared" si="31"/>
        <v>109.840098400984</v>
      </c>
    </row>
    <row r="194" spans="1:6" ht="12.75" customHeight="1" x14ac:dyDescent="0.2">
      <c r="A194" s="55" t="s">
        <v>428</v>
      </c>
      <c r="B194" s="87" t="s">
        <v>429</v>
      </c>
      <c r="C194" s="52" t="s">
        <v>428</v>
      </c>
      <c r="D194" s="244">
        <v>17316</v>
      </c>
      <c r="E194" s="244">
        <v>17184.07</v>
      </c>
      <c r="F194" s="54">
        <f t="shared" si="31"/>
        <v>99.238103488103491</v>
      </c>
    </row>
    <row r="195" spans="1:6" ht="12.75" customHeight="1" x14ac:dyDescent="0.2">
      <c r="A195" s="55">
        <v>3299</v>
      </c>
      <c r="B195" s="87" t="s">
        <v>430</v>
      </c>
      <c r="C195" s="52" t="s">
        <v>431</v>
      </c>
      <c r="D195" s="244">
        <v>954</v>
      </c>
      <c r="E195" s="244">
        <v>132620.45000000001</v>
      </c>
      <c r="F195" s="54" t="str">
        <f t="shared" si="31"/>
        <v>&gt;&gt;100</v>
      </c>
    </row>
    <row r="196" spans="1:6" ht="12.75" customHeight="1" x14ac:dyDescent="0.2">
      <c r="A196" s="55">
        <v>34</v>
      </c>
      <c r="B196" s="234" t="s">
        <v>432</v>
      </c>
      <c r="C196" s="52" t="s">
        <v>433</v>
      </c>
      <c r="D196" s="53">
        <f t="shared" ref="D196:E196" si="44">D197+D202+D210</f>
        <v>10537</v>
      </c>
      <c r="E196" s="53">
        <f t="shared" si="44"/>
        <v>10853.769999999999</v>
      </c>
      <c r="F196" s="54">
        <f t="shared" si="31"/>
        <v>103.00626364240296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10537</v>
      </c>
      <c r="E210" s="53">
        <f t="shared" si="47"/>
        <v>10853.769999999999</v>
      </c>
      <c r="F210" s="54">
        <f t="shared" si="31"/>
        <v>103.00626364240296</v>
      </c>
    </row>
    <row r="211" spans="1:6" ht="12.75" customHeight="1" x14ac:dyDescent="0.2">
      <c r="A211" s="55">
        <v>3431</v>
      </c>
      <c r="B211" s="234" t="s">
        <v>462</v>
      </c>
      <c r="C211" s="52" t="s">
        <v>463</v>
      </c>
      <c r="D211" s="244">
        <v>6853</v>
      </c>
      <c r="E211" s="244">
        <v>9138.6299999999992</v>
      </c>
      <c r="F211" s="54">
        <f t="shared" si="31"/>
        <v>133.35225448708593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3684</v>
      </c>
      <c r="E213" s="244">
        <v>1715.14</v>
      </c>
      <c r="F213" s="54">
        <f t="shared" si="31"/>
        <v>46.556460369163958</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1620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1620</v>
      </c>
      <c r="F247" s="54" t="str">
        <f t="shared" si="61"/>
        <v>-</v>
      </c>
    </row>
    <row r="248" spans="1:6" ht="12.75" customHeight="1" x14ac:dyDescent="0.2">
      <c r="A248" s="55" t="s">
        <v>536</v>
      </c>
      <c r="B248" s="87" t="s">
        <v>198</v>
      </c>
      <c r="C248" s="52" t="s">
        <v>536</v>
      </c>
      <c r="D248" s="244"/>
      <c r="E248" s="244">
        <v>1620</v>
      </c>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9906867</v>
      </c>
      <c r="E289" s="53">
        <f t="shared" si="79"/>
        <v>10724214.66</v>
      </c>
      <c r="F289" s="54">
        <f t="shared" si="76"/>
        <v>108.25031425172055</v>
      </c>
    </row>
    <row r="290" spans="1:6" ht="12.75" customHeight="1" x14ac:dyDescent="0.2">
      <c r="A290" s="55" t="s">
        <v>605</v>
      </c>
      <c r="B290" s="87" t="s">
        <v>616</v>
      </c>
      <c r="C290" s="52" t="s">
        <v>617</v>
      </c>
      <c r="D290" s="53">
        <f>IF(D6&gt;=D289,D6-D289,0)</f>
        <v>351545</v>
      </c>
      <c r="E290" s="53">
        <f>IF(E6&gt;=E289,E6-E289,0)</f>
        <v>185952.17000000179</v>
      </c>
      <c r="F290" s="54">
        <f t="shared" si="76"/>
        <v>52.895694719026523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205460</v>
      </c>
      <c r="E292" s="244">
        <v>191614.97</v>
      </c>
      <c r="F292" s="54">
        <f t="shared" si="76"/>
        <v>93.261447483695122</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1427777</v>
      </c>
      <c r="E294" s="244">
        <v>154895.24</v>
      </c>
      <c r="F294" s="54">
        <f t="shared" si="76"/>
        <v>10.848699761937613</v>
      </c>
    </row>
    <row r="295" spans="1:6" ht="24" x14ac:dyDescent="0.2">
      <c r="A295" s="55">
        <v>9661</v>
      </c>
      <c r="B295" s="87" t="s">
        <v>626</v>
      </c>
      <c r="C295" s="52" t="s">
        <v>627</v>
      </c>
      <c r="D295" s="244">
        <v>24954</v>
      </c>
      <c r="E295" s="244">
        <v>28103.5</v>
      </c>
      <c r="F295" s="54">
        <f t="shared" si="76"/>
        <v>112.62122305041275</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731</v>
      </c>
      <c r="E298" s="53">
        <f t="shared" si="80"/>
        <v>365.4</v>
      </c>
      <c r="F298" s="54">
        <f t="shared" ref="F298:F418" si="81">IF(D298&lt;&gt;0,IF(E298/D298&gt;=100,"&gt;&gt;100",E298/D298*100),"-")</f>
        <v>49.98632010943912</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731</v>
      </c>
      <c r="E311" s="53">
        <f t="shared" si="85"/>
        <v>365.4</v>
      </c>
      <c r="F311" s="54">
        <f t="shared" si="81"/>
        <v>49.98632010943912</v>
      </c>
    </row>
    <row r="312" spans="1:6" ht="12.75" customHeight="1" x14ac:dyDescent="0.2">
      <c r="A312" s="55">
        <v>721</v>
      </c>
      <c r="B312" s="87" t="s">
        <v>659</v>
      </c>
      <c r="C312" s="52" t="s">
        <v>660</v>
      </c>
      <c r="D312" s="53">
        <f t="shared" ref="D312:E312" si="86">SUM(D313:D316)</f>
        <v>731</v>
      </c>
      <c r="E312" s="53">
        <f t="shared" si="86"/>
        <v>365.4</v>
      </c>
      <c r="F312" s="54">
        <f t="shared" si="81"/>
        <v>49.98632010943912</v>
      </c>
    </row>
    <row r="313" spans="1:6" ht="12.75" customHeight="1" x14ac:dyDescent="0.2">
      <c r="A313" s="55">
        <v>7211</v>
      </c>
      <c r="B313" s="87" t="s">
        <v>661</v>
      </c>
      <c r="C313" s="52" t="s">
        <v>662</v>
      </c>
      <c r="D313" s="244">
        <v>731</v>
      </c>
      <c r="E313" s="244">
        <v>365.4</v>
      </c>
      <c r="F313" s="54">
        <f t="shared" si="81"/>
        <v>49.98632010943912</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148013</v>
      </c>
      <c r="E350" s="53">
        <f t="shared" si="95"/>
        <v>227765.86</v>
      </c>
      <c r="F350" s="54">
        <f t="shared" si="81"/>
        <v>153.8823346597934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148013</v>
      </c>
      <c r="E363" s="53">
        <f t="shared" si="99"/>
        <v>227765.86</v>
      </c>
      <c r="F363" s="54">
        <f t="shared" si="81"/>
        <v>153.8823346597934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29895</v>
      </c>
      <c r="E369" s="53">
        <f t="shared" si="101"/>
        <v>21666.25</v>
      </c>
      <c r="F369" s="54">
        <f t="shared" si="81"/>
        <v>72.474494062552267</v>
      </c>
    </row>
    <row r="370" spans="1:6" ht="12.75" customHeight="1" x14ac:dyDescent="0.2">
      <c r="A370" s="55">
        <v>4221</v>
      </c>
      <c r="B370" s="87" t="s">
        <v>671</v>
      </c>
      <c r="C370" s="52" t="s">
        <v>763</v>
      </c>
      <c r="D370" s="244">
        <v>24945</v>
      </c>
      <c r="E370" s="244">
        <v>6906.25</v>
      </c>
      <c r="F370" s="54">
        <f t="shared" si="81"/>
        <v>27.685908999799558</v>
      </c>
    </row>
    <row r="371" spans="1:6" ht="12.75" customHeight="1" x14ac:dyDescent="0.2">
      <c r="A371" s="55">
        <v>4222</v>
      </c>
      <c r="B371" s="87" t="s">
        <v>764</v>
      </c>
      <c r="C371" s="52" t="s">
        <v>765</v>
      </c>
      <c r="D371" s="244"/>
      <c r="E371" s="244">
        <v>14760</v>
      </c>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4950</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118118</v>
      </c>
      <c r="E383" s="53">
        <f t="shared" si="103"/>
        <v>206099.61</v>
      </c>
      <c r="F383" s="54">
        <f t="shared" si="81"/>
        <v>174.48620024043754</v>
      </c>
    </row>
    <row r="384" spans="1:6" ht="12.75" customHeight="1" x14ac:dyDescent="0.2">
      <c r="A384" s="55">
        <v>4241</v>
      </c>
      <c r="B384" s="87" t="s">
        <v>780</v>
      </c>
      <c r="C384" s="52" t="s">
        <v>781</v>
      </c>
      <c r="D384" s="244">
        <v>118118</v>
      </c>
      <c r="E384" s="244">
        <v>206099.61</v>
      </c>
      <c r="F384" s="54">
        <f t="shared" si="81"/>
        <v>174.48620024043754</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147282</v>
      </c>
      <c r="E408" s="53">
        <f t="shared" si="111"/>
        <v>227400.46</v>
      </c>
      <c r="F408" s="54">
        <f t="shared" si="81"/>
        <v>154.39799839763174</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216529</v>
      </c>
      <c r="E410" s="244">
        <v>0</v>
      </c>
      <c r="F410" s="54">
        <f t="shared" si="81"/>
        <v>0</v>
      </c>
    </row>
    <row r="411" spans="1:6" ht="12.75" customHeight="1" x14ac:dyDescent="0.2">
      <c r="A411" s="55">
        <v>97</v>
      </c>
      <c r="B411" s="87" t="s">
        <v>824</v>
      </c>
      <c r="C411" s="52" t="s">
        <v>825</v>
      </c>
      <c r="D411" s="244">
        <v>1559</v>
      </c>
      <c r="E411" s="244">
        <v>515.36</v>
      </c>
      <c r="F411" s="54">
        <f t="shared" si="81"/>
        <v>33.057087876844129</v>
      </c>
    </row>
    <row r="412" spans="1:6" ht="12.75" customHeight="1" x14ac:dyDescent="0.2">
      <c r="A412" s="55" t="s">
        <v>605</v>
      </c>
      <c r="B412" s="87" t="s">
        <v>826</v>
      </c>
      <c r="C412" s="52" t="s">
        <v>827</v>
      </c>
      <c r="D412" s="53">
        <f>D6+D298</f>
        <v>10259143</v>
      </c>
      <c r="E412" s="53">
        <f>E6+E298</f>
        <v>10910532.230000002</v>
      </c>
      <c r="F412" s="54">
        <f t="shared" si="81"/>
        <v>106.34935325494538</v>
      </c>
    </row>
    <row r="413" spans="1:6" ht="12.75" customHeight="1" x14ac:dyDescent="0.2">
      <c r="A413" s="55" t="s">
        <v>605</v>
      </c>
      <c r="B413" s="87" t="s">
        <v>828</v>
      </c>
      <c r="C413" s="52" t="s">
        <v>829</v>
      </c>
      <c r="D413" s="53">
        <f t="shared" ref="D413:E413" si="112">D289+D350</f>
        <v>10054880</v>
      </c>
      <c r="E413" s="53">
        <f t="shared" si="112"/>
        <v>10951980.52</v>
      </c>
      <c r="F413" s="54">
        <f t="shared" si="81"/>
        <v>108.92204103877918</v>
      </c>
    </row>
    <row r="414" spans="1:6" ht="12.75" customHeight="1" x14ac:dyDescent="0.2">
      <c r="A414" s="55" t="s">
        <v>605</v>
      </c>
      <c r="B414" s="87" t="s">
        <v>830</v>
      </c>
      <c r="C414" s="52" t="s">
        <v>831</v>
      </c>
      <c r="D414" s="53">
        <f t="shared" ref="D414:E414" si="113">IF(D412&gt;=D413,D412-D413,0)</f>
        <v>204263</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41448.289999997243</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191614.97</v>
      </c>
      <c r="F416" s="54" t="str">
        <f t="shared" si="81"/>
        <v>-</v>
      </c>
    </row>
    <row r="417" spans="1:6" ht="12.75" customHeight="1" x14ac:dyDescent="0.2">
      <c r="A417" s="62" t="s">
        <v>834</v>
      </c>
      <c r="B417" s="87" t="s">
        <v>837</v>
      </c>
      <c r="C417" s="63" t="s">
        <v>838</v>
      </c>
      <c r="D417" s="53">
        <f t="shared" ref="D417:E417" si="116">IF(D293-D292+D410-D409&gt;=0,D293-D292+D410-D409,0)</f>
        <v>11069</v>
      </c>
      <c r="E417" s="53">
        <f t="shared" si="116"/>
        <v>0</v>
      </c>
      <c r="F417" s="54">
        <f t="shared" si="81"/>
        <v>0</v>
      </c>
    </row>
    <row r="418" spans="1:6" ht="12.75" customHeight="1" x14ac:dyDescent="0.2">
      <c r="A418" s="57" t="s">
        <v>839</v>
      </c>
      <c r="B418" s="235" t="s">
        <v>840</v>
      </c>
      <c r="C418" s="58" t="s">
        <v>841</v>
      </c>
      <c r="D418" s="64">
        <f t="shared" ref="D418:E418" si="117">D294+D411</f>
        <v>1429336</v>
      </c>
      <c r="E418" s="64">
        <f t="shared" si="117"/>
        <v>155410.59999999998</v>
      </c>
      <c r="F418" s="59">
        <f t="shared" si="81"/>
        <v>10.87292281171117</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10259143</v>
      </c>
      <c r="E639" s="53">
        <f t="shared" si="180"/>
        <v>10910532.230000002</v>
      </c>
      <c r="F639" s="54">
        <f t="shared" si="119"/>
        <v>106.34935325494538</v>
      </c>
    </row>
    <row r="640" spans="1:6" ht="12.75" customHeight="1" x14ac:dyDescent="0.2">
      <c r="A640" s="55" t="s">
        <v>605</v>
      </c>
      <c r="B640" s="87" t="s">
        <v>1274</v>
      </c>
      <c r="C640" s="52" t="s">
        <v>1275</v>
      </c>
      <c r="D640" s="53">
        <f t="shared" ref="D640:E640" si="181">D413+D528</f>
        <v>10054880</v>
      </c>
      <c r="E640" s="53">
        <f t="shared" si="181"/>
        <v>10951980.52</v>
      </c>
      <c r="F640" s="54">
        <f t="shared" si="119"/>
        <v>108.92204103877918</v>
      </c>
    </row>
    <row r="641" spans="1:6" ht="12.75" customHeight="1" x14ac:dyDescent="0.2">
      <c r="A641" s="55" t="s">
        <v>605</v>
      </c>
      <c r="B641" s="87" t="s">
        <v>1276</v>
      </c>
      <c r="C641" s="52" t="s">
        <v>1277</v>
      </c>
      <c r="D641" s="53">
        <f t="shared" ref="D641:E641" si="182">IF(D639&gt;=D640,D639-D640,0)</f>
        <v>204263</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41448.289999997243</v>
      </c>
      <c r="F642" s="54" t="str">
        <f t="shared" si="119"/>
        <v>-</v>
      </c>
    </row>
    <row r="643" spans="1:6" ht="24" x14ac:dyDescent="0.2">
      <c r="A643" s="62" t="s">
        <v>1280</v>
      </c>
      <c r="B643" s="87" t="s">
        <v>1281</v>
      </c>
      <c r="C643" s="63" t="s">
        <v>1280</v>
      </c>
      <c r="D643" s="53">
        <f t="shared" ref="D643:E643" si="184">IF(D416-D417+D637-D638&gt;=0,D416-D417+D637-D638,0)</f>
        <v>0</v>
      </c>
      <c r="E643" s="53">
        <f t="shared" si="184"/>
        <v>191614.97</v>
      </c>
      <c r="F643" s="54" t="str">
        <f t="shared" si="119"/>
        <v>-</v>
      </c>
    </row>
    <row r="644" spans="1:6" ht="24" x14ac:dyDescent="0.2">
      <c r="A644" s="62" t="s">
        <v>1282</v>
      </c>
      <c r="B644" s="87" t="s">
        <v>1283</v>
      </c>
      <c r="C644" s="63" t="s">
        <v>1282</v>
      </c>
      <c r="D644" s="53">
        <f t="shared" ref="D644:E644" si="185">IF(D417-D416+D638-D637&gt;=0,D417-D416+D638-D637,0)</f>
        <v>11069</v>
      </c>
      <c r="E644" s="53">
        <f t="shared" si="185"/>
        <v>0</v>
      </c>
      <c r="F644" s="54">
        <f t="shared" si="119"/>
        <v>0</v>
      </c>
    </row>
    <row r="645" spans="1:6" ht="24" x14ac:dyDescent="0.2">
      <c r="A645" s="55" t="s">
        <v>605</v>
      </c>
      <c r="B645" s="87" t="s">
        <v>1284</v>
      </c>
      <c r="C645" s="52" t="s">
        <v>1285</v>
      </c>
      <c r="D645" s="53">
        <f t="shared" ref="D645:E645" si="186">IF(D641+D643-D642-D644&gt;=0,D641+D643-D642-D644,0)</f>
        <v>193194</v>
      </c>
      <c r="E645" s="53">
        <f t="shared" si="186"/>
        <v>150166.68000000276</v>
      </c>
      <c r="F645" s="54">
        <f t="shared" si="119"/>
        <v>77.728438771391836</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741147</v>
      </c>
      <c r="E647" s="245">
        <v>740162.69</v>
      </c>
      <c r="F647" s="59">
        <f t="shared" si="119"/>
        <v>99.867190989102014</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472263</v>
      </c>
      <c r="E649" s="244">
        <v>550610.71</v>
      </c>
      <c r="F649" s="54">
        <f t="shared" ref="F649:F724" si="188">IF(D649&lt;&gt;0,IF(E649/D649&gt;=100,"&gt;&gt;100",E649/D649*100),"-")</f>
        <v>116.58984718260798</v>
      </c>
    </row>
    <row r="650" spans="1:6" ht="12.75" customHeight="1" x14ac:dyDescent="0.2">
      <c r="A650" s="55" t="s">
        <v>1293</v>
      </c>
      <c r="B650" s="87" t="s">
        <v>1294</v>
      </c>
      <c r="C650" s="52" t="s">
        <v>1293</v>
      </c>
      <c r="D650" s="244">
        <v>10881354</v>
      </c>
      <c r="E650" s="244">
        <v>10909522.16</v>
      </c>
      <c r="F650" s="54">
        <f t="shared" si="188"/>
        <v>100.25886631387968</v>
      </c>
    </row>
    <row r="651" spans="1:6" ht="12.75" customHeight="1" x14ac:dyDescent="0.2">
      <c r="A651" s="55" t="s">
        <v>1295</v>
      </c>
      <c r="B651" s="87" t="s">
        <v>1296</v>
      </c>
      <c r="C651" s="52" t="s">
        <v>1295</v>
      </c>
      <c r="D651" s="244">
        <v>10803006</v>
      </c>
      <c r="E651" s="244">
        <v>10735862.779999999</v>
      </c>
      <c r="F651" s="54">
        <f t="shared" si="188"/>
        <v>99.378476509223447</v>
      </c>
    </row>
    <row r="652" spans="1:6" ht="24" x14ac:dyDescent="0.2">
      <c r="A652" s="55">
        <v>11</v>
      </c>
      <c r="B652" s="87" t="s">
        <v>1297</v>
      </c>
      <c r="C652" s="52" t="s">
        <v>1298</v>
      </c>
      <c r="D652" s="53">
        <f t="shared" ref="D652:E652" si="189">+D649+D650-D651</f>
        <v>550611</v>
      </c>
      <c r="E652" s="53">
        <f t="shared" si="189"/>
        <v>724270.09000000171</v>
      </c>
      <c r="F652" s="54">
        <f t="shared" si="188"/>
        <v>131.53934265752079</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67</v>
      </c>
      <c r="E654" s="266">
        <v>67</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54</v>
      </c>
      <c r="E656" s="266">
        <v>54</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7614594</v>
      </c>
      <c r="E675" s="244">
        <v>7758649.3399999999</v>
      </c>
      <c r="F675" s="54">
        <f t="shared" si="188"/>
        <v>101.89183218435547</v>
      </c>
    </row>
    <row r="676" spans="1:6" ht="24" x14ac:dyDescent="0.2">
      <c r="A676" s="55">
        <v>63613</v>
      </c>
      <c r="B676" s="234" t="s">
        <v>1346</v>
      </c>
      <c r="C676" s="52" t="s">
        <v>1347</v>
      </c>
      <c r="D676" s="244"/>
      <c r="E676" s="244">
        <v>22325</v>
      </c>
      <c r="F676" s="54" t="str">
        <f t="shared" si="188"/>
        <v>-</v>
      </c>
    </row>
    <row r="677" spans="1:6" ht="24" x14ac:dyDescent="0.2">
      <c r="A677" s="55">
        <v>63622</v>
      </c>
      <c r="B677" s="234" t="s">
        <v>1348</v>
      </c>
      <c r="C677" s="52" t="s">
        <v>1349</v>
      </c>
      <c r="D677" s="244">
        <v>4000</v>
      </c>
      <c r="E677" s="244"/>
      <c r="F677" s="54">
        <f t="shared" si="188"/>
        <v>0</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36355</v>
      </c>
      <c r="E694" s="244"/>
      <c r="F694" s="54">
        <f t="shared" si="188"/>
        <v>0</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569896</v>
      </c>
      <c r="E710" s="244">
        <v>653171.30000000005</v>
      </c>
      <c r="F710" s="54">
        <f t="shared" si="188"/>
        <v>114.61236787062903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525</v>
      </c>
      <c r="E712" s="244"/>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57435</v>
      </c>
      <c r="E716" s="244">
        <v>58607.94</v>
      </c>
      <c r="F716" s="54">
        <f t="shared" si="188"/>
        <v>102.04220423086969</v>
      </c>
    </row>
    <row r="717" spans="1:6" ht="12.75" customHeight="1" x14ac:dyDescent="0.2">
      <c r="A717" s="55">
        <v>31215</v>
      </c>
      <c r="B717" s="87" t="s">
        <v>1410</v>
      </c>
      <c r="C717" s="52" t="s">
        <v>1411</v>
      </c>
      <c r="D717" s="244">
        <v>7066</v>
      </c>
      <c r="E717" s="244">
        <v>21883.87</v>
      </c>
      <c r="F717" s="54">
        <f t="shared" si="188"/>
        <v>309.70662326634584</v>
      </c>
    </row>
    <row r="718" spans="1:6" ht="12.75" customHeight="1" x14ac:dyDescent="0.2">
      <c r="A718" s="55">
        <v>32121</v>
      </c>
      <c r="B718" s="87" t="s">
        <v>1412</v>
      </c>
      <c r="C718" s="52" t="s">
        <v>1413</v>
      </c>
      <c r="D718" s="244">
        <v>178959</v>
      </c>
      <c r="E718" s="244">
        <v>170417.17</v>
      </c>
      <c r="F718" s="54">
        <f t="shared" si="188"/>
        <v>95.22693466101174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v>15</v>
      </c>
      <c r="F720" s="54" t="str">
        <f t="shared" si="188"/>
        <v>-</v>
      </c>
    </row>
    <row r="721" spans="1:6" ht="12.75" customHeight="1" x14ac:dyDescent="0.2">
      <c r="A721" s="55" t="s">
        <v>1418</v>
      </c>
      <c r="B721" s="87" t="s">
        <v>1419</v>
      </c>
      <c r="C721" s="52" t="s">
        <v>1418</v>
      </c>
      <c r="D721" s="244">
        <v>469</v>
      </c>
      <c r="E721" s="244"/>
      <c r="F721" s="54">
        <f t="shared" si="188"/>
        <v>0</v>
      </c>
    </row>
    <row r="722" spans="1:6" ht="12.75" customHeight="1" x14ac:dyDescent="0.2">
      <c r="A722" s="55" t="s">
        <v>1420</v>
      </c>
      <c r="B722" s="87" t="s">
        <v>1421</v>
      </c>
      <c r="C722" s="52" t="s">
        <v>1420</v>
      </c>
      <c r="D722" s="244">
        <v>15152</v>
      </c>
      <c r="E722" s="244">
        <v>26634.13</v>
      </c>
      <c r="F722" s="54">
        <f t="shared" si="188"/>
        <v>175.77963305174237</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9728</v>
      </c>
      <c r="E725" s="244">
        <v>43795.39</v>
      </c>
      <c r="F725" s="54">
        <f t="shared" ref="F725:F979" si="190">IF(D725&lt;&gt;0,IF(E725/D725&gt;=100,"&gt;&gt;100",E725/D725*100),"-")</f>
        <v>450.19932154605266</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88" sqref="E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8960722</v>
      </c>
      <c r="E6" s="231">
        <f t="shared" si="0"/>
        <v>8978511.0800000001</v>
      </c>
      <c r="F6" s="232">
        <f t="shared" ref="F6:F260" si="1">IF(D6&gt;0,IF(E6/D6&gt;=100,"&gt;&gt;100",E6/D6*100),"-")</f>
        <v>100.19852284224417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7360231</v>
      </c>
      <c r="E7" s="106">
        <f t="shared" si="2"/>
        <v>7148246.3700000001</v>
      </c>
      <c r="F7" s="95">
        <f t="shared" si="1"/>
        <v>97.119864444471929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3660</v>
      </c>
      <c r="E8" s="106">
        <f>E9+E10-E11</f>
        <v>3660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3660</v>
      </c>
      <c r="E10" s="249">
        <v>3660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7352778</v>
      </c>
      <c r="E12" s="106">
        <f t="shared" si="3"/>
        <v>7144586.3700000001</v>
      </c>
      <c r="F12" s="95">
        <f t="shared" si="1"/>
        <v>97.168530996039877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6468469</v>
      </c>
      <c r="E13" s="106">
        <f t="shared" si="4"/>
        <v>6314961.5600000005</v>
      </c>
      <c r="F13" s="95">
        <f t="shared" si="1"/>
        <v>97.626835036235022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13328992</v>
      </c>
      <c r="E15" s="249">
        <v>13328991.83</v>
      </c>
      <c r="F15" s="95">
        <f t="shared" si="1"/>
        <v>99.999998724584728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6860523</v>
      </c>
      <c r="E18" s="249">
        <v>7014030.2699999996</v>
      </c>
      <c r="F18" s="95">
        <f t="shared" si="1"/>
        <v>102.23754471780066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145880</v>
      </c>
      <c r="E19" s="106">
        <f t="shared" si="5"/>
        <v>91195.309999999823</v>
      </c>
      <c r="F19" s="95">
        <f t="shared" si="1"/>
        <v>62.513922401974106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960885</v>
      </c>
      <c r="E20" s="249">
        <v>967791.52</v>
      </c>
      <c r="F20" s="95">
        <f t="shared" si="1"/>
        <v>100.71876655374994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83423</v>
      </c>
      <c r="E21" s="249">
        <v>101417.88</v>
      </c>
      <c r="F21" s="95">
        <f t="shared" si="1"/>
        <v>121.57064598492022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40664</v>
      </c>
      <c r="E22" s="249">
        <v>40664.089999999997</v>
      </c>
      <c r="F22" s="95">
        <f t="shared" si="1"/>
        <v>100.00022132598858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449</v>
      </c>
      <c r="E24" s="249">
        <v>449</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100930</v>
      </c>
      <c r="E25" s="249">
        <v>100929.91</v>
      </c>
      <c r="F25" s="95">
        <f t="shared" si="1"/>
        <v>99.999910829287629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371324</v>
      </c>
      <c r="E26" s="249">
        <v>371324.25</v>
      </c>
      <c r="F26" s="95">
        <f t="shared" si="1"/>
        <v>100.00006732664734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1411795</v>
      </c>
      <c r="E28" s="249">
        <v>1491381.34</v>
      </c>
      <c r="F28" s="95">
        <f t="shared" si="1"/>
        <v>105.63724478412236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734440</v>
      </c>
      <c r="E35" s="106">
        <f t="shared" si="7"/>
        <v>734440.1</v>
      </c>
      <c r="F35" s="95">
        <f t="shared" si="1"/>
        <v>100.00001361581612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734440</v>
      </c>
      <c r="E36" s="249">
        <v>940539.71</v>
      </c>
      <c r="F36" s="95">
        <f t="shared" si="1"/>
        <v>128.06215756222429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0</v>
      </c>
      <c r="E40" s="249">
        <v>206099.61</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3989</v>
      </c>
      <c r="E45" s="106">
        <f t="shared" si="9"/>
        <v>3989.4</v>
      </c>
      <c r="F45" s="95">
        <f t="shared" si="1"/>
        <v>100.01002757583355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3989</v>
      </c>
      <c r="E47" s="249">
        <v>3989.4</v>
      </c>
      <c r="F47" s="95">
        <f t="shared" si="1"/>
        <v>100.01002757583355</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558</v>
      </c>
      <c r="E52" s="106">
        <f t="shared" si="10"/>
        <v>0</v>
      </c>
      <c r="F52" s="95">
        <f t="shared" si="1"/>
        <v>0</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141812</v>
      </c>
      <c r="E54" s="249">
        <v>164658.57999999999</v>
      </c>
      <c r="F54" s="95">
        <f t="shared" si="1"/>
        <v>116.11047019998307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141254</v>
      </c>
      <c r="E55" s="249">
        <v>164658.57999999999</v>
      </c>
      <c r="F55" s="95">
        <f t="shared" si="1"/>
        <v>116.56914494456794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3235</v>
      </c>
      <c r="E63" s="106">
        <f t="shared" si="12"/>
        <v>0</v>
      </c>
      <c r="F63" s="95">
        <f t="shared" si="1"/>
        <v>0</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3235</v>
      </c>
      <c r="E64" s="249"/>
      <c r="F64" s="95">
        <f t="shared" si="1"/>
        <v>0</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1600491</v>
      </c>
      <c r="E68" s="106">
        <f t="shared" si="13"/>
        <v>1830264.71</v>
      </c>
      <c r="F68" s="95">
        <f t="shared" si="1"/>
        <v>114.35645123902603</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550611</v>
      </c>
      <c r="E69" s="106">
        <f t="shared" si="14"/>
        <v>724270.09</v>
      </c>
      <c r="F69" s="95">
        <f t="shared" si="1"/>
        <v>131.53934265752045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547315</v>
      </c>
      <c r="E70" s="106">
        <f t="shared" si="15"/>
        <v>724270.09</v>
      </c>
      <c r="F70" s="95">
        <f t="shared" si="1"/>
        <v>132.33148917899197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547315</v>
      </c>
      <c r="E72" s="249">
        <v>724270.09</v>
      </c>
      <c r="F72" s="95">
        <f t="shared" si="1"/>
        <v>132.33148917899197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3296</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172969</v>
      </c>
      <c r="E78" s="106">
        <f>E79+SUM(E82:E84)-E85+E86</f>
        <v>218993.07</v>
      </c>
      <c r="F78" s="95">
        <f t="shared" si="1"/>
        <v>126.60827662760379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4000</v>
      </c>
      <c r="E83" s="249">
        <v>4000</v>
      </c>
      <c r="F83" s="95">
        <f t="shared" si="1"/>
        <v>100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v>4468</v>
      </c>
      <c r="E84" s="249">
        <v>4467.5</v>
      </c>
      <c r="F84" s="95">
        <f t="shared" si="1"/>
        <v>99.988809310653536</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164501</v>
      </c>
      <c r="E86" s="249">
        <v>210525.57</v>
      </c>
      <c r="F86" s="95">
        <f t="shared" si="1"/>
        <v>127.97829192527705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134205</v>
      </c>
      <c r="E146" s="106">
        <f t="shared" si="26"/>
        <v>146323.5</v>
      </c>
      <c r="F146" s="95">
        <f t="shared" si="1"/>
        <v>109.02984240527552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722</v>
      </c>
      <c r="E149" s="106">
        <f t="shared" si="27"/>
        <v>722.52</v>
      </c>
      <c r="F149" s="95">
        <f t="shared" si="1"/>
        <v>100.07202216066482</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v>722</v>
      </c>
      <c r="E157" s="249">
        <v>722.52</v>
      </c>
      <c r="F157" s="95">
        <f t="shared" si="1"/>
        <v>100.07202216066482</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108514</v>
      </c>
      <c r="E159" s="249">
        <v>117481.83</v>
      </c>
      <c r="F159" s="95">
        <f t="shared" si="1"/>
        <v>108.26421475569971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24953</v>
      </c>
      <c r="E160" s="249">
        <v>28103.5</v>
      </c>
      <c r="F160" s="95">
        <f t="shared" si="1"/>
        <v>112.62573638440267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v>16</v>
      </c>
      <c r="E162" s="249">
        <v>15.65</v>
      </c>
      <c r="F162" s="95">
        <f t="shared" si="1"/>
        <v>97.8125</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1559</v>
      </c>
      <c r="E164" s="106">
        <f t="shared" si="28"/>
        <v>515.36</v>
      </c>
      <c r="F164" s="95">
        <f t="shared" si="1"/>
        <v>33.057087876844129</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v>1559</v>
      </c>
      <c r="E166" s="249">
        <v>515.36</v>
      </c>
      <c r="F166" s="95">
        <f t="shared" si="1"/>
        <v>33.057087876844129</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741147</v>
      </c>
      <c r="E170" s="106">
        <f t="shared" si="29"/>
        <v>740162.69</v>
      </c>
      <c r="F170" s="95">
        <f t="shared" si="1"/>
        <v>99.867190989102014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741147</v>
      </c>
      <c r="E173" s="249">
        <v>740162.69</v>
      </c>
      <c r="F173" s="95">
        <f t="shared" si="1"/>
        <v>99.867190989102014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8960722</v>
      </c>
      <c r="E175" s="106">
        <f t="shared" si="30"/>
        <v>8978511.0800000001</v>
      </c>
      <c r="F175" s="95">
        <f t="shared" si="1"/>
        <v>100.19852284224417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1263518</v>
      </c>
      <c r="E176" s="106">
        <f t="shared" si="31"/>
        <v>1524687.4300000002</v>
      </c>
      <c r="F176" s="95">
        <f t="shared" si="1"/>
        <v>120.67002052998059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1262034</v>
      </c>
      <c r="E177" s="106">
        <f t="shared" si="32"/>
        <v>1396653.34</v>
      </c>
      <c r="F177" s="95">
        <f t="shared" si="1"/>
        <v>110.66685525112636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726254</v>
      </c>
      <c r="E178" s="249">
        <v>731503.51</v>
      </c>
      <c r="F178" s="95">
        <f t="shared" si="1"/>
        <v>100.72282011527646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379188</v>
      </c>
      <c r="E179" s="249">
        <v>473382.89</v>
      </c>
      <c r="F179" s="95">
        <f t="shared" si="1"/>
        <v>124.84121069232148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504</v>
      </c>
      <c r="E180" s="106">
        <f t="shared" si="33"/>
        <v>502.86</v>
      </c>
      <c r="F180" s="95">
        <f t="shared" si="1"/>
        <v>99.773809523809533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504</v>
      </c>
      <c r="E183" s="249">
        <v>502.86</v>
      </c>
      <c r="F183" s="95">
        <f t="shared" si="1"/>
        <v>99.773809523809533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156088</v>
      </c>
      <c r="E188" s="249">
        <v>191264.08</v>
      </c>
      <c r="F188" s="95">
        <f t="shared" si="1"/>
        <v>122.53605658346574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1484</v>
      </c>
      <c r="E189" s="249">
        <v>128034.09</v>
      </c>
      <c r="F189" s="95">
        <f t="shared" si="1"/>
        <v>8627.6340970350411</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7697204</v>
      </c>
      <c r="E237" s="106">
        <f t="shared" si="41"/>
        <v>7453823.6499999994</v>
      </c>
      <c r="F237" s="95">
        <f t="shared" si="1"/>
        <v>96.83806808290386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7359674</v>
      </c>
      <c r="E238" s="106">
        <f t="shared" si="42"/>
        <v>7148246.3700000001</v>
      </c>
      <c r="F238" s="95">
        <f t="shared" si="1"/>
        <v>97.127214738044103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7359674</v>
      </c>
      <c r="E239" s="106">
        <f t="shared" si="43"/>
        <v>7148246.3700000001</v>
      </c>
      <c r="F239" s="95">
        <f t="shared" si="1"/>
        <v>97.127214738044103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7097393</v>
      </c>
      <c r="E240" s="249">
        <v>6894487.3600000003</v>
      </c>
      <c r="F240" s="95">
        <f t="shared" si="1"/>
        <v>97.141124353688753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262281</v>
      </c>
      <c r="E241" s="249">
        <v>253759.01</v>
      </c>
      <c r="F241" s="95">
        <f t="shared" si="1"/>
        <v>96.750816871980817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193194</v>
      </c>
      <c r="E245" s="106">
        <f t="shared" si="45"/>
        <v>150166.68000000002</v>
      </c>
      <c r="F245" s="95">
        <f t="shared" si="1"/>
        <v>77.728438771390429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454298</v>
      </c>
      <c r="E246" s="106">
        <f t="shared" si="46"/>
        <v>367729.15</v>
      </c>
      <c r="F246" s="95">
        <f t="shared" si="1"/>
        <v>80.944479174462586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454298</v>
      </c>
      <c r="E247" s="249">
        <v>367729.15</v>
      </c>
      <c r="F247" s="95">
        <f t="shared" si="1"/>
        <v>80.944479174462586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261104</v>
      </c>
      <c r="E250" s="106">
        <f t="shared" si="47"/>
        <v>217562.47</v>
      </c>
      <c r="F250" s="95">
        <f t="shared" si="1"/>
        <v>83.324066272443162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261104</v>
      </c>
      <c r="E252" s="249">
        <v>217562.47</v>
      </c>
      <c r="F252" s="95">
        <f t="shared" si="1"/>
        <v>83.324066272443162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142777</v>
      </c>
      <c r="E255" s="249">
        <v>154895.24</v>
      </c>
      <c r="F255" s="95">
        <f t="shared" si="1"/>
        <v>108.48752950405176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v>1559</v>
      </c>
      <c r="E256" s="249">
        <v>515.36</v>
      </c>
      <c r="F256" s="95">
        <f t="shared" si="1"/>
        <v>33.057087876844129</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819811</v>
      </c>
      <c r="E259" s="106">
        <f t="shared" si="49"/>
        <v>819811.3</v>
      </c>
      <c r="F259" s="95">
        <f t="shared" si="1"/>
        <v>100.00003659380027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819811</v>
      </c>
      <c r="E260" s="250">
        <v>819811.3</v>
      </c>
      <c r="F260" s="99">
        <f t="shared" si="1"/>
        <v>100.00003659380027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134205</v>
      </c>
      <c r="E264" s="249">
        <v>146323.5</v>
      </c>
      <c r="F264" s="95">
        <f t="shared" si="50"/>
        <v>109.02984240527552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v>1559</v>
      </c>
      <c r="E267" s="249">
        <v>515.36</v>
      </c>
      <c r="F267" s="95">
        <f t="shared" si="50"/>
        <v>33.057087876844129</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0</v>
      </c>
      <c r="E268" s="249">
        <v>0</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535780</v>
      </c>
      <c r="E287" s="249">
        <v>665149.82999999996</v>
      </c>
      <c r="F287" s="95">
        <f t="shared" si="50"/>
        <v>124.14607301504348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726254</v>
      </c>
      <c r="E288" s="249">
        <v>731503.51</v>
      </c>
      <c r="F288" s="95">
        <f t="shared" si="50"/>
        <v>100.72282011527646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1484</v>
      </c>
      <c r="E289" s="249">
        <v>128034.09</v>
      </c>
      <c r="F289" s="95">
        <f t="shared" si="50"/>
        <v>8627.6340970350411</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156088</v>
      </c>
      <c r="E298" s="249">
        <v>0</v>
      </c>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144026</v>
      </c>
      <c r="E302" s="249">
        <v>0</v>
      </c>
      <c r="F302" s="95">
        <f t="shared" si="50"/>
        <v>0</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10054880</v>
      </c>
      <c r="E114" s="83">
        <f t="shared" si="22"/>
        <v>10951980.52</v>
      </c>
      <c r="F114" s="65">
        <f t="shared" si="1"/>
        <v>108.92204103877918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9596869</v>
      </c>
      <c r="E115" s="83">
        <f t="shared" si="23"/>
        <v>10376555.93</v>
      </c>
      <c r="F115" s="65">
        <f t="shared" si="1"/>
        <v>108.12438858965356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9596869</v>
      </c>
      <c r="E117" s="251">
        <v>10376555.93</v>
      </c>
      <c r="F117" s="65">
        <f t="shared" si="1"/>
        <v>108.12438858965356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458011</v>
      </c>
      <c r="E126" s="251">
        <v>575424.59</v>
      </c>
      <c r="F126" s="65">
        <f t="shared" si="1"/>
        <v>125.635539321108</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10054880</v>
      </c>
      <c r="E141" s="108">
        <f t="shared" si="28"/>
        <v>10951980.52</v>
      </c>
      <c r="F141" s="84">
        <f t="shared" si="1"/>
        <v>108.92204103877918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9" workbookViewId="0">
      <selection activeCell="B104" sqref="B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1263518.05</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10988900.339999998</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10765434.479999999</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8905291.25</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1775998.28</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5882.09</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78262.86</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223465.86</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10727730.959999999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10630815.689999999</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8900041.75</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1681803.72</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5883.2</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43087.02</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96915.27</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1524687.4299999997</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793183.87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665149.82999999996</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473382.89</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v>473382.89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502.86</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v>502.86</v>
      </c>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191264.08</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v>191264.08</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128034.04</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v>128034.04</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731503.56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731503.56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1</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14605</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3017</v>
      </c>
      <c r="D16" s="125"/>
      <c r="E16" s="73">
        <f t="shared" si="5"/>
        <v>1</v>
      </c>
      <c r="F16" s="73">
        <f>MAX(L16:O16)</f>
        <v>0</v>
      </c>
      <c r="G16" s="126">
        <f>IF(AND(H3=12,J3="DA",M3="DA",OR(I3=11,I3=21,I3=22,I3=31,I3=41,I3=42),BILANCA!D69&lt;&gt;'PR-RAS'!D652),1,0)</f>
        <v>0</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3219</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3297</v>
      </c>
      <c r="B1" s="385"/>
      <c r="C1" s="385"/>
    </row>
    <row r="2" spans="1:17" ht="33" customHeight="1" x14ac:dyDescent="0.2">
      <c r="A2" s="386" t="s">
        <v>3298</v>
      </c>
      <c r="B2" s="387"/>
      <c r="C2" s="378"/>
      <c r="D2" s="4"/>
      <c r="E2" s="4"/>
      <c r="F2" s="4"/>
      <c r="G2" s="4"/>
      <c r="H2" s="4"/>
      <c r="I2" s="4"/>
      <c r="J2" s="4"/>
      <c r="K2" s="4"/>
      <c r="L2" s="4"/>
      <c r="M2" s="4"/>
      <c r="N2" s="4"/>
      <c r="O2" s="4"/>
      <c r="P2" s="4"/>
      <c r="Q2" s="4"/>
    </row>
    <row r="3" spans="1:17" ht="18.75" customHeight="1" x14ac:dyDescent="0.2">
      <c r="A3" s="42" t="s">
        <v>3299</v>
      </c>
      <c r="B3" s="388" t="s">
        <v>3300</v>
      </c>
      <c r="C3" s="378"/>
      <c r="D3" s="4"/>
      <c r="E3" s="4"/>
      <c r="F3" s="4"/>
      <c r="G3" s="4"/>
      <c r="H3" s="4"/>
      <c r="I3" s="4"/>
      <c r="J3" s="4"/>
      <c r="K3" s="4"/>
      <c r="L3" s="4"/>
      <c r="M3" s="4"/>
      <c r="N3" s="4"/>
      <c r="O3" s="4"/>
      <c r="P3" s="4"/>
      <c r="Q3" s="4"/>
    </row>
    <row r="4" spans="1:17" ht="37.5" hidden="1" customHeight="1" x14ac:dyDescent="0.2">
      <c r="A4" s="43" t="s">
        <v>3301</v>
      </c>
      <c r="B4" s="382" t="s">
        <v>3302</v>
      </c>
      <c r="C4" s="378"/>
      <c r="D4" s="4"/>
      <c r="E4" s="4"/>
      <c r="F4" s="4"/>
      <c r="G4" s="4"/>
      <c r="H4" s="4"/>
      <c r="I4" s="4"/>
      <c r="J4" s="4"/>
      <c r="K4" s="4"/>
      <c r="L4" s="4"/>
      <c r="M4" s="4"/>
      <c r="N4" s="4"/>
      <c r="O4" s="4"/>
      <c r="P4" s="4"/>
      <c r="Q4" s="4"/>
    </row>
    <row r="5" spans="1:17" ht="48" hidden="1" customHeight="1" x14ac:dyDescent="0.2">
      <c r="A5" s="43" t="s">
        <v>3301</v>
      </c>
      <c r="B5" s="382" t="s">
        <v>3303</v>
      </c>
      <c r="C5" s="378"/>
      <c r="D5" s="4"/>
      <c r="E5" s="4"/>
      <c r="F5" s="4"/>
      <c r="G5" s="4"/>
      <c r="H5" s="4"/>
      <c r="I5" s="4"/>
      <c r="J5" s="4"/>
      <c r="K5" s="4"/>
      <c r="L5" s="4"/>
      <c r="M5" s="4"/>
      <c r="N5" s="4"/>
      <c r="O5" s="4"/>
      <c r="P5" s="4"/>
      <c r="Q5" s="4"/>
    </row>
    <row r="6" spans="1:17" ht="59.25" hidden="1" customHeight="1" x14ac:dyDescent="0.2">
      <c r="A6" s="43" t="s">
        <v>3301</v>
      </c>
      <c r="B6" s="382" t="s">
        <v>3304</v>
      </c>
      <c r="C6" s="378"/>
      <c r="D6" s="4"/>
      <c r="E6" s="4"/>
      <c r="F6" s="4"/>
      <c r="G6" s="4"/>
      <c r="H6" s="4"/>
      <c r="I6" s="4"/>
      <c r="J6" s="4"/>
      <c r="K6" s="4"/>
      <c r="L6" s="4"/>
      <c r="M6" s="4"/>
      <c r="N6" s="4"/>
      <c r="O6" s="4"/>
      <c r="P6" s="4"/>
      <c r="Q6" s="4"/>
    </row>
    <row r="7" spans="1:17" ht="48" hidden="1" customHeight="1" x14ac:dyDescent="0.2">
      <c r="A7" s="43" t="s">
        <v>3305</v>
      </c>
      <c r="B7" s="382" t="s">
        <v>3306</v>
      </c>
      <c r="C7" s="378"/>
      <c r="D7" s="4"/>
      <c r="E7" s="4"/>
      <c r="F7" s="4"/>
      <c r="G7" s="4"/>
      <c r="H7" s="4"/>
      <c r="I7" s="4"/>
      <c r="J7" s="4"/>
      <c r="K7" s="4"/>
      <c r="L7" s="4"/>
      <c r="M7" s="4"/>
      <c r="N7" s="4"/>
      <c r="O7" s="4"/>
      <c r="P7" s="4"/>
      <c r="Q7" s="4"/>
    </row>
    <row r="8" spans="1:17" ht="41.25" hidden="1" customHeight="1" x14ac:dyDescent="0.2">
      <c r="A8" s="43" t="s">
        <v>3307</v>
      </c>
      <c r="B8" s="382" t="s">
        <v>3308</v>
      </c>
      <c r="C8" s="378"/>
      <c r="D8" s="4"/>
      <c r="E8" s="4"/>
      <c r="F8" s="4"/>
      <c r="G8" s="4"/>
      <c r="H8" s="4"/>
      <c r="I8" s="4"/>
      <c r="J8" s="4"/>
      <c r="K8" s="4"/>
      <c r="L8" s="4"/>
      <c r="M8" s="4"/>
      <c r="N8" s="4"/>
      <c r="O8" s="4"/>
      <c r="P8" s="4"/>
      <c r="Q8" s="4"/>
    </row>
    <row r="9" spans="1:17" ht="59.25" hidden="1" customHeight="1" x14ac:dyDescent="0.2">
      <c r="A9" s="43" t="s">
        <v>3309</v>
      </c>
      <c r="B9" s="382" t="s">
        <v>3310</v>
      </c>
      <c r="C9" s="378"/>
      <c r="D9" s="4"/>
      <c r="E9" s="4"/>
      <c r="F9" s="4"/>
      <c r="G9" s="4"/>
      <c r="H9" s="4"/>
      <c r="I9" s="4"/>
      <c r="J9" s="4"/>
      <c r="K9" s="4"/>
      <c r="L9" s="4"/>
      <c r="M9" s="4"/>
      <c r="N9" s="4"/>
      <c r="O9" s="4"/>
      <c r="P9" s="4"/>
      <c r="Q9" s="4"/>
    </row>
    <row r="10" spans="1:17" ht="61.5" hidden="1" customHeight="1" x14ac:dyDescent="0.2">
      <c r="A10" s="43" t="s">
        <v>3309</v>
      </c>
      <c r="B10" s="382" t="s">
        <v>3311</v>
      </c>
      <c r="C10" s="378"/>
      <c r="D10" s="4"/>
      <c r="E10" s="4"/>
      <c r="F10" s="4"/>
      <c r="G10" s="4"/>
      <c r="H10" s="4"/>
      <c r="I10" s="4"/>
      <c r="J10" s="4"/>
      <c r="K10" s="4"/>
      <c r="L10" s="4"/>
      <c r="M10" s="4"/>
      <c r="N10" s="4"/>
      <c r="O10" s="4"/>
      <c r="P10" s="4"/>
      <c r="Q10" s="4"/>
    </row>
    <row r="11" spans="1:17" ht="43.5" hidden="1" customHeight="1" x14ac:dyDescent="0.2">
      <c r="A11" s="43" t="s">
        <v>3309</v>
      </c>
      <c r="B11" s="382" t="s">
        <v>3312</v>
      </c>
      <c r="C11" s="378"/>
      <c r="D11" s="4"/>
      <c r="E11" s="4"/>
      <c r="F11" s="4"/>
      <c r="G11" s="4"/>
      <c r="H11" s="4"/>
      <c r="I11" s="4"/>
      <c r="J11" s="4"/>
      <c r="K11" s="4"/>
      <c r="L11" s="4"/>
      <c r="M11" s="4"/>
      <c r="N11" s="4"/>
      <c r="O11" s="4"/>
      <c r="P11" s="4"/>
      <c r="Q11" s="4"/>
    </row>
    <row r="12" spans="1:17" ht="27.75" hidden="1" customHeight="1" x14ac:dyDescent="0.2">
      <c r="A12" s="43" t="s">
        <v>3313</v>
      </c>
      <c r="B12" s="382" t="s">
        <v>3314</v>
      </c>
      <c r="C12" s="378"/>
      <c r="D12" s="4"/>
      <c r="E12" s="4"/>
      <c r="F12" s="4"/>
      <c r="G12" s="4"/>
      <c r="H12" s="4"/>
      <c r="I12" s="4"/>
      <c r="J12" s="4"/>
      <c r="K12" s="4"/>
      <c r="L12" s="4"/>
      <c r="M12" s="4"/>
      <c r="N12" s="4"/>
      <c r="O12" s="4"/>
      <c r="P12" s="4"/>
      <c r="Q12" s="4"/>
    </row>
    <row r="13" spans="1:17" ht="27.75" hidden="1" customHeight="1" x14ac:dyDescent="0.2">
      <c r="A13" s="43" t="s">
        <v>3315</v>
      </c>
      <c r="B13" s="382" t="s">
        <v>3316</v>
      </c>
      <c r="C13" s="378"/>
      <c r="D13" s="4"/>
      <c r="E13" s="4"/>
      <c r="F13" s="4"/>
      <c r="G13" s="4"/>
      <c r="H13" s="4"/>
      <c r="I13" s="4"/>
      <c r="J13" s="4"/>
      <c r="K13" s="4"/>
      <c r="L13" s="4"/>
      <c r="M13" s="4"/>
      <c r="N13" s="4"/>
      <c r="O13" s="4"/>
      <c r="P13" s="4"/>
      <c r="Q13" s="4"/>
    </row>
    <row r="14" spans="1:17" ht="45.75" hidden="1" customHeight="1" x14ac:dyDescent="0.2">
      <c r="A14" s="43" t="s">
        <v>3317</v>
      </c>
      <c r="B14" s="382" t="s">
        <v>3318</v>
      </c>
      <c r="C14" s="378"/>
      <c r="D14" s="4"/>
      <c r="E14" s="4"/>
      <c r="F14" s="4"/>
      <c r="G14" s="4"/>
      <c r="H14" s="4"/>
      <c r="I14" s="4"/>
      <c r="J14" s="4"/>
      <c r="K14" s="4"/>
      <c r="L14" s="4"/>
      <c r="M14" s="4"/>
      <c r="N14" s="4"/>
      <c r="O14" s="4"/>
      <c r="P14" s="4"/>
      <c r="Q14" s="4"/>
    </row>
    <row r="15" spans="1:17" ht="45.75" hidden="1" customHeight="1" x14ac:dyDescent="0.2">
      <c r="A15" s="43" t="s">
        <v>3319</v>
      </c>
      <c r="B15" s="382" t="s">
        <v>3320</v>
      </c>
      <c r="C15" s="378"/>
      <c r="D15" s="4"/>
      <c r="E15" s="4"/>
      <c r="F15" s="4"/>
      <c r="G15" s="4"/>
      <c r="H15" s="4"/>
      <c r="I15" s="4"/>
      <c r="J15" s="4"/>
      <c r="K15" s="4"/>
      <c r="L15" s="4"/>
      <c r="M15" s="4"/>
      <c r="N15" s="4"/>
      <c r="O15" s="4"/>
      <c r="P15" s="4"/>
      <c r="Q15" s="4"/>
    </row>
    <row r="16" spans="1:17" ht="51" hidden="1" customHeight="1" x14ac:dyDescent="0.2">
      <c r="A16" s="43" t="s">
        <v>3321</v>
      </c>
      <c r="B16" s="382" t="s">
        <v>3322</v>
      </c>
      <c r="C16" s="378"/>
      <c r="D16" s="4"/>
      <c r="E16" s="4"/>
      <c r="F16" s="4"/>
      <c r="G16" s="4"/>
      <c r="H16" s="4"/>
      <c r="I16" s="4"/>
      <c r="J16" s="4"/>
      <c r="K16" s="4"/>
      <c r="L16" s="4"/>
      <c r="M16" s="4"/>
      <c r="N16" s="4"/>
      <c r="O16" s="4"/>
      <c r="P16" s="4"/>
      <c r="Q16" s="4"/>
    </row>
    <row r="17" spans="1:17" ht="27.75" hidden="1" customHeight="1" x14ac:dyDescent="0.2">
      <c r="A17" s="43" t="s">
        <v>3323</v>
      </c>
      <c r="B17" s="382" t="s">
        <v>3324</v>
      </c>
      <c r="C17" s="378"/>
      <c r="D17" s="4"/>
      <c r="E17" s="4"/>
      <c r="F17" s="4"/>
      <c r="G17" s="4"/>
      <c r="H17" s="4"/>
      <c r="I17" s="4"/>
      <c r="J17" s="4"/>
      <c r="K17" s="4"/>
      <c r="L17" s="4"/>
      <c r="M17" s="4"/>
      <c r="N17" s="4"/>
      <c r="O17" s="4"/>
      <c r="P17" s="4"/>
      <c r="Q17" s="4"/>
    </row>
    <row r="18" spans="1:17" ht="27.75" hidden="1" customHeight="1" x14ac:dyDescent="0.2">
      <c r="A18" s="43" t="s">
        <v>3325</v>
      </c>
      <c r="B18" s="382" t="s">
        <v>3326</v>
      </c>
      <c r="C18" s="378"/>
      <c r="D18" s="4"/>
      <c r="E18" s="4"/>
      <c r="F18" s="4"/>
      <c r="G18" s="4"/>
      <c r="H18" s="4"/>
      <c r="I18" s="4"/>
      <c r="J18" s="4"/>
      <c r="K18" s="4"/>
      <c r="L18" s="4"/>
      <c r="M18" s="4"/>
      <c r="N18" s="4"/>
      <c r="O18" s="4"/>
      <c r="P18" s="4"/>
      <c r="Q18" s="4"/>
    </row>
    <row r="19" spans="1:17" ht="45" hidden="1" customHeight="1" x14ac:dyDescent="0.2">
      <c r="A19" s="43" t="s">
        <v>3325</v>
      </c>
      <c r="B19" s="382" t="s">
        <v>3327</v>
      </c>
      <c r="C19" s="378"/>
      <c r="D19" s="4"/>
      <c r="E19" s="4"/>
      <c r="F19" s="4"/>
      <c r="G19" s="4"/>
      <c r="H19" s="4"/>
      <c r="I19" s="4"/>
      <c r="J19" s="4"/>
      <c r="K19" s="4"/>
      <c r="L19" s="4"/>
      <c r="M19" s="4"/>
      <c r="N19" s="4"/>
      <c r="O19" s="4"/>
      <c r="P19" s="4"/>
      <c r="Q19" s="4"/>
    </row>
    <row r="20" spans="1:17" ht="45" hidden="1" customHeight="1" x14ac:dyDescent="0.2">
      <c r="A20" s="43" t="s">
        <v>3328</v>
      </c>
      <c r="B20" s="382" t="s">
        <v>3329</v>
      </c>
      <c r="C20" s="378"/>
      <c r="D20" s="4"/>
      <c r="E20" s="4"/>
      <c r="F20" s="4"/>
      <c r="G20" s="4"/>
      <c r="H20" s="4"/>
      <c r="I20" s="4"/>
      <c r="J20" s="4"/>
      <c r="K20" s="4"/>
      <c r="L20" s="4"/>
      <c r="M20" s="4"/>
      <c r="N20" s="4"/>
      <c r="O20" s="4"/>
      <c r="P20" s="4"/>
      <c r="Q20" s="4"/>
    </row>
    <row r="21" spans="1:17" ht="30" hidden="1" customHeight="1" x14ac:dyDescent="0.2">
      <c r="A21" s="43" t="s">
        <v>3330</v>
      </c>
      <c r="B21" s="382" t="s">
        <v>3331</v>
      </c>
      <c r="C21" s="378"/>
      <c r="D21" s="4"/>
      <c r="E21" s="4"/>
      <c r="F21" s="4"/>
      <c r="G21" s="4"/>
      <c r="H21" s="4"/>
      <c r="I21" s="4"/>
      <c r="J21" s="4"/>
      <c r="K21" s="4"/>
      <c r="L21" s="4"/>
      <c r="M21" s="4"/>
      <c r="N21" s="4"/>
      <c r="O21" s="4"/>
      <c r="P21" s="4"/>
      <c r="Q21" s="4"/>
    </row>
    <row r="22" spans="1:17" ht="30" hidden="1" customHeight="1" x14ac:dyDescent="0.2">
      <c r="A22" s="43" t="s">
        <v>3332</v>
      </c>
      <c r="B22" s="382" t="s">
        <v>3333</v>
      </c>
      <c r="C22" s="378"/>
      <c r="D22" s="4"/>
      <c r="E22" s="4"/>
      <c r="F22" s="4"/>
      <c r="G22" s="4"/>
      <c r="H22" s="4"/>
      <c r="I22" s="4"/>
      <c r="J22" s="4"/>
      <c r="K22" s="4"/>
      <c r="L22" s="4"/>
      <c r="M22" s="4"/>
      <c r="N22" s="4"/>
      <c r="O22" s="4"/>
      <c r="P22" s="4"/>
      <c r="Q22" s="4"/>
    </row>
    <row r="23" spans="1:17" ht="30" hidden="1" customHeight="1" x14ac:dyDescent="0.2">
      <c r="A23" s="43" t="s">
        <v>3334</v>
      </c>
      <c r="B23" s="382" t="s">
        <v>3335</v>
      </c>
      <c r="C23" s="378"/>
      <c r="D23" s="4"/>
      <c r="E23" s="4"/>
      <c r="F23" s="4"/>
      <c r="G23" s="4"/>
      <c r="H23" s="4"/>
      <c r="I23" s="4"/>
      <c r="J23" s="4"/>
      <c r="K23" s="4"/>
      <c r="L23" s="4"/>
      <c r="M23" s="4"/>
      <c r="N23" s="4"/>
      <c r="O23" s="4"/>
      <c r="P23" s="4"/>
      <c r="Q23" s="4"/>
    </row>
    <row r="24" spans="1:17" ht="30" hidden="1" customHeight="1" x14ac:dyDescent="0.2">
      <c r="A24" s="43" t="s">
        <v>3336</v>
      </c>
      <c r="B24" s="382" t="s">
        <v>3337</v>
      </c>
      <c r="C24" s="378"/>
      <c r="D24" s="4"/>
      <c r="E24" s="4"/>
      <c r="F24" s="4"/>
      <c r="G24" s="4"/>
      <c r="H24" s="4"/>
      <c r="I24" s="4"/>
      <c r="J24" s="4"/>
      <c r="K24" s="4"/>
      <c r="L24" s="4"/>
      <c r="M24" s="4"/>
      <c r="N24" s="4"/>
      <c r="O24" s="4"/>
      <c r="P24" s="4"/>
      <c r="Q24" s="4"/>
    </row>
    <row r="25" spans="1:17" ht="30" hidden="1" customHeight="1" x14ac:dyDescent="0.2">
      <c r="A25" s="43" t="s">
        <v>3338</v>
      </c>
      <c r="B25" s="382" t="s">
        <v>3339</v>
      </c>
      <c r="C25" s="378"/>
      <c r="D25" s="4"/>
      <c r="E25" s="4"/>
      <c r="F25" s="4"/>
      <c r="G25" s="4"/>
      <c r="H25" s="4"/>
      <c r="I25" s="4"/>
      <c r="J25" s="4"/>
      <c r="K25" s="4"/>
      <c r="L25" s="4"/>
      <c r="M25" s="4"/>
      <c r="N25" s="4"/>
      <c r="O25" s="4"/>
      <c r="P25" s="4"/>
      <c r="Q25" s="4"/>
    </row>
    <row r="26" spans="1:17" ht="30" hidden="1" customHeight="1" x14ac:dyDescent="0.2">
      <c r="A26" s="43" t="s">
        <v>3340</v>
      </c>
      <c r="B26" s="382" t="s">
        <v>3341</v>
      </c>
      <c r="C26" s="378"/>
      <c r="D26" s="4"/>
      <c r="E26" s="4"/>
      <c r="F26" s="4"/>
      <c r="G26" s="4"/>
      <c r="H26" s="4"/>
      <c r="I26" s="4"/>
      <c r="J26" s="4"/>
      <c r="K26" s="4"/>
      <c r="L26" s="4"/>
      <c r="M26" s="4"/>
      <c r="N26" s="4"/>
      <c r="O26" s="4"/>
      <c r="P26" s="4"/>
      <c r="Q26" s="4"/>
    </row>
    <row r="27" spans="1:17" ht="70.5" hidden="1" customHeight="1" x14ac:dyDescent="0.2">
      <c r="A27" s="43" t="s">
        <v>3342</v>
      </c>
      <c r="B27" s="382" t="s">
        <v>3343</v>
      </c>
      <c r="C27" s="378"/>
      <c r="D27" s="4"/>
      <c r="E27" s="4"/>
      <c r="F27" s="4"/>
      <c r="G27" s="4"/>
      <c r="H27" s="4"/>
      <c r="I27" s="4"/>
      <c r="J27" s="4"/>
      <c r="K27" s="4"/>
      <c r="L27" s="4"/>
      <c r="M27" s="4"/>
      <c r="N27" s="4"/>
      <c r="O27" s="4"/>
      <c r="P27" s="4"/>
      <c r="Q27" s="4"/>
    </row>
    <row r="28" spans="1:17" ht="48" hidden="1" customHeight="1" x14ac:dyDescent="0.2">
      <c r="A28" s="43" t="s">
        <v>3344</v>
      </c>
      <c r="B28" s="382" t="s">
        <v>3345</v>
      </c>
      <c r="C28" s="378"/>
      <c r="D28" s="4"/>
      <c r="E28" s="4"/>
      <c r="F28" s="4"/>
      <c r="G28" s="4"/>
      <c r="H28" s="4"/>
      <c r="I28" s="4"/>
      <c r="J28" s="4"/>
      <c r="K28" s="4"/>
      <c r="L28" s="4"/>
      <c r="M28" s="4"/>
      <c r="N28" s="4"/>
      <c r="O28" s="4"/>
      <c r="P28" s="4"/>
      <c r="Q28" s="4"/>
    </row>
    <row r="29" spans="1:17" ht="100.5" hidden="1" customHeight="1" x14ac:dyDescent="0.2">
      <c r="A29" s="43" t="s">
        <v>3346</v>
      </c>
      <c r="B29" s="382" t="s">
        <v>3347</v>
      </c>
      <c r="C29" s="378"/>
      <c r="D29" s="4"/>
      <c r="E29" s="4"/>
      <c r="F29" s="4"/>
      <c r="G29" s="4"/>
      <c r="H29" s="4"/>
      <c r="I29" s="4"/>
      <c r="J29" s="4"/>
      <c r="K29" s="4"/>
      <c r="L29" s="4"/>
      <c r="M29" s="4"/>
      <c r="N29" s="4"/>
      <c r="O29" s="4"/>
      <c r="P29" s="4"/>
      <c r="Q29" s="4"/>
    </row>
    <row r="30" spans="1:17" ht="45" hidden="1" customHeight="1" x14ac:dyDescent="0.2">
      <c r="A30" s="43" t="s">
        <v>3348</v>
      </c>
      <c r="B30" s="382" t="s">
        <v>3349</v>
      </c>
      <c r="C30" s="378"/>
      <c r="D30" s="4"/>
      <c r="E30" s="4"/>
      <c r="F30" s="4"/>
      <c r="G30" s="4"/>
      <c r="H30" s="4"/>
      <c r="I30" s="4"/>
      <c r="J30" s="4"/>
      <c r="K30" s="4"/>
      <c r="L30" s="4"/>
      <c r="M30" s="4"/>
      <c r="N30" s="4"/>
      <c r="O30" s="4"/>
      <c r="P30" s="4"/>
      <c r="Q30" s="4"/>
    </row>
    <row r="31" spans="1:17" ht="45" hidden="1" customHeight="1" x14ac:dyDescent="0.2">
      <c r="A31" s="43" t="s">
        <v>3350</v>
      </c>
      <c r="B31" s="382" t="s">
        <v>3351</v>
      </c>
      <c r="C31" s="378"/>
      <c r="D31" s="4"/>
      <c r="E31" s="4"/>
      <c r="F31" s="4"/>
      <c r="G31" s="4"/>
      <c r="H31" s="4"/>
      <c r="I31" s="4"/>
      <c r="J31" s="4"/>
      <c r="K31" s="4"/>
      <c r="L31" s="4"/>
      <c r="M31" s="4"/>
      <c r="N31" s="4"/>
      <c r="O31" s="4"/>
      <c r="P31" s="4"/>
      <c r="Q31" s="4"/>
    </row>
    <row r="32" spans="1:17" ht="45" hidden="1" customHeight="1" x14ac:dyDescent="0.2">
      <c r="A32" s="43" t="s">
        <v>3352</v>
      </c>
      <c r="B32" s="382" t="s">
        <v>3353</v>
      </c>
      <c r="C32" s="378"/>
      <c r="D32" s="4"/>
      <c r="E32" s="4"/>
      <c r="F32" s="4"/>
      <c r="G32" s="4"/>
      <c r="H32" s="4"/>
      <c r="I32" s="4"/>
      <c r="J32" s="4"/>
      <c r="K32" s="4"/>
      <c r="L32" s="4"/>
      <c r="M32" s="4"/>
      <c r="N32" s="4"/>
      <c r="O32" s="4"/>
      <c r="P32" s="4"/>
      <c r="Q32" s="4"/>
    </row>
    <row r="33" spans="1:17" ht="72" hidden="1" customHeight="1" x14ac:dyDescent="0.2">
      <c r="A33" s="43" t="s">
        <v>3354</v>
      </c>
      <c r="B33" s="382" t="s">
        <v>3355</v>
      </c>
      <c r="C33" s="378"/>
      <c r="D33" s="4"/>
      <c r="E33" s="4"/>
      <c r="F33" s="4"/>
      <c r="G33" s="4"/>
      <c r="H33" s="4"/>
      <c r="I33" s="4"/>
      <c r="J33" s="4"/>
      <c r="K33" s="4"/>
      <c r="L33" s="4"/>
      <c r="M33" s="4"/>
      <c r="N33" s="4"/>
      <c r="O33" s="4"/>
      <c r="P33" s="4"/>
      <c r="Q33" s="4"/>
    </row>
    <row r="34" spans="1:17" ht="79.5" hidden="1" customHeight="1" x14ac:dyDescent="0.2">
      <c r="A34" s="43" t="s">
        <v>3356</v>
      </c>
      <c r="B34" s="382" t="s">
        <v>3357</v>
      </c>
      <c r="C34" s="378"/>
      <c r="D34" s="4"/>
      <c r="E34" s="4"/>
      <c r="F34" s="4"/>
      <c r="G34" s="4"/>
      <c r="H34" s="4"/>
      <c r="I34" s="4"/>
      <c r="J34" s="4"/>
      <c r="K34" s="4"/>
      <c r="L34" s="4"/>
      <c r="M34" s="4"/>
      <c r="N34" s="4"/>
      <c r="O34" s="4"/>
      <c r="P34" s="4"/>
      <c r="Q34" s="4"/>
    </row>
    <row r="35" spans="1:17" ht="70.5" hidden="1" customHeight="1" x14ac:dyDescent="0.2">
      <c r="A35" s="43" t="s">
        <v>3358</v>
      </c>
      <c r="B35" s="382" t="s">
        <v>3359</v>
      </c>
      <c r="C35" s="378"/>
      <c r="D35" s="4"/>
      <c r="E35" s="4"/>
      <c r="F35" s="4"/>
      <c r="G35" s="4"/>
      <c r="H35" s="4"/>
      <c r="I35" s="4"/>
      <c r="J35" s="4"/>
      <c r="K35" s="4"/>
      <c r="L35" s="4"/>
      <c r="M35" s="4"/>
      <c r="N35" s="4"/>
      <c r="O35" s="4"/>
      <c r="P35" s="4"/>
      <c r="Q35" s="4"/>
    </row>
    <row r="36" spans="1:17" ht="45.75" hidden="1" customHeight="1" x14ac:dyDescent="0.2">
      <c r="A36" s="43" t="s">
        <v>3360</v>
      </c>
      <c r="B36" s="382" t="s">
        <v>3361</v>
      </c>
      <c r="C36" s="378"/>
      <c r="D36" s="4"/>
      <c r="E36" s="4"/>
      <c r="F36" s="4"/>
      <c r="G36" s="4"/>
      <c r="H36" s="4"/>
      <c r="I36" s="4"/>
      <c r="J36" s="4"/>
      <c r="K36" s="4"/>
      <c r="L36" s="4"/>
      <c r="M36" s="4"/>
      <c r="N36" s="4"/>
      <c r="O36" s="4"/>
      <c r="P36" s="4"/>
      <c r="Q36" s="4"/>
    </row>
    <row r="37" spans="1:17" ht="54.75" hidden="1" customHeight="1" x14ac:dyDescent="0.2">
      <c r="A37" s="43" t="s">
        <v>3362</v>
      </c>
      <c r="B37" s="382" t="s">
        <v>3363</v>
      </c>
      <c r="C37" s="378"/>
      <c r="D37" s="4"/>
      <c r="E37" s="4"/>
      <c r="F37" s="4"/>
      <c r="G37" s="4"/>
      <c r="H37" s="4"/>
      <c r="I37" s="4"/>
      <c r="J37" s="4"/>
      <c r="K37" s="4"/>
      <c r="L37" s="4"/>
      <c r="M37" s="4"/>
      <c r="N37" s="4"/>
      <c r="O37" s="4"/>
      <c r="P37" s="4"/>
      <c r="Q37" s="4"/>
    </row>
    <row r="38" spans="1:17" ht="37.5" hidden="1" customHeight="1" x14ac:dyDescent="0.2">
      <c r="A38" s="43" t="s">
        <v>3364</v>
      </c>
      <c r="B38" s="382" t="s">
        <v>3365</v>
      </c>
      <c r="C38" s="378"/>
      <c r="D38" s="4"/>
      <c r="E38" s="4"/>
      <c r="F38" s="4"/>
      <c r="G38" s="4"/>
      <c r="H38" s="4"/>
      <c r="I38" s="4"/>
      <c r="J38" s="4"/>
      <c r="K38" s="4"/>
      <c r="L38" s="4"/>
      <c r="M38" s="4"/>
      <c r="N38" s="4"/>
      <c r="O38" s="4"/>
      <c r="P38" s="4"/>
      <c r="Q38" s="4"/>
    </row>
    <row r="39" spans="1:17" ht="61.5" hidden="1" customHeight="1" x14ac:dyDescent="0.2">
      <c r="A39" s="43" t="s">
        <v>3366</v>
      </c>
      <c r="B39" s="382" t="s">
        <v>3367</v>
      </c>
      <c r="C39" s="378"/>
      <c r="D39" s="4"/>
      <c r="E39" s="4"/>
      <c r="F39" s="4"/>
      <c r="G39" s="4"/>
      <c r="H39" s="4"/>
      <c r="I39" s="4"/>
      <c r="J39" s="4"/>
      <c r="K39" s="4"/>
      <c r="L39" s="4"/>
      <c r="M39" s="4"/>
      <c r="N39" s="4"/>
      <c r="O39" s="4"/>
      <c r="P39" s="4"/>
      <c r="Q39" s="4"/>
    </row>
    <row r="40" spans="1:17" ht="53.25" hidden="1" customHeight="1" x14ac:dyDescent="0.2">
      <c r="A40" s="43" t="s">
        <v>3368</v>
      </c>
      <c r="B40" s="382" t="s">
        <v>3369</v>
      </c>
      <c r="C40" s="378"/>
      <c r="D40" s="4"/>
      <c r="E40" s="4"/>
      <c r="F40" s="4"/>
      <c r="G40" s="4"/>
      <c r="H40" s="4"/>
      <c r="I40" s="4"/>
      <c r="J40" s="4"/>
      <c r="K40" s="4"/>
      <c r="L40" s="4"/>
      <c r="M40" s="4"/>
      <c r="N40" s="4"/>
      <c r="O40" s="4"/>
      <c r="P40" s="4"/>
      <c r="Q40" s="4"/>
    </row>
    <row r="41" spans="1:17" ht="73.5" hidden="1" customHeight="1" x14ac:dyDescent="0.2">
      <c r="A41" s="43" t="s">
        <v>3370</v>
      </c>
      <c r="B41" s="382" t="s">
        <v>3371</v>
      </c>
      <c r="C41" s="378"/>
      <c r="D41" s="4"/>
      <c r="E41" s="4"/>
      <c r="F41" s="4"/>
      <c r="G41" s="4"/>
      <c r="H41" s="4"/>
      <c r="I41" s="4"/>
      <c r="J41" s="4"/>
      <c r="K41" s="4"/>
      <c r="L41" s="4"/>
      <c r="M41" s="4"/>
      <c r="N41" s="4"/>
      <c r="O41" s="4"/>
      <c r="P41" s="4"/>
      <c r="Q41" s="4"/>
    </row>
    <row r="42" spans="1:17" ht="57.75" hidden="1" customHeight="1" x14ac:dyDescent="0.2">
      <c r="A42" s="43" t="s">
        <v>3372</v>
      </c>
      <c r="B42" s="382" t="s">
        <v>3373</v>
      </c>
      <c r="C42" s="378"/>
      <c r="D42" s="4"/>
      <c r="E42" s="4"/>
      <c r="F42" s="4"/>
      <c r="G42" s="4"/>
      <c r="H42" s="4"/>
      <c r="I42" s="4"/>
      <c r="J42" s="4"/>
      <c r="K42" s="4"/>
      <c r="L42" s="4"/>
      <c r="M42" s="4"/>
      <c r="N42" s="4"/>
      <c r="O42" s="4"/>
      <c r="P42" s="4"/>
      <c r="Q42" s="4"/>
    </row>
    <row r="43" spans="1:17" ht="84" hidden="1" customHeight="1" x14ac:dyDescent="0.2">
      <c r="A43" s="43" t="s">
        <v>3374</v>
      </c>
      <c r="B43" s="382" t="s">
        <v>3375</v>
      </c>
      <c r="C43" s="378"/>
      <c r="D43" s="4"/>
      <c r="E43" s="4"/>
      <c r="F43" s="4"/>
      <c r="G43" s="4"/>
      <c r="H43" s="4"/>
      <c r="I43" s="4"/>
      <c r="J43" s="4"/>
      <c r="K43" s="4"/>
      <c r="L43" s="4"/>
      <c r="M43" s="4"/>
      <c r="N43" s="4"/>
      <c r="O43" s="4"/>
      <c r="P43" s="4"/>
      <c r="Q43" s="4"/>
    </row>
    <row r="44" spans="1:17" ht="48" hidden="1" customHeight="1" x14ac:dyDescent="0.2">
      <c r="A44" s="43" t="s">
        <v>3376</v>
      </c>
      <c r="B44" s="382" t="s">
        <v>3377</v>
      </c>
      <c r="C44" s="378"/>
      <c r="D44" s="4"/>
      <c r="E44" s="4"/>
      <c r="F44" s="4"/>
      <c r="G44" s="4"/>
      <c r="H44" s="4"/>
      <c r="I44" s="4"/>
      <c r="J44" s="4"/>
      <c r="K44" s="4"/>
      <c r="L44" s="4"/>
      <c r="M44" s="4"/>
      <c r="N44" s="4"/>
      <c r="O44" s="4"/>
      <c r="P44" s="4"/>
      <c r="Q44" s="4"/>
    </row>
    <row r="45" spans="1:17" ht="57" hidden="1" customHeight="1" x14ac:dyDescent="0.2">
      <c r="A45" s="43" t="s">
        <v>3378</v>
      </c>
      <c r="B45" s="382" t="s">
        <v>3379</v>
      </c>
      <c r="C45" s="378"/>
      <c r="D45" s="4"/>
      <c r="E45" s="4"/>
      <c r="F45" s="4"/>
      <c r="G45" s="4"/>
      <c r="H45" s="4"/>
      <c r="I45" s="4"/>
      <c r="J45" s="4"/>
      <c r="K45" s="4"/>
      <c r="L45" s="4"/>
      <c r="M45" s="4"/>
      <c r="N45" s="4"/>
      <c r="O45" s="4"/>
      <c r="P45" s="4"/>
      <c r="Q45" s="4"/>
    </row>
    <row r="46" spans="1:17" ht="73.5" hidden="1" customHeight="1" x14ac:dyDescent="0.2">
      <c r="A46" s="43" t="s">
        <v>3380</v>
      </c>
      <c r="B46" s="383" t="s">
        <v>3381</v>
      </c>
      <c r="C46" s="378"/>
      <c r="D46" s="41"/>
      <c r="E46" s="4"/>
      <c r="F46" s="4"/>
      <c r="G46" s="4"/>
      <c r="H46" s="4"/>
      <c r="I46" s="4"/>
      <c r="J46" s="4"/>
      <c r="K46" s="4"/>
      <c r="L46" s="4"/>
      <c r="M46" s="4"/>
      <c r="N46" s="4"/>
      <c r="O46" s="4"/>
      <c r="P46" s="4"/>
      <c r="Q46" s="4"/>
    </row>
    <row r="47" spans="1:17" ht="66" hidden="1" customHeight="1" x14ac:dyDescent="0.2">
      <c r="A47" s="48" t="s">
        <v>3382</v>
      </c>
      <c r="B47" s="384" t="s">
        <v>3383</v>
      </c>
      <c r="C47" s="384"/>
      <c r="D47" s="4"/>
      <c r="E47" s="4"/>
      <c r="F47" s="4"/>
      <c r="G47" s="4"/>
      <c r="H47" s="4"/>
      <c r="I47" s="4"/>
      <c r="J47" s="4"/>
      <c r="K47" s="4"/>
      <c r="L47" s="4"/>
      <c r="M47" s="4"/>
      <c r="N47" s="4"/>
      <c r="O47" s="4"/>
      <c r="P47" s="4"/>
      <c r="Q47" s="4"/>
    </row>
    <row r="48" spans="1:17" ht="123.75" customHeight="1" x14ac:dyDescent="0.2">
      <c r="A48" s="271" t="s">
        <v>3384</v>
      </c>
      <c r="B48" s="381" t="s">
        <v>3385</v>
      </c>
      <c r="C48" s="380"/>
      <c r="D48" s="4"/>
      <c r="E48" s="4"/>
      <c r="F48" s="4"/>
      <c r="G48" s="4"/>
      <c r="H48" s="4"/>
      <c r="I48" s="4"/>
      <c r="J48" s="4"/>
      <c r="K48" s="4"/>
      <c r="L48" s="4"/>
      <c r="M48" s="4"/>
      <c r="N48" s="4"/>
      <c r="O48" s="4"/>
      <c r="P48" s="4"/>
      <c r="Q48" s="4"/>
    </row>
    <row r="49" spans="1:17" ht="34.5" customHeight="1" x14ac:dyDescent="0.2">
      <c r="A49" s="271" t="s">
        <v>3386</v>
      </c>
      <c r="B49" s="379" t="s">
        <v>3387</v>
      </c>
      <c r="C49" s="380"/>
      <c r="D49" s="4"/>
      <c r="E49" s="4"/>
      <c r="F49" s="4"/>
      <c r="G49" s="4"/>
      <c r="H49" s="4"/>
      <c r="I49" s="4"/>
      <c r="J49" s="4"/>
      <c r="K49" s="4"/>
      <c r="L49" s="4"/>
      <c r="M49" s="4"/>
      <c r="N49" s="4"/>
      <c r="O49" s="4"/>
      <c r="P49" s="4"/>
      <c r="Q49" s="4"/>
    </row>
    <row r="50" spans="1:17" ht="34.5" customHeight="1" x14ac:dyDescent="0.2">
      <c r="A50" s="271" t="s">
        <v>3388</v>
      </c>
      <c r="B50" s="379" t="s">
        <v>3389</v>
      </c>
      <c r="C50" s="380"/>
      <c r="D50" s="4"/>
      <c r="E50" s="4"/>
      <c r="F50" s="4"/>
      <c r="G50" s="4"/>
      <c r="H50" s="4"/>
      <c r="I50" s="4"/>
      <c r="J50" s="4"/>
      <c r="K50" s="4"/>
      <c r="L50" s="4"/>
      <c r="M50" s="4"/>
      <c r="N50" s="4"/>
      <c r="O50" s="4"/>
      <c r="P50" s="4"/>
      <c r="Q50" s="4"/>
    </row>
    <row r="51" spans="1:17" ht="31.5" customHeight="1" x14ac:dyDescent="0.2">
      <c r="A51" s="313" t="s">
        <v>3390</v>
      </c>
      <c r="B51" s="377"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Lenovo</cp:lastModifiedBy>
  <cp:lastPrinted>2023-01-26T08:57:33Z</cp:lastPrinted>
  <dcterms:created xsi:type="dcterms:W3CDTF">2022-04-01T05:14:30Z</dcterms:created>
  <dcterms:modified xsi:type="dcterms:W3CDTF">2023-02-08T13:42:56Z</dcterms:modified>
</cp:coreProperties>
</file>