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Ivanka\Desktop\FIN 4 -2022\"/>
    </mc:Choice>
  </mc:AlternateContent>
  <xr:revisionPtr revIDLastSave="0" documentId="13_ncr:1_{1CCAAE20-F633-4956-B117-4687E1D330B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F275" i="9" s="1"/>
  <c r="E281" i="9"/>
  <c r="B281" i="9" s="1"/>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F269" i="9"/>
  <c r="E269" i="9"/>
  <c r="M268" i="9"/>
  <c r="L268" i="9"/>
  <c r="F268" i="9" s="1"/>
  <c r="E268" i="9"/>
  <c r="B268" i="9" s="1"/>
  <c r="M267" i="9"/>
  <c r="L267" i="9"/>
  <c r="E267" i="9"/>
  <c r="M266" i="9"/>
  <c r="L266" i="9"/>
  <c r="F266" i="9" s="1"/>
  <c r="E266" i="9"/>
  <c r="M265" i="9"/>
  <c r="L265" i="9"/>
  <c r="F265" i="9"/>
  <c r="E265" i="9"/>
  <c r="M264" i="9"/>
  <c r="L264" i="9"/>
  <c r="F264" i="9" s="1"/>
  <c r="E264" i="9"/>
  <c r="M263" i="9"/>
  <c r="L263" i="9"/>
  <c r="F263" i="9" s="1"/>
  <c r="B263" i="9" s="1"/>
  <c r="E263" i="9"/>
  <c r="M262" i="9"/>
  <c r="L262" i="9"/>
  <c r="F262" i="9" s="1"/>
  <c r="E262" i="9"/>
  <c r="B262" i="9" s="1"/>
  <c r="M261" i="9"/>
  <c r="L261" i="9"/>
  <c r="F261" i="9"/>
  <c r="E261" i="9"/>
  <c r="M260" i="9"/>
  <c r="L260" i="9"/>
  <c r="F260" i="9"/>
  <c r="E260" i="9"/>
  <c r="M259" i="9"/>
  <c r="L259" i="9"/>
  <c r="F259" i="9" s="1"/>
  <c r="B259" i="9" s="1"/>
  <c r="E259" i="9"/>
  <c r="M258" i="9"/>
  <c r="L258" i="9"/>
  <c r="F258" i="9" s="1"/>
  <c r="E258" i="9"/>
  <c r="B258" i="9" s="1"/>
  <c r="M257" i="9"/>
  <c r="L257" i="9"/>
  <c r="F257" i="9"/>
  <c r="E257" i="9"/>
  <c r="M256" i="9"/>
  <c r="L256" i="9"/>
  <c r="F256" i="9" s="1"/>
  <c r="E256" i="9"/>
  <c r="M255" i="9"/>
  <c r="L255" i="9"/>
  <c r="F255" i="9" s="1"/>
  <c r="B255" i="9" s="1"/>
  <c r="E255" i="9"/>
  <c r="M254" i="9"/>
  <c r="L254" i="9"/>
  <c r="F254" i="9" s="1"/>
  <c r="B254" i="9" s="1"/>
  <c r="E254" i="9"/>
  <c r="M253" i="9"/>
  <c r="F253" i="9" s="1"/>
  <c r="B253" i="9" s="1"/>
  <c r="L253" i="9"/>
  <c r="E253" i="9"/>
  <c r="M252" i="9"/>
  <c r="L252" i="9"/>
  <c r="F252" i="9"/>
  <c r="E252" i="9"/>
  <c r="B252" i="9" s="1"/>
  <c r="M251" i="9"/>
  <c r="F251" i="9" s="1"/>
  <c r="L251" i="9"/>
  <c r="E251" i="9"/>
  <c r="B251" i="9"/>
  <c r="M250" i="9"/>
  <c r="L250" i="9"/>
  <c r="F250" i="9" s="1"/>
  <c r="E250" i="9"/>
  <c r="B250" i="9"/>
  <c r="M249" i="9"/>
  <c r="L249" i="9"/>
  <c r="F249" i="9"/>
  <c r="E249" i="9"/>
  <c r="B249" i="9" s="1"/>
  <c r="M248" i="9"/>
  <c r="L248" i="9"/>
  <c r="F248" i="9"/>
  <c r="E248" i="9"/>
  <c r="M247" i="9"/>
  <c r="F247" i="9" s="1"/>
  <c r="L247" i="9"/>
  <c r="E247" i="9"/>
  <c r="B247" i="9"/>
  <c r="M246" i="9"/>
  <c r="L246" i="9"/>
  <c r="F246" i="9" s="1"/>
  <c r="E246" i="9"/>
  <c r="B246" i="9"/>
  <c r="M245" i="9"/>
  <c r="F245" i="9" s="1"/>
  <c r="L245" i="9"/>
  <c r="E245" i="9"/>
  <c r="B245" i="9"/>
  <c r="M244" i="9"/>
  <c r="L244" i="9"/>
  <c r="F244" i="9"/>
  <c r="E244" i="9"/>
  <c r="B244" i="9" s="1"/>
  <c r="M243" i="9"/>
  <c r="L243" i="9"/>
  <c r="F243" i="9"/>
  <c r="B243" i="9" s="1"/>
  <c r="E243" i="9"/>
  <c r="M242" i="9"/>
  <c r="L242" i="9"/>
  <c r="F242" i="9" s="1"/>
  <c r="E242" i="9"/>
  <c r="B242" i="9" s="1"/>
  <c r="M241" i="9"/>
  <c r="L241" i="9"/>
  <c r="F241" i="9"/>
  <c r="E241" i="9"/>
  <c r="M240" i="9"/>
  <c r="L240" i="9"/>
  <c r="F240" i="9"/>
  <c r="E240" i="9"/>
  <c r="M239" i="9"/>
  <c r="L239" i="9"/>
  <c r="F239" i="9"/>
  <c r="B239" i="9" s="1"/>
  <c r="E239" i="9"/>
  <c r="M238" i="9"/>
  <c r="L238" i="9"/>
  <c r="E238" i="9"/>
  <c r="M237" i="9"/>
  <c r="F237" i="9" s="1"/>
  <c r="B237" i="9" s="1"/>
  <c r="L237" i="9"/>
  <c r="E237" i="9"/>
  <c r="M236" i="9"/>
  <c r="L236" i="9"/>
  <c r="F236" i="9"/>
  <c r="E236" i="9"/>
  <c r="B236" i="9" s="1"/>
  <c r="M235" i="9"/>
  <c r="F235" i="9" s="1"/>
  <c r="B235" i="9" s="1"/>
  <c r="L235" i="9"/>
  <c r="E235" i="9"/>
  <c r="M234" i="9"/>
  <c r="L234" i="9"/>
  <c r="F234" i="9" s="1"/>
  <c r="E234" i="9"/>
  <c r="B234" i="9"/>
  <c r="M233" i="9"/>
  <c r="L233" i="9"/>
  <c r="F233" i="9"/>
  <c r="E233" i="9"/>
  <c r="B233" i="9" s="1"/>
  <c r="M232" i="9"/>
  <c r="L232" i="9"/>
  <c r="F232" i="9"/>
  <c r="E232" i="9"/>
  <c r="M231" i="9"/>
  <c r="F231" i="9" s="1"/>
  <c r="B231" i="9" s="1"/>
  <c r="L231" i="9"/>
  <c r="E231" i="9"/>
  <c r="M230" i="9"/>
  <c r="L230" i="9"/>
  <c r="F230" i="9" s="1"/>
  <c r="E230" i="9"/>
  <c r="B230" i="9"/>
  <c r="M229" i="9"/>
  <c r="F229" i="9" s="1"/>
  <c r="L229" i="9"/>
  <c r="E229" i="9"/>
  <c r="B229" i="9" s="1"/>
  <c r="M228" i="9"/>
  <c r="L228" i="9"/>
  <c r="F228" i="9"/>
  <c r="E228" i="9"/>
  <c r="M227" i="9"/>
  <c r="L227" i="9"/>
  <c r="F227" i="9"/>
  <c r="B227" i="9" s="1"/>
  <c r="E227" i="9"/>
  <c r="M226" i="9"/>
  <c r="L226" i="9"/>
  <c r="F226" i="9" s="1"/>
  <c r="E226" i="9"/>
  <c r="B226" i="9" s="1"/>
  <c r="H225" i="9"/>
  <c r="G225" i="9"/>
  <c r="E225" i="9" s="1"/>
  <c r="F225" i="9"/>
  <c r="M224" i="9"/>
  <c r="L224" i="9"/>
  <c r="F224" i="9"/>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F217" i="9" s="1"/>
  <c r="E217" i="9"/>
  <c r="M216" i="9"/>
  <c r="L216" i="9"/>
  <c r="E216" i="9"/>
  <c r="M215" i="9"/>
  <c r="F215" i="9" s="1"/>
  <c r="L215" i="9"/>
  <c r="E215" i="9"/>
  <c r="B215" i="9"/>
  <c r="M214" i="9"/>
  <c r="L214" i="9"/>
  <c r="F214" i="9" s="1"/>
  <c r="B214" i="9" s="1"/>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G158" i="9"/>
  <c r="F158" i="9"/>
  <c r="B158" i="9"/>
  <c r="H157" i="9"/>
  <c r="G157" i="9"/>
  <c r="F157" i="9"/>
  <c r="E157" i="9"/>
  <c r="B157" i="9" s="1"/>
  <c r="H156" i="9"/>
  <c r="G156" i="9"/>
  <c r="E156" i="9" s="1"/>
  <c r="F156" i="9"/>
  <c r="B156" i="9"/>
  <c r="H155" i="9"/>
  <c r="G155" i="9"/>
  <c r="F155" i="9"/>
  <c r="E155" i="9"/>
  <c r="B155" i="9" s="1"/>
  <c r="H154" i="9"/>
  <c r="E154" i="9" s="1"/>
  <c r="G154" i="9"/>
  <c r="F154" i="9"/>
  <c r="H153" i="9"/>
  <c r="G153" i="9"/>
  <c r="E153" i="9" s="1"/>
  <c r="B153" i="9" s="1"/>
  <c r="F153" i="9"/>
  <c r="H152" i="9"/>
  <c r="G152" i="9"/>
  <c r="E152" i="9" s="1"/>
  <c r="B152" i="9" s="1"/>
  <c r="F152" i="9"/>
  <c r="H151" i="9"/>
  <c r="G151" i="9"/>
  <c r="F151" i="9"/>
  <c r="H150" i="9"/>
  <c r="E150" i="9" s="1"/>
  <c r="B150" i="9" s="1"/>
  <c r="G150" i="9"/>
  <c r="F150" i="9"/>
  <c r="H149" i="9"/>
  <c r="G149" i="9"/>
  <c r="F149" i="9"/>
  <c r="E149" i="9"/>
  <c r="B149" i="9" s="1"/>
  <c r="H148" i="9"/>
  <c r="G148" i="9"/>
  <c r="E148" i="9" s="1"/>
  <c r="F148" i="9"/>
  <c r="B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F142" i="9"/>
  <c r="H141" i="9"/>
  <c r="G141" i="9"/>
  <c r="F141" i="9"/>
  <c r="E141" i="9"/>
  <c r="B141" i="9" s="1"/>
  <c r="H140" i="9"/>
  <c r="G140" i="9"/>
  <c r="F140" i="9"/>
  <c r="H139" i="9"/>
  <c r="G139" i="9"/>
  <c r="F139" i="9"/>
  <c r="E139" i="9"/>
  <c r="B139" i="9" s="1"/>
  <c r="H138" i="9"/>
  <c r="G138" i="9"/>
  <c r="F138" i="9"/>
  <c r="E138" i="9"/>
  <c r="H137" i="9"/>
  <c r="G137" i="9"/>
  <c r="E137" i="9" s="1"/>
  <c r="F137" i="9"/>
  <c r="H136" i="9"/>
  <c r="G136" i="9"/>
  <c r="E136" i="9" s="1"/>
  <c r="B136" i="9" s="1"/>
  <c r="F136" i="9"/>
  <c r="H135" i="9"/>
  <c r="G135" i="9"/>
  <c r="E135" i="9" s="1"/>
  <c r="B135" i="9" s="1"/>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F129" i="9"/>
  <c r="H128" i="9"/>
  <c r="G128" i="9"/>
  <c r="E128" i="9" s="1"/>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E120" i="9" s="1"/>
  <c r="B120" i="9" s="1"/>
  <c r="F120" i="9"/>
  <c r="H119" i="9"/>
  <c r="G119" i="9"/>
  <c r="E119" i="9" s="1"/>
  <c r="B119" i="9" s="1"/>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F113" i="9"/>
  <c r="H112" i="9"/>
  <c r="G112" i="9"/>
  <c r="E112" i="9" s="1"/>
  <c r="F112" i="9"/>
  <c r="H111" i="9"/>
  <c r="G111" i="9"/>
  <c r="E111" i="9" s="1"/>
  <c r="B111" i="9" s="1"/>
  <c r="F111" i="9"/>
  <c r="H110" i="9"/>
  <c r="E110" i="9" s="1"/>
  <c r="B110" i="9" s="1"/>
  <c r="G110" i="9"/>
  <c r="F110" i="9"/>
  <c r="H109" i="9"/>
  <c r="G109" i="9"/>
  <c r="F109" i="9"/>
  <c r="E109" i="9"/>
  <c r="B109" i="9" s="1"/>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G68" i="9"/>
  <c r="F68" i="9"/>
  <c r="H67" i="9"/>
  <c r="G67" i="9"/>
  <c r="E67" i="9" s="1"/>
  <c r="B67" i="9" s="1"/>
  <c r="F67" i="9"/>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H42" i="9"/>
  <c r="G42" i="9"/>
  <c r="E42" i="9" s="1"/>
  <c r="B42" i="9" s="1"/>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F34" i="9"/>
  <c r="B34" i="9"/>
  <c r="H33" i="9"/>
  <c r="G33" i="9"/>
  <c r="E33" i="9" s="1"/>
  <c r="B33" i="9" s="1"/>
  <c r="F33" i="9"/>
  <c r="H32" i="9"/>
  <c r="G32" i="9"/>
  <c r="E32" i="9" s="1"/>
  <c r="B32" i="9" s="1"/>
  <c r="F32" i="9"/>
  <c r="H31" i="9"/>
  <c r="G31" i="9"/>
  <c r="E31" i="9" s="1"/>
  <c r="B31" i="9" s="1"/>
  <c r="F31" i="9"/>
  <c r="H30" i="9"/>
  <c r="G30" i="9"/>
  <c r="F30" i="9"/>
  <c r="H29" i="9"/>
  <c r="G29" i="9"/>
  <c r="F29" i="9"/>
  <c r="H28" i="9"/>
  <c r="G28" i="9"/>
  <c r="E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G22" i="9"/>
  <c r="F22" i="9"/>
  <c r="H21" i="9"/>
  <c r="G21" i="9"/>
  <c r="F21" i="9"/>
  <c r="E21" i="9"/>
  <c r="B21" i="9" s="1"/>
  <c r="F20" i="9"/>
  <c r="F4" i="9"/>
  <c r="O3" i="9"/>
  <c r="G274" i="9" s="1"/>
  <c r="E274" i="9" s="1"/>
  <c r="I3" i="9"/>
  <c r="H3" i="9"/>
  <c r="G3" i="9"/>
  <c r="D101" i="8"/>
  <c r="I36" i="3" s="1"/>
  <c r="D95" i="8"/>
  <c r="D90" i="8"/>
  <c r="D85" i="8"/>
  <c r="D80" i="8"/>
  <c r="D75" i="8"/>
  <c r="D70" i="8"/>
  <c r="D65" i="8"/>
  <c r="D60" i="8"/>
  <c r="D55" i="8"/>
  <c r="D50" i="8"/>
  <c r="D49" i="8"/>
  <c r="C1524" i="1" s="1"/>
  <c r="D44" i="8"/>
  <c r="D36" i="8"/>
  <c r="D26" i="8"/>
  <c r="D24" i="8" s="1"/>
  <c r="C1499" i="1" s="1"/>
  <c r="H1499" i="1" s="1"/>
  <c r="D18" i="8"/>
  <c r="D8" i="8"/>
  <c r="D6" i="8" s="1"/>
  <c r="C1481" i="1" s="1"/>
  <c r="E44" i="7"/>
  <c r="D44" i="7"/>
  <c r="E39" i="7"/>
  <c r="E38" i="7" s="1"/>
  <c r="I31" i="3" s="1"/>
  <c r="D39" i="7"/>
  <c r="D38" i="7" s="1"/>
  <c r="E30" i="7"/>
  <c r="D30" i="7"/>
  <c r="E23" i="7"/>
  <c r="E22" i="7" s="1"/>
  <c r="I30" i="3" s="1"/>
  <c r="D23" i="7"/>
  <c r="D22" i="7" s="1"/>
  <c r="E7" i="7"/>
  <c r="E6"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E114" i="6" s="1"/>
  <c r="D118" i="6"/>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E245" i="5" s="1"/>
  <c r="D1222" i="1" s="1"/>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E180" i="5"/>
  <c r="E177" i="5" s="1"/>
  <c r="D1154" i="1" s="1"/>
  <c r="D180" i="5"/>
  <c r="F180" i="5" s="1"/>
  <c r="F179" i="5"/>
  <c r="F178"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32" i="4"/>
  <c r="D625" i="4" s="1"/>
  <c r="F625"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8" i="4"/>
  <c r="F418" i="4" s="1"/>
  <c r="E417" i="4"/>
  <c r="D417" i="4"/>
  <c r="D644" i="4" s="1"/>
  <c r="F644" i="4" s="1"/>
  <c r="E416" i="4"/>
  <c r="E644"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6" i="4" s="1"/>
  <c r="F214" i="4"/>
  <c r="F213" i="4"/>
  <c r="F212" i="4"/>
  <c r="F211" i="4"/>
  <c r="E210" i="4"/>
  <c r="D206" i="1" s="1"/>
  <c r="H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C1576" i="1"/>
  <c r="G1576" i="1" s="1"/>
  <c r="H1575" i="1"/>
  <c r="G1575" i="1"/>
  <c r="C1575" i="1"/>
  <c r="C1574" i="1"/>
  <c r="H1574" i="1" s="1"/>
  <c r="C1573" i="1"/>
  <c r="H1572" i="1"/>
  <c r="C1572" i="1"/>
  <c r="G1572" i="1" s="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C1546" i="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G1531" i="1"/>
  <c r="C1531" i="1"/>
  <c r="H1531" i="1" s="1"/>
  <c r="C1530" i="1"/>
  <c r="C1529" i="1"/>
  <c r="H1528" i="1"/>
  <c r="C1528" i="1"/>
  <c r="G1528" i="1" s="1"/>
  <c r="H1527" i="1"/>
  <c r="G1527" i="1"/>
  <c r="C1527" i="1"/>
  <c r="C1526" i="1"/>
  <c r="C1525"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C1512" i="1"/>
  <c r="G1512" i="1" s="1"/>
  <c r="H1511" i="1"/>
  <c r="G1511" i="1"/>
  <c r="C1511" i="1"/>
  <c r="C1510" i="1"/>
  <c r="H1510" i="1" s="1"/>
  <c r="C1509" i="1"/>
  <c r="H1508" i="1"/>
  <c r="C1508" i="1"/>
  <c r="G1508" i="1" s="1"/>
  <c r="H1507" i="1"/>
  <c r="G1507" i="1"/>
  <c r="C1507" i="1"/>
  <c r="G1506" i="1"/>
  <c r="C1506" i="1"/>
  <c r="H1506" i="1" s="1"/>
  <c r="C1505" i="1"/>
  <c r="C1504" i="1"/>
  <c r="H1504" i="1" s="1"/>
  <c r="C1503" i="1"/>
  <c r="G1503" i="1" s="1"/>
  <c r="C1502" i="1"/>
  <c r="C1501" i="1"/>
  <c r="H1500" i="1"/>
  <c r="C1500" i="1"/>
  <c r="G1500" i="1" s="1"/>
  <c r="G1498" i="1"/>
  <c r="C1498" i="1"/>
  <c r="H1498" i="1" s="1"/>
  <c r="C1497" i="1"/>
  <c r="H1496" i="1"/>
  <c r="C1496" i="1"/>
  <c r="G1496" i="1" s="1"/>
  <c r="H1495" i="1"/>
  <c r="G1495" i="1"/>
  <c r="C1495" i="1"/>
  <c r="G1494" i="1"/>
  <c r="C1494" i="1"/>
  <c r="H1494" i="1" s="1"/>
  <c r="C1493" i="1"/>
  <c r="C1492" i="1"/>
  <c r="G1492" i="1" s="1"/>
  <c r="H1491" i="1"/>
  <c r="C1491" i="1"/>
  <c r="G1491" i="1" s="1"/>
  <c r="G1490" i="1"/>
  <c r="C1490" i="1"/>
  <c r="H1490" i="1" s="1"/>
  <c r="C1489" i="1"/>
  <c r="H1488" i="1"/>
  <c r="G1488" i="1"/>
  <c r="C1488" i="1"/>
  <c r="H1487" i="1"/>
  <c r="G1487" i="1"/>
  <c r="C1487" i="1"/>
  <c r="C1486" i="1"/>
  <c r="C1485" i="1"/>
  <c r="C1484" i="1"/>
  <c r="H1484" i="1" s="1"/>
  <c r="G1482" i="1"/>
  <c r="C1482" i="1"/>
  <c r="H1482" i="1" s="1"/>
  <c r="C1480" i="1"/>
  <c r="G1480" i="1" s="1"/>
  <c r="D1479" i="1"/>
  <c r="J1479" i="1" s="1"/>
  <c r="C1479" i="1"/>
  <c r="H1478" i="1"/>
  <c r="G1478" i="1"/>
  <c r="D1478" i="1"/>
  <c r="C1478" i="1"/>
  <c r="J1478" i="1" s="1"/>
  <c r="D1477" i="1"/>
  <c r="J1477" i="1" s="1"/>
  <c r="C1477" i="1"/>
  <c r="D1476" i="1"/>
  <c r="H1476" i="1" s="1"/>
  <c r="C1476" i="1"/>
  <c r="D1475" i="1"/>
  <c r="H1475" i="1" s="1"/>
  <c r="C1475" i="1"/>
  <c r="H1474" i="1"/>
  <c r="D1474" i="1"/>
  <c r="G1474" i="1" s="1"/>
  <c r="C1474" i="1"/>
  <c r="D1473" i="1"/>
  <c r="H1473" i="1" s="1"/>
  <c r="C1473" i="1"/>
  <c r="H1472" i="1"/>
  <c r="D1472" i="1"/>
  <c r="G1472" i="1" s="1"/>
  <c r="C1472" i="1"/>
  <c r="D1471" i="1"/>
  <c r="H1471" i="1" s="1"/>
  <c r="C1471" i="1"/>
  <c r="D1470" i="1"/>
  <c r="H1470" i="1" s="1"/>
  <c r="C1470" i="1"/>
  <c r="D1469" i="1"/>
  <c r="H1469" i="1" s="1"/>
  <c r="C1469" i="1"/>
  <c r="H1468" i="1"/>
  <c r="D1468" i="1"/>
  <c r="G1468" i="1" s="1"/>
  <c r="C1468" i="1"/>
  <c r="D1467" i="1"/>
  <c r="H1467" i="1" s="1"/>
  <c r="C1467" i="1"/>
  <c r="H1466" i="1"/>
  <c r="D1466" i="1"/>
  <c r="G1466" i="1" s="1"/>
  <c r="C1466" i="1"/>
  <c r="D1465" i="1"/>
  <c r="H1465" i="1" s="1"/>
  <c r="C1465" i="1"/>
  <c r="H1464" i="1"/>
  <c r="D1464" i="1"/>
  <c r="G1464" i="1" s="1"/>
  <c r="C1464" i="1"/>
  <c r="D1463" i="1"/>
  <c r="H1463" i="1" s="1"/>
  <c r="C1463" i="1"/>
  <c r="H1462" i="1"/>
  <c r="D1462" i="1"/>
  <c r="G1462" i="1" s="1"/>
  <c r="C1462" i="1"/>
  <c r="H1461" i="1"/>
  <c r="D1461" i="1"/>
  <c r="G1461" i="1" s="1"/>
  <c r="C1461" i="1"/>
  <c r="J1460" i="1"/>
  <c r="D1460" i="1"/>
  <c r="H1460" i="1" s="1"/>
  <c r="C1460" i="1"/>
  <c r="G1460" i="1" s="1"/>
  <c r="I1460" i="1" s="1"/>
  <c r="H1459" i="1"/>
  <c r="D1459" i="1"/>
  <c r="G1459" i="1" s="1"/>
  <c r="I1459" i="1" s="1"/>
  <c r="C1459" i="1"/>
  <c r="J1458" i="1"/>
  <c r="D1458" i="1"/>
  <c r="H1458" i="1" s="1"/>
  <c r="C1458" i="1"/>
  <c r="G1458" i="1" s="1"/>
  <c r="I1458" i="1" s="1"/>
  <c r="H1457" i="1"/>
  <c r="D1457" i="1"/>
  <c r="G1457" i="1" s="1"/>
  <c r="I1457" i="1" s="1"/>
  <c r="C1457" i="1"/>
  <c r="J1456" i="1"/>
  <c r="D1456" i="1"/>
  <c r="C1456" i="1"/>
  <c r="G1456" i="1" s="1"/>
  <c r="H1455" i="1"/>
  <c r="D1455" i="1"/>
  <c r="G1455" i="1" s="1"/>
  <c r="I1455" i="1" s="1"/>
  <c r="C1455" i="1"/>
  <c r="D1454" i="1"/>
  <c r="C1454" i="1"/>
  <c r="H1454" i="1" s="1"/>
  <c r="D1453" i="1"/>
  <c r="J1452" i="1"/>
  <c r="D1452" i="1"/>
  <c r="H1452" i="1" s="1"/>
  <c r="C1452" i="1"/>
  <c r="G1452" i="1" s="1"/>
  <c r="I1452" i="1" s="1"/>
  <c r="H1451" i="1"/>
  <c r="D1451" i="1"/>
  <c r="G1451" i="1" s="1"/>
  <c r="I1451" i="1" s="1"/>
  <c r="C1451" i="1"/>
  <c r="J1450" i="1"/>
  <c r="D1450" i="1"/>
  <c r="H1450" i="1" s="1"/>
  <c r="C1450" i="1"/>
  <c r="G1450" i="1" s="1"/>
  <c r="I1450" i="1" s="1"/>
  <c r="H1449" i="1"/>
  <c r="D1449" i="1"/>
  <c r="G1449" i="1" s="1"/>
  <c r="I1449" i="1" s="1"/>
  <c r="C1449" i="1"/>
  <c r="J1448" i="1"/>
  <c r="D1448" i="1"/>
  <c r="H1448" i="1" s="1"/>
  <c r="C1448" i="1"/>
  <c r="G1448" i="1" s="1"/>
  <c r="I1448" i="1" s="1"/>
  <c r="H1447" i="1"/>
  <c r="D1447" i="1"/>
  <c r="G1447" i="1" s="1"/>
  <c r="I1447" i="1" s="1"/>
  <c r="C1447" i="1"/>
  <c r="J1446" i="1"/>
  <c r="D1446" i="1"/>
  <c r="H1446" i="1" s="1"/>
  <c r="C1446" i="1"/>
  <c r="G1446" i="1" s="1"/>
  <c r="I1446" i="1" s="1"/>
  <c r="G1445" i="1"/>
  <c r="D1445" i="1"/>
  <c r="C1445" i="1"/>
  <c r="H1445" i="1" s="1"/>
  <c r="D1444" i="1"/>
  <c r="C1444" i="1"/>
  <c r="G1443" i="1"/>
  <c r="I1443" i="1" s="1"/>
  <c r="D1443" i="1"/>
  <c r="C1443" i="1"/>
  <c r="H1443" i="1" s="1"/>
  <c r="D1442" i="1"/>
  <c r="C1442" i="1"/>
  <c r="G1441" i="1"/>
  <c r="D1441" i="1"/>
  <c r="C1441" i="1"/>
  <c r="H1441" i="1" s="1"/>
  <c r="D1440" i="1"/>
  <c r="C1440" i="1"/>
  <c r="G1439" i="1"/>
  <c r="I1439" i="1" s="1"/>
  <c r="D1439" i="1"/>
  <c r="C1439" i="1"/>
  <c r="H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H1415" i="1" s="1"/>
  <c r="D1414" i="1"/>
  <c r="G1414" i="1" s="1"/>
  <c r="C1414" i="1"/>
  <c r="H1414" i="1" s="1"/>
  <c r="G1413" i="1"/>
  <c r="D1413" i="1"/>
  <c r="C1413" i="1"/>
  <c r="H1413" i="1" s="1"/>
  <c r="D1412" i="1"/>
  <c r="C1412" i="1"/>
  <c r="D1411" i="1"/>
  <c r="C1411" i="1"/>
  <c r="H1411" i="1" s="1"/>
  <c r="G1410" i="1"/>
  <c r="D1410" i="1"/>
  <c r="C1410" i="1"/>
  <c r="H1410" i="1" s="1"/>
  <c r="G1409" i="1"/>
  <c r="D1409" i="1"/>
  <c r="C1409" i="1"/>
  <c r="H1409" i="1" s="1"/>
  <c r="C1408" i="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G1382" i="1"/>
  <c r="D1382" i="1"/>
  <c r="C1382" i="1"/>
  <c r="H1382" i="1" s="1"/>
  <c r="D1381" i="1"/>
  <c r="C1381" i="1"/>
  <c r="H1381" i="1" s="1"/>
  <c r="D1380" i="1"/>
  <c r="C1380" i="1"/>
  <c r="G1379" i="1"/>
  <c r="D1379" i="1"/>
  <c r="C1379" i="1"/>
  <c r="H1379" i="1" s="1"/>
  <c r="G1378" i="1"/>
  <c r="D1378" i="1"/>
  <c r="C1378" i="1"/>
  <c r="H1378" i="1" s="1"/>
  <c r="D1377" i="1"/>
  <c r="C1377" i="1"/>
  <c r="H1377" i="1" s="1"/>
  <c r="D1376" i="1"/>
  <c r="C1376" i="1"/>
  <c r="G1375" i="1"/>
  <c r="D1375" i="1"/>
  <c r="C1375" i="1"/>
  <c r="H1375" i="1" s="1"/>
  <c r="G1374" i="1"/>
  <c r="D1374" i="1"/>
  <c r="C1374" i="1"/>
  <c r="H1374" i="1" s="1"/>
  <c r="D1373" i="1"/>
  <c r="C1373" i="1"/>
  <c r="H1373" i="1" s="1"/>
  <c r="D1372" i="1"/>
  <c r="C1372" i="1"/>
  <c r="D1371" i="1"/>
  <c r="G1371" i="1" s="1"/>
  <c r="C1371" i="1"/>
  <c r="G1370" i="1"/>
  <c r="D1370" i="1"/>
  <c r="C1370" i="1"/>
  <c r="H1370" i="1" s="1"/>
  <c r="D1369" i="1"/>
  <c r="C1369" i="1"/>
  <c r="D1368" i="1"/>
  <c r="C1368" i="1"/>
  <c r="D1367" i="1"/>
  <c r="G1367" i="1" s="1"/>
  <c r="C1367" i="1"/>
  <c r="G1366" i="1"/>
  <c r="D1366" i="1"/>
  <c r="C1366" i="1"/>
  <c r="H1366" i="1" s="1"/>
  <c r="D1365" i="1"/>
  <c r="C1365" i="1"/>
  <c r="G1365" i="1" s="1"/>
  <c r="D1364" i="1"/>
  <c r="C1364" i="1"/>
  <c r="D1363" i="1"/>
  <c r="G1363" i="1" s="1"/>
  <c r="C1363" i="1"/>
  <c r="G1362" i="1"/>
  <c r="D1362" i="1"/>
  <c r="C1362" i="1"/>
  <c r="H1362" i="1" s="1"/>
  <c r="D1361" i="1"/>
  <c r="C1361" i="1"/>
  <c r="D1360" i="1"/>
  <c r="C1360" i="1"/>
  <c r="D1359" i="1"/>
  <c r="G1359" i="1" s="1"/>
  <c r="C1359" i="1"/>
  <c r="G1358" i="1"/>
  <c r="D1358" i="1"/>
  <c r="C1358" i="1"/>
  <c r="H1358" i="1" s="1"/>
  <c r="D1357" i="1"/>
  <c r="C1357" i="1"/>
  <c r="G1357" i="1" s="1"/>
  <c r="D1356" i="1"/>
  <c r="C1356" i="1"/>
  <c r="D1355" i="1"/>
  <c r="G1355" i="1" s="1"/>
  <c r="C1355" i="1"/>
  <c r="G1354" i="1"/>
  <c r="D1354" i="1"/>
  <c r="C1354" i="1"/>
  <c r="H1354" i="1" s="1"/>
  <c r="D1353" i="1"/>
  <c r="C1353" i="1"/>
  <c r="D1352" i="1"/>
  <c r="C1352" i="1"/>
  <c r="D1351" i="1"/>
  <c r="C1351" i="1"/>
  <c r="G1350" i="1"/>
  <c r="D1350" i="1"/>
  <c r="C1350" i="1"/>
  <c r="H1350" i="1" s="1"/>
  <c r="D1349" i="1"/>
  <c r="C1349" i="1"/>
  <c r="G1349" i="1" s="1"/>
  <c r="D1348" i="1"/>
  <c r="C1348" i="1"/>
  <c r="D1347" i="1"/>
  <c r="C1347" i="1"/>
  <c r="G1346" i="1"/>
  <c r="D1346" i="1"/>
  <c r="C1346" i="1"/>
  <c r="H1346" i="1" s="1"/>
  <c r="D1345" i="1"/>
  <c r="C1345" i="1"/>
  <c r="D1344" i="1"/>
  <c r="C1344" i="1"/>
  <c r="D1343" i="1"/>
  <c r="G1343" i="1" s="1"/>
  <c r="C1343" i="1"/>
  <c r="G1342" i="1"/>
  <c r="D1342" i="1"/>
  <c r="C1342" i="1"/>
  <c r="H1342" i="1" s="1"/>
  <c r="D1341" i="1"/>
  <c r="C1341" i="1"/>
  <c r="D1340" i="1"/>
  <c r="C1340" i="1"/>
  <c r="D1339" i="1"/>
  <c r="G1339" i="1" s="1"/>
  <c r="C1339" i="1"/>
  <c r="G1338" i="1"/>
  <c r="D1338" i="1"/>
  <c r="C1338" i="1"/>
  <c r="H1338" i="1" s="1"/>
  <c r="D1337" i="1"/>
  <c r="C1337" i="1"/>
  <c r="D1336" i="1"/>
  <c r="C1336" i="1"/>
  <c r="D1335" i="1"/>
  <c r="G1335" i="1" s="1"/>
  <c r="C1335" i="1"/>
  <c r="G1334" i="1"/>
  <c r="D1334" i="1"/>
  <c r="C1334" i="1"/>
  <c r="H1334" i="1" s="1"/>
  <c r="D1333" i="1"/>
  <c r="C1333" i="1"/>
  <c r="G1333" i="1" s="1"/>
  <c r="D1332" i="1"/>
  <c r="C1332" i="1"/>
  <c r="D1331" i="1"/>
  <c r="G1331" i="1" s="1"/>
  <c r="C1331" i="1"/>
  <c r="G1330" i="1"/>
  <c r="D1330" i="1"/>
  <c r="C1330" i="1"/>
  <c r="H1330" i="1" s="1"/>
  <c r="D1329" i="1"/>
  <c r="C1329" i="1"/>
  <c r="D1328" i="1"/>
  <c r="C1328"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C1278" i="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D1264" i="1"/>
  <c r="C1264" i="1"/>
  <c r="D1263" i="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C1244" i="1"/>
  <c r="G1244" i="1" s="1"/>
  <c r="H1243" i="1"/>
  <c r="D1243" i="1"/>
  <c r="C1243" i="1"/>
  <c r="G1243" i="1" s="1"/>
  <c r="H1242" i="1"/>
  <c r="D1242" i="1"/>
  <c r="C1242" i="1"/>
  <c r="G1242" i="1" s="1"/>
  <c r="H1241" i="1"/>
  <c r="D1241" i="1"/>
  <c r="C1241" i="1"/>
  <c r="G1241" i="1" s="1"/>
  <c r="D1240" i="1"/>
  <c r="C1240" i="1"/>
  <c r="G1240" i="1" s="1"/>
  <c r="H1239" i="1"/>
  <c r="D1239" i="1"/>
  <c r="C1239" i="1"/>
  <c r="G1239" i="1" s="1"/>
  <c r="H1238" i="1"/>
  <c r="D1238" i="1"/>
  <c r="C1238" i="1"/>
  <c r="G1238" i="1" s="1"/>
  <c r="D1237" i="1"/>
  <c r="C1237" i="1"/>
  <c r="D1236" i="1"/>
  <c r="C1236" i="1"/>
  <c r="G1236" i="1" s="1"/>
  <c r="D1235" i="1"/>
  <c r="H1234" i="1"/>
  <c r="D1234" i="1"/>
  <c r="C1234" i="1"/>
  <c r="G1234" i="1" s="1"/>
  <c r="H1233" i="1"/>
  <c r="D1233" i="1"/>
  <c r="C1233" i="1"/>
  <c r="G1233" i="1" s="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D1225" i="1"/>
  <c r="C1225" i="1"/>
  <c r="D1224" i="1"/>
  <c r="C1224" i="1"/>
  <c r="G1224" i="1" s="1"/>
  <c r="D1223" i="1"/>
  <c r="C1223" i="1"/>
  <c r="H1221" i="1"/>
  <c r="D1221" i="1"/>
  <c r="C1221" i="1"/>
  <c r="G1221" i="1" s="1"/>
  <c r="H1220" i="1"/>
  <c r="D1220" i="1"/>
  <c r="C1220" i="1"/>
  <c r="G1220" i="1" s="1"/>
  <c r="H1219" i="1"/>
  <c r="D1219" i="1"/>
  <c r="C1219" i="1"/>
  <c r="G1219" i="1" s="1"/>
  <c r="D1218" i="1"/>
  <c r="C1218" i="1"/>
  <c r="G1218" i="1" s="1"/>
  <c r="D1217" i="1"/>
  <c r="C1217" i="1"/>
  <c r="D1216" i="1"/>
  <c r="C1216" i="1"/>
  <c r="H1213" i="1"/>
  <c r="D1213" i="1"/>
  <c r="C1213" i="1"/>
  <c r="G1213" i="1" s="1"/>
  <c r="H1212" i="1"/>
  <c r="D1212" i="1"/>
  <c r="C1212" i="1"/>
  <c r="D1211" i="1"/>
  <c r="H1211" i="1" s="1"/>
  <c r="C1211" i="1"/>
  <c r="D1210" i="1"/>
  <c r="H1210" i="1" s="1"/>
  <c r="C1210" i="1"/>
  <c r="G1210" i="1" s="1"/>
  <c r="H1209" i="1"/>
  <c r="D1209" i="1"/>
  <c r="C1209" i="1"/>
  <c r="G1209" i="1" s="1"/>
  <c r="H1208" i="1"/>
  <c r="D1208" i="1"/>
  <c r="C1208" i="1"/>
  <c r="D1207" i="1"/>
  <c r="H1207" i="1" s="1"/>
  <c r="C1207" i="1"/>
  <c r="D1206" i="1"/>
  <c r="H1206" i="1" s="1"/>
  <c r="C1206" i="1"/>
  <c r="G1206" i="1" s="1"/>
  <c r="H1205" i="1"/>
  <c r="D1205" i="1"/>
  <c r="C1205" i="1"/>
  <c r="G1205" i="1" s="1"/>
  <c r="H1204" i="1"/>
  <c r="D1204" i="1"/>
  <c r="C1204" i="1"/>
  <c r="D1203" i="1"/>
  <c r="H1203" i="1" s="1"/>
  <c r="C1203" i="1"/>
  <c r="D1202" i="1"/>
  <c r="H1202" i="1" s="1"/>
  <c r="C1202" i="1"/>
  <c r="G1202" i="1" s="1"/>
  <c r="H1201" i="1"/>
  <c r="D1201" i="1"/>
  <c r="C1201" i="1"/>
  <c r="G1201" i="1" s="1"/>
  <c r="H1200" i="1"/>
  <c r="D1200" i="1"/>
  <c r="C1200" i="1"/>
  <c r="D1199" i="1"/>
  <c r="H1199" i="1" s="1"/>
  <c r="C1199" i="1"/>
  <c r="D1198" i="1"/>
  <c r="H1198" i="1" s="1"/>
  <c r="C1198" i="1"/>
  <c r="G1198" i="1" s="1"/>
  <c r="H1197" i="1"/>
  <c r="D1197" i="1"/>
  <c r="C1197" i="1"/>
  <c r="G1197" i="1" s="1"/>
  <c r="H1196" i="1"/>
  <c r="D1196" i="1"/>
  <c r="C1196" i="1"/>
  <c r="D1195" i="1"/>
  <c r="H1195" i="1" s="1"/>
  <c r="C1195" i="1"/>
  <c r="D1194" i="1"/>
  <c r="H1194" i="1" s="1"/>
  <c r="C1194" i="1"/>
  <c r="G1194" i="1" s="1"/>
  <c r="H1193" i="1"/>
  <c r="D1193" i="1"/>
  <c r="C1193" i="1"/>
  <c r="G1193" i="1" s="1"/>
  <c r="H1192" i="1"/>
  <c r="D1192" i="1"/>
  <c r="C1192" i="1"/>
  <c r="D1191" i="1"/>
  <c r="H1191" i="1" s="1"/>
  <c r="C1191" i="1"/>
  <c r="D1190" i="1"/>
  <c r="H1190" i="1" s="1"/>
  <c r="C1190" i="1"/>
  <c r="G1190" i="1" s="1"/>
  <c r="H1189" i="1"/>
  <c r="D1189" i="1"/>
  <c r="C1189" i="1"/>
  <c r="G1189" i="1" s="1"/>
  <c r="H1188" i="1"/>
  <c r="D1188" i="1"/>
  <c r="C1188" i="1"/>
  <c r="D1187" i="1"/>
  <c r="H1187" i="1" s="1"/>
  <c r="C1187" i="1"/>
  <c r="D1186" i="1"/>
  <c r="H1186" i="1" s="1"/>
  <c r="C1186" i="1"/>
  <c r="G1186" i="1" s="1"/>
  <c r="H1185" i="1"/>
  <c r="D1185" i="1"/>
  <c r="C1185" i="1"/>
  <c r="G1185" i="1" s="1"/>
  <c r="H1184" i="1"/>
  <c r="D1184" i="1"/>
  <c r="C1184" i="1"/>
  <c r="D1183" i="1"/>
  <c r="H1183" i="1" s="1"/>
  <c r="C1183" i="1"/>
  <c r="D1182" i="1"/>
  <c r="H1182" i="1" s="1"/>
  <c r="C1182" i="1"/>
  <c r="G1182" i="1" s="1"/>
  <c r="H1181" i="1"/>
  <c r="D1181" i="1"/>
  <c r="C1181" i="1"/>
  <c r="G1181" i="1" s="1"/>
  <c r="H1180" i="1"/>
  <c r="D1180" i="1"/>
  <c r="C1180" i="1"/>
  <c r="D1179" i="1"/>
  <c r="H1179" i="1" s="1"/>
  <c r="C1179" i="1"/>
  <c r="D1178" i="1"/>
  <c r="H1178" i="1" s="1"/>
  <c r="C1178" i="1"/>
  <c r="G1178" i="1" s="1"/>
  <c r="H1177" i="1"/>
  <c r="D1177" i="1"/>
  <c r="C1177" i="1"/>
  <c r="G1177" i="1" s="1"/>
  <c r="H1176" i="1"/>
  <c r="D1176" i="1"/>
  <c r="C1176" i="1"/>
  <c r="D1175" i="1"/>
  <c r="H1175" i="1" s="1"/>
  <c r="C1175" i="1"/>
  <c r="D1174" i="1"/>
  <c r="H1174" i="1" s="1"/>
  <c r="C1174" i="1"/>
  <c r="G1174" i="1" s="1"/>
  <c r="H1173" i="1"/>
  <c r="D1173" i="1"/>
  <c r="C1173" i="1"/>
  <c r="G1173" i="1" s="1"/>
  <c r="H1172" i="1"/>
  <c r="D1172" i="1"/>
  <c r="C1172" i="1"/>
  <c r="D1171" i="1"/>
  <c r="H1171" i="1" s="1"/>
  <c r="C1171" i="1"/>
  <c r="D1170" i="1"/>
  <c r="H1170" i="1" s="1"/>
  <c r="C1170" i="1"/>
  <c r="G1170" i="1" s="1"/>
  <c r="H1169" i="1"/>
  <c r="D1169" i="1"/>
  <c r="C1169" i="1"/>
  <c r="G1169" i="1" s="1"/>
  <c r="H1168" i="1"/>
  <c r="D1168" i="1"/>
  <c r="C1168" i="1"/>
  <c r="D1167" i="1"/>
  <c r="H1167" i="1" s="1"/>
  <c r="C1167" i="1"/>
  <c r="D1166" i="1"/>
  <c r="H1166" i="1" s="1"/>
  <c r="C1166" i="1"/>
  <c r="D1165" i="1"/>
  <c r="C1165" i="1"/>
  <c r="H1164" i="1"/>
  <c r="D1164" i="1"/>
  <c r="C1164" i="1"/>
  <c r="D1163" i="1"/>
  <c r="H1163" i="1" s="1"/>
  <c r="C1163" i="1"/>
  <c r="D1162" i="1"/>
  <c r="H1162" i="1" s="1"/>
  <c r="C1162" i="1"/>
  <c r="G1162" i="1" s="1"/>
  <c r="H1161" i="1"/>
  <c r="D1161" i="1"/>
  <c r="C1161" i="1"/>
  <c r="G1161" i="1" s="1"/>
  <c r="H1160" i="1"/>
  <c r="D1160" i="1"/>
  <c r="C1160" i="1"/>
  <c r="D1159" i="1"/>
  <c r="H1159" i="1" s="1"/>
  <c r="C1159" i="1"/>
  <c r="D1158" i="1"/>
  <c r="H1158" i="1" s="1"/>
  <c r="C1158" i="1"/>
  <c r="G1158" i="1" s="1"/>
  <c r="D1157" i="1"/>
  <c r="C1157" i="1"/>
  <c r="G1157" i="1" s="1"/>
  <c r="D1156" i="1"/>
  <c r="H1156" i="1" s="1"/>
  <c r="C1156" i="1"/>
  <c r="D1155" i="1"/>
  <c r="C1155" i="1"/>
  <c r="C1154" i="1"/>
  <c r="D1151" i="1"/>
  <c r="C1151" i="1"/>
  <c r="H1150" i="1"/>
  <c r="D1150" i="1"/>
  <c r="C1150" i="1"/>
  <c r="D1149" i="1"/>
  <c r="H1149" i="1" s="1"/>
  <c r="C1149" i="1"/>
  <c r="D1148" i="1"/>
  <c r="H1148" i="1" s="1"/>
  <c r="C1148" i="1"/>
  <c r="G1148" i="1" s="1"/>
  <c r="H1147" i="1"/>
  <c r="D1147" i="1"/>
  <c r="C1147" i="1"/>
  <c r="G1147" i="1" s="1"/>
  <c r="H1146" i="1"/>
  <c r="D1146" i="1"/>
  <c r="C1146" i="1"/>
  <c r="D1145" i="1"/>
  <c r="H1145" i="1" s="1"/>
  <c r="C1145" i="1"/>
  <c r="D1144" i="1"/>
  <c r="H1144" i="1" s="1"/>
  <c r="C1144" i="1"/>
  <c r="G1144" i="1" s="1"/>
  <c r="H1143" i="1"/>
  <c r="D1143" i="1"/>
  <c r="C1143" i="1"/>
  <c r="G1143" i="1" s="1"/>
  <c r="H1142" i="1"/>
  <c r="D1142" i="1"/>
  <c r="C1142" i="1"/>
  <c r="D1141" i="1"/>
  <c r="H1141" i="1" s="1"/>
  <c r="C1141" i="1"/>
  <c r="D1140" i="1"/>
  <c r="H1140" i="1" s="1"/>
  <c r="C1140" i="1"/>
  <c r="G1140" i="1" s="1"/>
  <c r="H1139" i="1"/>
  <c r="D1139" i="1"/>
  <c r="C1139" i="1"/>
  <c r="G1139" i="1" s="1"/>
  <c r="H1138" i="1"/>
  <c r="D1138" i="1"/>
  <c r="C1138" i="1"/>
  <c r="D1137" i="1"/>
  <c r="H1137" i="1" s="1"/>
  <c r="C1137" i="1"/>
  <c r="D1136" i="1"/>
  <c r="H1136" i="1" s="1"/>
  <c r="C1136" i="1"/>
  <c r="G1136" i="1" s="1"/>
  <c r="H1135" i="1"/>
  <c r="D1135" i="1"/>
  <c r="C1135" i="1"/>
  <c r="G1135" i="1" s="1"/>
  <c r="H1134" i="1"/>
  <c r="D1134" i="1"/>
  <c r="C1134" i="1"/>
  <c r="D1133" i="1"/>
  <c r="H1133" i="1" s="1"/>
  <c r="C1133" i="1"/>
  <c r="D1132" i="1"/>
  <c r="H1132" i="1" s="1"/>
  <c r="C1132" i="1"/>
  <c r="G1132" i="1" s="1"/>
  <c r="H1131" i="1"/>
  <c r="D1131" i="1"/>
  <c r="C1131" i="1"/>
  <c r="G1131" i="1" s="1"/>
  <c r="H1130" i="1"/>
  <c r="D1130" i="1"/>
  <c r="C1130" i="1"/>
  <c r="D1129" i="1"/>
  <c r="H1129" i="1" s="1"/>
  <c r="C1129" i="1"/>
  <c r="D1128" i="1"/>
  <c r="H1128" i="1" s="1"/>
  <c r="C1128" i="1"/>
  <c r="G1128" i="1" s="1"/>
  <c r="H1127" i="1"/>
  <c r="D1127" i="1"/>
  <c r="C1127" i="1"/>
  <c r="G1127" i="1" s="1"/>
  <c r="H1126" i="1"/>
  <c r="D1126" i="1"/>
  <c r="C1126" i="1"/>
  <c r="D1125" i="1"/>
  <c r="H1125" i="1" s="1"/>
  <c r="C1125" i="1"/>
  <c r="D1124" i="1"/>
  <c r="H1123" i="1"/>
  <c r="D1123" i="1"/>
  <c r="C1123" i="1"/>
  <c r="D1122" i="1"/>
  <c r="H1122" i="1" s="1"/>
  <c r="C1122" i="1"/>
  <c r="D1121" i="1"/>
  <c r="H1121" i="1" s="1"/>
  <c r="C1121" i="1"/>
  <c r="G1121" i="1" s="1"/>
  <c r="H1120" i="1"/>
  <c r="D1120" i="1"/>
  <c r="C1120" i="1"/>
  <c r="G1120" i="1" s="1"/>
  <c r="H1119" i="1"/>
  <c r="D1119" i="1"/>
  <c r="C1119" i="1"/>
  <c r="D1118" i="1"/>
  <c r="H1118" i="1" s="1"/>
  <c r="C1118" i="1"/>
  <c r="D1117" i="1"/>
  <c r="H1117" i="1" s="1"/>
  <c r="C1117" i="1"/>
  <c r="G1117" i="1" s="1"/>
  <c r="H1116" i="1"/>
  <c r="D1116" i="1"/>
  <c r="C1116" i="1"/>
  <c r="G1116" i="1" s="1"/>
  <c r="H1115" i="1"/>
  <c r="D1115" i="1"/>
  <c r="C1115" i="1"/>
  <c r="D1114" i="1"/>
  <c r="H1114" i="1" s="1"/>
  <c r="C1114" i="1"/>
  <c r="D1113" i="1"/>
  <c r="H1113" i="1" s="1"/>
  <c r="C1113" i="1"/>
  <c r="G1113" i="1" s="1"/>
  <c r="D1112" i="1"/>
  <c r="D1111" i="1"/>
  <c r="H1111" i="1" s="1"/>
  <c r="C1111" i="1"/>
  <c r="D1110" i="1"/>
  <c r="H1110" i="1" s="1"/>
  <c r="C1110" i="1"/>
  <c r="G1110" i="1" s="1"/>
  <c r="H1109" i="1"/>
  <c r="D1109" i="1"/>
  <c r="C1109" i="1"/>
  <c r="G1109" i="1" s="1"/>
  <c r="H1108" i="1"/>
  <c r="D1108" i="1"/>
  <c r="C1108" i="1"/>
  <c r="D1107" i="1"/>
  <c r="H1107" i="1" s="1"/>
  <c r="C1107" i="1"/>
  <c r="D1106" i="1"/>
  <c r="H1106" i="1" s="1"/>
  <c r="C1106" i="1"/>
  <c r="G1106" i="1" s="1"/>
  <c r="H1105" i="1"/>
  <c r="D1105" i="1"/>
  <c r="C1105" i="1"/>
  <c r="G1105" i="1" s="1"/>
  <c r="H1104" i="1"/>
  <c r="D1104" i="1"/>
  <c r="C1104" i="1"/>
  <c r="D1103" i="1"/>
  <c r="H1103" i="1" s="1"/>
  <c r="C1103" i="1"/>
  <c r="D1102" i="1"/>
  <c r="H1102" i="1" s="1"/>
  <c r="C1102" i="1"/>
  <c r="G1102" i="1" s="1"/>
  <c r="H1101" i="1"/>
  <c r="D1101" i="1"/>
  <c r="C1101" i="1"/>
  <c r="G1101" i="1" s="1"/>
  <c r="H1100" i="1"/>
  <c r="D1100" i="1"/>
  <c r="C1100" i="1"/>
  <c r="D1099" i="1"/>
  <c r="H1099" i="1" s="1"/>
  <c r="C1099" i="1"/>
  <c r="D1098" i="1"/>
  <c r="H1098" i="1" s="1"/>
  <c r="C1098" i="1"/>
  <c r="G1098" i="1" s="1"/>
  <c r="H1097" i="1"/>
  <c r="D1097" i="1"/>
  <c r="C1097" i="1"/>
  <c r="G1097" i="1" s="1"/>
  <c r="H1096" i="1"/>
  <c r="D1096" i="1"/>
  <c r="C1096" i="1"/>
  <c r="D1095" i="1"/>
  <c r="H1095" i="1" s="1"/>
  <c r="C1095" i="1"/>
  <c r="D1094" i="1"/>
  <c r="H1094" i="1" s="1"/>
  <c r="C1094" i="1"/>
  <c r="G1094" i="1" s="1"/>
  <c r="H1093" i="1"/>
  <c r="D1093" i="1"/>
  <c r="C1093" i="1"/>
  <c r="G1093" i="1" s="1"/>
  <c r="H1092" i="1"/>
  <c r="D1092" i="1"/>
  <c r="C1092" i="1"/>
  <c r="D1091" i="1"/>
  <c r="H1091" i="1" s="1"/>
  <c r="C1091" i="1"/>
  <c r="D1090" i="1"/>
  <c r="H1090" i="1" s="1"/>
  <c r="C1090" i="1"/>
  <c r="G1090" i="1" s="1"/>
  <c r="H1089" i="1"/>
  <c r="D1089" i="1"/>
  <c r="C1089" i="1"/>
  <c r="G1089" i="1" s="1"/>
  <c r="H1088" i="1"/>
  <c r="D1088" i="1"/>
  <c r="C1088" i="1"/>
  <c r="D1087" i="1"/>
  <c r="H1087" i="1" s="1"/>
  <c r="C1087" i="1"/>
  <c r="D1086" i="1"/>
  <c r="H1086" i="1" s="1"/>
  <c r="C1086" i="1"/>
  <c r="G1086" i="1" s="1"/>
  <c r="H1085" i="1"/>
  <c r="D1085" i="1"/>
  <c r="C1085" i="1"/>
  <c r="G1085" i="1" s="1"/>
  <c r="H1084" i="1"/>
  <c r="D1084" i="1"/>
  <c r="C1084" i="1"/>
  <c r="D1083" i="1"/>
  <c r="H1083" i="1" s="1"/>
  <c r="C1083" i="1"/>
  <c r="D1082" i="1"/>
  <c r="H1082" i="1" s="1"/>
  <c r="C1082" i="1"/>
  <c r="G1082" i="1" s="1"/>
  <c r="H1081" i="1"/>
  <c r="D1081" i="1"/>
  <c r="C1081" i="1"/>
  <c r="G1081" i="1" s="1"/>
  <c r="H1080" i="1"/>
  <c r="D1080" i="1"/>
  <c r="C1080" i="1"/>
  <c r="D1079" i="1"/>
  <c r="H1079" i="1" s="1"/>
  <c r="C1079" i="1"/>
  <c r="D1078" i="1"/>
  <c r="H1078" i="1" s="1"/>
  <c r="C1078" i="1"/>
  <c r="G1078" i="1" s="1"/>
  <c r="H1077" i="1"/>
  <c r="D1077" i="1"/>
  <c r="C1077" i="1"/>
  <c r="G1077" i="1" s="1"/>
  <c r="H1076" i="1"/>
  <c r="D1076" i="1"/>
  <c r="C1076" i="1"/>
  <c r="D1075" i="1"/>
  <c r="H1075" i="1" s="1"/>
  <c r="C1075" i="1"/>
  <c r="D1074" i="1"/>
  <c r="H1074" i="1" s="1"/>
  <c r="C1074" i="1"/>
  <c r="G1074" i="1" s="1"/>
  <c r="H1073" i="1"/>
  <c r="D1073" i="1"/>
  <c r="C1073" i="1"/>
  <c r="G1073" i="1" s="1"/>
  <c r="H1072" i="1"/>
  <c r="D1072" i="1"/>
  <c r="C1072" i="1"/>
  <c r="D1071" i="1"/>
  <c r="H1071" i="1" s="1"/>
  <c r="C1071" i="1"/>
  <c r="D1070" i="1"/>
  <c r="H1070" i="1" s="1"/>
  <c r="C1070" i="1"/>
  <c r="G1070" i="1" s="1"/>
  <c r="H1069" i="1"/>
  <c r="D1069" i="1"/>
  <c r="C1069" i="1"/>
  <c r="G1069" i="1" s="1"/>
  <c r="H1068" i="1"/>
  <c r="D1068" i="1"/>
  <c r="C1068" i="1"/>
  <c r="D1067" i="1"/>
  <c r="H1067" i="1" s="1"/>
  <c r="C1067" i="1"/>
  <c r="D1066" i="1"/>
  <c r="H1066" i="1" s="1"/>
  <c r="C1066" i="1"/>
  <c r="G1066" i="1" s="1"/>
  <c r="D1065" i="1"/>
  <c r="D1064" i="1"/>
  <c r="C1064" i="1"/>
  <c r="D1063" i="1"/>
  <c r="H1063" i="1" s="1"/>
  <c r="C1063" i="1"/>
  <c r="G1063" i="1" s="1"/>
  <c r="H1062" i="1"/>
  <c r="D1062" i="1"/>
  <c r="C1062" i="1"/>
  <c r="G1062" i="1" s="1"/>
  <c r="H1061" i="1"/>
  <c r="D1061" i="1"/>
  <c r="C1061" i="1"/>
  <c r="D1060" i="1"/>
  <c r="H1060" i="1" s="1"/>
  <c r="C1060" i="1"/>
  <c r="D1059" i="1"/>
  <c r="H1059" i="1" s="1"/>
  <c r="C1059" i="1"/>
  <c r="G1059" i="1" s="1"/>
  <c r="H1058" i="1"/>
  <c r="D1058" i="1"/>
  <c r="C1058" i="1"/>
  <c r="G1058" i="1" s="1"/>
  <c r="H1057" i="1"/>
  <c r="D1057" i="1"/>
  <c r="C1057" i="1"/>
  <c r="D1056" i="1"/>
  <c r="H1055" i="1"/>
  <c r="D1055" i="1"/>
  <c r="C1055" i="1"/>
  <c r="G1055" i="1" s="1"/>
  <c r="D1054" i="1"/>
  <c r="C1054" i="1"/>
  <c r="D1053" i="1"/>
  <c r="H1053" i="1" s="1"/>
  <c r="C1053" i="1"/>
  <c r="D1052" i="1"/>
  <c r="H1052" i="1" s="1"/>
  <c r="C1052" i="1"/>
  <c r="G1052" i="1" s="1"/>
  <c r="H1051" i="1"/>
  <c r="D1051" i="1"/>
  <c r="C1051" i="1"/>
  <c r="G1051" i="1" s="1"/>
  <c r="D1050" i="1"/>
  <c r="C1050" i="1"/>
  <c r="D1049" i="1"/>
  <c r="H1049" i="1" s="1"/>
  <c r="C1049" i="1"/>
  <c r="D1048" i="1"/>
  <c r="H1048" i="1" s="1"/>
  <c r="C1048" i="1"/>
  <c r="D1047" i="1"/>
  <c r="D1045" i="1"/>
  <c r="H1045" i="1" s="1"/>
  <c r="C1045" i="1"/>
  <c r="G1045" i="1" s="1"/>
  <c r="H1044" i="1"/>
  <c r="D1044" i="1"/>
  <c r="C1044" i="1"/>
  <c r="G1044" i="1" s="1"/>
  <c r="H1043" i="1"/>
  <c r="D1043" i="1"/>
  <c r="C1043" i="1"/>
  <c r="D1042" i="1"/>
  <c r="H1042" i="1" s="1"/>
  <c r="C1042" i="1"/>
  <c r="D1041" i="1"/>
  <c r="H1041" i="1" s="1"/>
  <c r="C1041" i="1"/>
  <c r="G1041" i="1" s="1"/>
  <c r="H1040" i="1"/>
  <c r="D1040" i="1"/>
  <c r="C1040" i="1"/>
  <c r="G1040" i="1" s="1"/>
  <c r="H1039" i="1"/>
  <c r="D1039" i="1"/>
  <c r="C1039" i="1"/>
  <c r="D1038" i="1"/>
  <c r="H1038" i="1" s="1"/>
  <c r="C1038" i="1"/>
  <c r="D1037" i="1"/>
  <c r="H1037" i="1" s="1"/>
  <c r="C1037" i="1"/>
  <c r="G1037" i="1" s="1"/>
  <c r="H1036" i="1"/>
  <c r="D1036" i="1"/>
  <c r="C1036" i="1"/>
  <c r="G1036" i="1" s="1"/>
  <c r="D1035" i="1"/>
  <c r="C1035" i="1"/>
  <c r="H1035" i="1" s="1"/>
  <c r="D1034" i="1"/>
  <c r="C1034" i="1"/>
  <c r="D1033" i="1"/>
  <c r="C1033" i="1"/>
  <c r="D1032" i="1"/>
  <c r="C1032" i="1"/>
  <c r="H1031" i="1"/>
  <c r="D1031" i="1"/>
  <c r="C1031" i="1"/>
  <c r="D1030" i="1"/>
  <c r="C1030" i="1"/>
  <c r="D1029" i="1"/>
  <c r="C1029" i="1"/>
  <c r="G1029" i="1" s="1"/>
  <c r="D1028" i="1"/>
  <c r="C1028" i="1"/>
  <c r="G1028" i="1" s="1"/>
  <c r="H1027" i="1"/>
  <c r="D1027" i="1"/>
  <c r="C1027" i="1"/>
  <c r="D1026" i="1"/>
  <c r="H1026" i="1" s="1"/>
  <c r="C1026" i="1"/>
  <c r="D1025" i="1"/>
  <c r="C1025" i="1"/>
  <c r="G1025" i="1" s="1"/>
  <c r="D1024" i="1"/>
  <c r="C1024" i="1"/>
  <c r="G1024" i="1" s="1"/>
  <c r="H1023" i="1"/>
  <c r="D1023" i="1"/>
  <c r="C1023" i="1"/>
  <c r="D1022" i="1"/>
  <c r="H1022" i="1" s="1"/>
  <c r="C1022" i="1"/>
  <c r="D1021" i="1"/>
  <c r="G1021" i="1" s="1"/>
  <c r="C1021" i="1"/>
  <c r="H1021" i="1" s="1"/>
  <c r="D1020" i="1"/>
  <c r="G1020" i="1" s="1"/>
  <c r="C1020" i="1"/>
  <c r="H1020" i="1" s="1"/>
  <c r="D1019" i="1"/>
  <c r="G1019" i="1" s="1"/>
  <c r="C1019" i="1"/>
  <c r="H1019" i="1" s="1"/>
  <c r="D1018" i="1"/>
  <c r="G1018" i="1" s="1"/>
  <c r="C1018" i="1"/>
  <c r="H1018" i="1" s="1"/>
  <c r="D1017" i="1"/>
  <c r="G1017" i="1" s="1"/>
  <c r="C1017" i="1"/>
  <c r="H1017" i="1" s="1"/>
  <c r="D1016" i="1"/>
  <c r="G1016" i="1" s="1"/>
  <c r="C1016" i="1"/>
  <c r="H1016" i="1" s="1"/>
  <c r="D1015" i="1"/>
  <c r="G1015" i="1" s="1"/>
  <c r="C1015" i="1"/>
  <c r="H1015" i="1" s="1"/>
  <c r="D1014" i="1"/>
  <c r="C1014" i="1"/>
  <c r="D1013" i="1"/>
  <c r="C1013" i="1"/>
  <c r="D1012" i="1"/>
  <c r="C1012" i="1"/>
  <c r="D1011" i="1"/>
  <c r="G1011" i="1" s="1"/>
  <c r="C1011" i="1"/>
  <c r="H1011" i="1" s="1"/>
  <c r="D1010" i="1"/>
  <c r="G1010" i="1" s="1"/>
  <c r="C1010" i="1"/>
  <c r="H1010" i="1" s="1"/>
  <c r="D1009" i="1"/>
  <c r="G1009" i="1" s="1"/>
  <c r="C1009" i="1"/>
  <c r="H1009" i="1" s="1"/>
  <c r="D1008" i="1"/>
  <c r="C1008" i="1"/>
  <c r="H1008" i="1" s="1"/>
  <c r="D1007" i="1"/>
  <c r="C1007" i="1"/>
  <c r="H1007" i="1" s="1"/>
  <c r="D1006" i="1"/>
  <c r="C1006" i="1"/>
  <c r="H1006" i="1" s="1"/>
  <c r="D1005" i="1"/>
  <c r="G1005" i="1" s="1"/>
  <c r="C1005" i="1"/>
  <c r="H1005" i="1" s="1"/>
  <c r="D1004" i="1"/>
  <c r="C1004" i="1"/>
  <c r="D1003" i="1"/>
  <c r="C1003" i="1"/>
  <c r="H1003" i="1" s="1"/>
  <c r="D1002" i="1"/>
  <c r="C1002" i="1"/>
  <c r="D1001" i="1"/>
  <c r="G1001" i="1" s="1"/>
  <c r="C1001" i="1"/>
  <c r="D1000" i="1"/>
  <c r="C1000" i="1"/>
  <c r="D999" i="1"/>
  <c r="C999" i="1"/>
  <c r="D998" i="1"/>
  <c r="C998" i="1"/>
  <c r="D997" i="1"/>
  <c r="D996" i="1"/>
  <c r="C996" i="1"/>
  <c r="D995" i="1"/>
  <c r="C995" i="1"/>
  <c r="D994" i="1"/>
  <c r="G994" i="1" s="1"/>
  <c r="C994" i="1"/>
  <c r="D993" i="1"/>
  <c r="C993" i="1"/>
  <c r="D992" i="1"/>
  <c r="C992" i="1"/>
  <c r="D991" i="1"/>
  <c r="C991" i="1"/>
  <c r="D989" i="1"/>
  <c r="G989" i="1" s="1"/>
  <c r="C989" i="1"/>
  <c r="H989" i="1" s="1"/>
  <c r="D988" i="1"/>
  <c r="G988" i="1" s="1"/>
  <c r="C988" i="1"/>
  <c r="H988" i="1" s="1"/>
  <c r="D987" i="1"/>
  <c r="C987" i="1"/>
  <c r="D986" i="1"/>
  <c r="C986" i="1"/>
  <c r="D983" i="1"/>
  <c r="G983" i="1" s="1"/>
  <c r="C983" i="1"/>
  <c r="H983" i="1" s="1"/>
  <c r="D982" i="1"/>
  <c r="G982" i="1" s="1"/>
  <c r="C982" i="1"/>
  <c r="H982" i="1" s="1"/>
  <c r="D981" i="1"/>
  <c r="G981" i="1" s="1"/>
  <c r="C981" i="1"/>
  <c r="H981" i="1" s="1"/>
  <c r="D980" i="1"/>
  <c r="G980" i="1" s="1"/>
  <c r="C980" i="1"/>
  <c r="H980" i="1" s="1"/>
  <c r="D979" i="1"/>
  <c r="G979" i="1" s="1"/>
  <c r="C979" i="1"/>
  <c r="H979" i="1" s="1"/>
  <c r="D978" i="1"/>
  <c r="G978" i="1" s="1"/>
  <c r="C978" i="1"/>
  <c r="H978" i="1" s="1"/>
  <c r="D977" i="1"/>
  <c r="G977" i="1" s="1"/>
  <c r="C977" i="1"/>
  <c r="H977" i="1" s="1"/>
  <c r="D976" i="1"/>
  <c r="G976" i="1" s="1"/>
  <c r="C976" i="1"/>
  <c r="H976" i="1" s="1"/>
  <c r="D975" i="1"/>
  <c r="G975" i="1" s="1"/>
  <c r="C975" i="1"/>
  <c r="H975" i="1" s="1"/>
  <c r="D974" i="1"/>
  <c r="G974" i="1" s="1"/>
  <c r="C974" i="1"/>
  <c r="H974" i="1" s="1"/>
  <c r="D973" i="1"/>
  <c r="G973" i="1" s="1"/>
  <c r="C973" i="1"/>
  <c r="H973" i="1" s="1"/>
  <c r="D972" i="1"/>
  <c r="G972" i="1" s="1"/>
  <c r="C972" i="1"/>
  <c r="H972" i="1" s="1"/>
  <c r="D971" i="1"/>
  <c r="G971" i="1" s="1"/>
  <c r="C971" i="1"/>
  <c r="H971" i="1" s="1"/>
  <c r="D970" i="1"/>
  <c r="G970" i="1" s="1"/>
  <c r="C970" i="1"/>
  <c r="H970" i="1" s="1"/>
  <c r="D969" i="1"/>
  <c r="G969" i="1" s="1"/>
  <c r="C969" i="1"/>
  <c r="H969" i="1" s="1"/>
  <c r="D968" i="1"/>
  <c r="G968" i="1" s="1"/>
  <c r="C968" i="1"/>
  <c r="H968" i="1" s="1"/>
  <c r="D967" i="1"/>
  <c r="G967" i="1" s="1"/>
  <c r="C967" i="1"/>
  <c r="H967" i="1" s="1"/>
  <c r="D966" i="1"/>
  <c r="G966" i="1" s="1"/>
  <c r="C966" i="1"/>
  <c r="H966" i="1" s="1"/>
  <c r="D965" i="1"/>
  <c r="G965" i="1" s="1"/>
  <c r="C965" i="1"/>
  <c r="H965" i="1" s="1"/>
  <c r="D964" i="1"/>
  <c r="G964" i="1" s="1"/>
  <c r="C964" i="1"/>
  <c r="H964" i="1" s="1"/>
  <c r="D963" i="1"/>
  <c r="G963" i="1" s="1"/>
  <c r="C963" i="1"/>
  <c r="H963" i="1" s="1"/>
  <c r="D962" i="1"/>
  <c r="G962" i="1" s="1"/>
  <c r="C962" i="1"/>
  <c r="H962" i="1" s="1"/>
  <c r="D961" i="1"/>
  <c r="G961" i="1" s="1"/>
  <c r="C961" i="1"/>
  <c r="H961" i="1" s="1"/>
  <c r="D960" i="1"/>
  <c r="G960" i="1" s="1"/>
  <c r="C960" i="1"/>
  <c r="H960" i="1" s="1"/>
  <c r="D959" i="1"/>
  <c r="G959" i="1" s="1"/>
  <c r="C959" i="1"/>
  <c r="H959" i="1" s="1"/>
  <c r="D958" i="1"/>
  <c r="G958" i="1" s="1"/>
  <c r="C958" i="1"/>
  <c r="H958" i="1" s="1"/>
  <c r="D957" i="1"/>
  <c r="G957" i="1" s="1"/>
  <c r="C957" i="1"/>
  <c r="H957" i="1" s="1"/>
  <c r="D956" i="1"/>
  <c r="G956" i="1" s="1"/>
  <c r="C956" i="1"/>
  <c r="H956" i="1" s="1"/>
  <c r="D955" i="1"/>
  <c r="G955" i="1" s="1"/>
  <c r="C955" i="1"/>
  <c r="H955" i="1" s="1"/>
  <c r="D954" i="1"/>
  <c r="G954" i="1" s="1"/>
  <c r="C954" i="1"/>
  <c r="H954" i="1" s="1"/>
  <c r="D953" i="1"/>
  <c r="G953" i="1" s="1"/>
  <c r="C953" i="1"/>
  <c r="H953" i="1" s="1"/>
  <c r="D952" i="1"/>
  <c r="G952" i="1" s="1"/>
  <c r="C952" i="1"/>
  <c r="H952" i="1" s="1"/>
  <c r="D951" i="1"/>
  <c r="G951" i="1" s="1"/>
  <c r="C951" i="1"/>
  <c r="H951" i="1" s="1"/>
  <c r="D950" i="1"/>
  <c r="G950" i="1" s="1"/>
  <c r="C950" i="1"/>
  <c r="H950" i="1" s="1"/>
  <c r="D949" i="1"/>
  <c r="G949" i="1" s="1"/>
  <c r="C949" i="1"/>
  <c r="H949" i="1" s="1"/>
  <c r="D948" i="1"/>
  <c r="G948" i="1" s="1"/>
  <c r="C948" i="1"/>
  <c r="H948" i="1" s="1"/>
  <c r="D947" i="1"/>
  <c r="G947" i="1" s="1"/>
  <c r="C947" i="1"/>
  <c r="H947" i="1" s="1"/>
  <c r="D946" i="1"/>
  <c r="G946" i="1" s="1"/>
  <c r="C946" i="1"/>
  <c r="H946" i="1" s="1"/>
  <c r="D945" i="1"/>
  <c r="G945" i="1" s="1"/>
  <c r="C945" i="1"/>
  <c r="H945" i="1" s="1"/>
  <c r="D944" i="1"/>
  <c r="G944" i="1" s="1"/>
  <c r="C944" i="1"/>
  <c r="H944" i="1" s="1"/>
  <c r="D943" i="1"/>
  <c r="G943" i="1" s="1"/>
  <c r="C943" i="1"/>
  <c r="H943" i="1" s="1"/>
  <c r="D942" i="1"/>
  <c r="G942" i="1" s="1"/>
  <c r="C942" i="1"/>
  <c r="H942" i="1" s="1"/>
  <c r="D941" i="1"/>
  <c r="G941" i="1" s="1"/>
  <c r="C941" i="1"/>
  <c r="H941" i="1" s="1"/>
  <c r="D940" i="1"/>
  <c r="G940" i="1" s="1"/>
  <c r="C940" i="1"/>
  <c r="H940" i="1" s="1"/>
  <c r="D939" i="1"/>
  <c r="G939" i="1" s="1"/>
  <c r="C939" i="1"/>
  <c r="H939" i="1" s="1"/>
  <c r="D938" i="1"/>
  <c r="G938" i="1" s="1"/>
  <c r="C938" i="1"/>
  <c r="H938" i="1" s="1"/>
  <c r="D937" i="1"/>
  <c r="G937" i="1" s="1"/>
  <c r="C937" i="1"/>
  <c r="H937" i="1" s="1"/>
  <c r="D936" i="1"/>
  <c r="G936" i="1" s="1"/>
  <c r="C936" i="1"/>
  <c r="H936" i="1" s="1"/>
  <c r="D935" i="1"/>
  <c r="G935" i="1" s="1"/>
  <c r="C935" i="1"/>
  <c r="H935" i="1" s="1"/>
  <c r="D934" i="1"/>
  <c r="G934" i="1" s="1"/>
  <c r="C934" i="1"/>
  <c r="H934" i="1" s="1"/>
  <c r="D933" i="1"/>
  <c r="G933" i="1" s="1"/>
  <c r="C933" i="1"/>
  <c r="H933" i="1" s="1"/>
  <c r="D932" i="1"/>
  <c r="G932" i="1" s="1"/>
  <c r="C932" i="1"/>
  <c r="H932" i="1" s="1"/>
  <c r="D931" i="1"/>
  <c r="G931" i="1" s="1"/>
  <c r="C931" i="1"/>
  <c r="H931" i="1" s="1"/>
  <c r="D930" i="1"/>
  <c r="G930" i="1" s="1"/>
  <c r="C930" i="1"/>
  <c r="H930" i="1" s="1"/>
  <c r="D929" i="1"/>
  <c r="G929" i="1" s="1"/>
  <c r="C929" i="1"/>
  <c r="H929" i="1" s="1"/>
  <c r="D928" i="1"/>
  <c r="G928" i="1" s="1"/>
  <c r="C928" i="1"/>
  <c r="H928" i="1" s="1"/>
  <c r="D927" i="1"/>
  <c r="G927" i="1" s="1"/>
  <c r="C927" i="1"/>
  <c r="H927" i="1" s="1"/>
  <c r="D926" i="1"/>
  <c r="G926" i="1" s="1"/>
  <c r="C926" i="1"/>
  <c r="H926" i="1" s="1"/>
  <c r="D925" i="1"/>
  <c r="G925" i="1" s="1"/>
  <c r="C925" i="1"/>
  <c r="H925" i="1" s="1"/>
  <c r="D924" i="1"/>
  <c r="G924" i="1" s="1"/>
  <c r="C924" i="1"/>
  <c r="H924" i="1" s="1"/>
  <c r="D923" i="1"/>
  <c r="G923" i="1" s="1"/>
  <c r="C923" i="1"/>
  <c r="H923" i="1" s="1"/>
  <c r="D922" i="1"/>
  <c r="G922" i="1" s="1"/>
  <c r="C922" i="1"/>
  <c r="H922" i="1" s="1"/>
  <c r="D921" i="1"/>
  <c r="G921" i="1" s="1"/>
  <c r="C921" i="1"/>
  <c r="H921" i="1" s="1"/>
  <c r="D920" i="1"/>
  <c r="G920" i="1" s="1"/>
  <c r="C920" i="1"/>
  <c r="H920" i="1" s="1"/>
  <c r="D919" i="1"/>
  <c r="G919" i="1" s="1"/>
  <c r="C919" i="1"/>
  <c r="H919" i="1" s="1"/>
  <c r="D918" i="1"/>
  <c r="G918" i="1" s="1"/>
  <c r="C918" i="1"/>
  <c r="H918" i="1" s="1"/>
  <c r="D917" i="1"/>
  <c r="G917" i="1" s="1"/>
  <c r="C917" i="1"/>
  <c r="H917" i="1" s="1"/>
  <c r="D916" i="1"/>
  <c r="G916" i="1" s="1"/>
  <c r="C916" i="1"/>
  <c r="H916" i="1" s="1"/>
  <c r="D915" i="1"/>
  <c r="G915" i="1" s="1"/>
  <c r="C915" i="1"/>
  <c r="H915" i="1" s="1"/>
  <c r="D914" i="1"/>
  <c r="G914" i="1" s="1"/>
  <c r="C914" i="1"/>
  <c r="H914" i="1" s="1"/>
  <c r="D913" i="1"/>
  <c r="G913" i="1" s="1"/>
  <c r="C913" i="1"/>
  <c r="H913" i="1" s="1"/>
  <c r="D912" i="1"/>
  <c r="G912" i="1" s="1"/>
  <c r="C912" i="1"/>
  <c r="H912" i="1" s="1"/>
  <c r="D911" i="1"/>
  <c r="G911" i="1" s="1"/>
  <c r="C911" i="1"/>
  <c r="H911" i="1" s="1"/>
  <c r="D910" i="1"/>
  <c r="G910" i="1" s="1"/>
  <c r="C910" i="1"/>
  <c r="H910" i="1" s="1"/>
  <c r="D909" i="1"/>
  <c r="G909" i="1" s="1"/>
  <c r="C909" i="1"/>
  <c r="H909" i="1" s="1"/>
  <c r="D908" i="1"/>
  <c r="G908" i="1" s="1"/>
  <c r="C908" i="1"/>
  <c r="H908" i="1" s="1"/>
  <c r="D907" i="1"/>
  <c r="G907" i="1" s="1"/>
  <c r="C907" i="1"/>
  <c r="H907" i="1" s="1"/>
  <c r="D906" i="1"/>
  <c r="G906" i="1" s="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D875" i="1"/>
  <c r="C875" i="1"/>
  <c r="D874" i="1"/>
  <c r="C874" i="1"/>
  <c r="G874" i="1" s="1"/>
  <c r="G873" i="1"/>
  <c r="D873" i="1"/>
  <c r="C873" i="1"/>
  <c r="H873" i="1" s="1"/>
  <c r="D872" i="1"/>
  <c r="G872" i="1" s="1"/>
  <c r="C872" i="1"/>
  <c r="D871" i="1"/>
  <c r="C871" i="1"/>
  <c r="D870" i="1"/>
  <c r="C870" i="1"/>
  <c r="G870" i="1" s="1"/>
  <c r="G869" i="1"/>
  <c r="D869" i="1"/>
  <c r="C869" i="1"/>
  <c r="H869" i="1" s="1"/>
  <c r="D868" i="1"/>
  <c r="G868" i="1" s="1"/>
  <c r="C868" i="1"/>
  <c r="D867" i="1"/>
  <c r="C867" i="1"/>
  <c r="D866" i="1"/>
  <c r="C866" i="1"/>
  <c r="G866" i="1" s="1"/>
  <c r="G865" i="1"/>
  <c r="D865" i="1"/>
  <c r="C865" i="1"/>
  <c r="H865" i="1" s="1"/>
  <c r="D864" i="1"/>
  <c r="G864" i="1" s="1"/>
  <c r="C864" i="1"/>
  <c r="D863" i="1"/>
  <c r="C863" i="1"/>
  <c r="D862" i="1"/>
  <c r="C862" i="1"/>
  <c r="G862" i="1" s="1"/>
  <c r="G861" i="1"/>
  <c r="D861" i="1"/>
  <c r="C861" i="1"/>
  <c r="H861" i="1" s="1"/>
  <c r="D860" i="1"/>
  <c r="G860" i="1" s="1"/>
  <c r="C860" i="1"/>
  <c r="D859" i="1"/>
  <c r="C859" i="1"/>
  <c r="D858" i="1"/>
  <c r="C858" i="1"/>
  <c r="G858" i="1" s="1"/>
  <c r="G857" i="1"/>
  <c r="D857" i="1"/>
  <c r="C857" i="1"/>
  <c r="H857" i="1" s="1"/>
  <c r="D856" i="1"/>
  <c r="G856" i="1" s="1"/>
  <c r="C856" i="1"/>
  <c r="D855" i="1"/>
  <c r="C855" i="1"/>
  <c r="D854" i="1"/>
  <c r="C854" i="1"/>
  <c r="G854" i="1" s="1"/>
  <c r="G853" i="1"/>
  <c r="D853" i="1"/>
  <c r="C853" i="1"/>
  <c r="H853" i="1" s="1"/>
  <c r="D852" i="1"/>
  <c r="G852" i="1" s="1"/>
  <c r="C852" i="1"/>
  <c r="D851" i="1"/>
  <c r="C851" i="1"/>
  <c r="D850" i="1"/>
  <c r="C850" i="1"/>
  <c r="G850" i="1" s="1"/>
  <c r="G849" i="1"/>
  <c r="D849" i="1"/>
  <c r="C849" i="1"/>
  <c r="H849" i="1" s="1"/>
  <c r="D848" i="1"/>
  <c r="G848" i="1" s="1"/>
  <c r="C848" i="1"/>
  <c r="D847" i="1"/>
  <c r="C847" i="1"/>
  <c r="D846" i="1"/>
  <c r="C846" i="1"/>
  <c r="G846" i="1" s="1"/>
  <c r="G845" i="1"/>
  <c r="D845" i="1"/>
  <c r="C845" i="1"/>
  <c r="H845" i="1" s="1"/>
  <c r="D844" i="1"/>
  <c r="G844" i="1" s="1"/>
  <c r="C844" i="1"/>
  <c r="D843" i="1"/>
  <c r="C843" i="1"/>
  <c r="D842" i="1"/>
  <c r="C842" i="1"/>
  <c r="G842" i="1" s="1"/>
  <c r="G841" i="1"/>
  <c r="D841" i="1"/>
  <c r="C841" i="1"/>
  <c r="H841" i="1" s="1"/>
  <c r="D840" i="1"/>
  <c r="G840" i="1" s="1"/>
  <c r="C840" i="1"/>
  <c r="D839" i="1"/>
  <c r="C839" i="1"/>
  <c r="D838" i="1"/>
  <c r="C838" i="1"/>
  <c r="G838" i="1" s="1"/>
  <c r="G837" i="1"/>
  <c r="D837" i="1"/>
  <c r="C837" i="1"/>
  <c r="H837" i="1" s="1"/>
  <c r="D836" i="1"/>
  <c r="G836" i="1" s="1"/>
  <c r="C836" i="1"/>
  <c r="D835" i="1"/>
  <c r="C835" i="1"/>
  <c r="D834" i="1"/>
  <c r="C834" i="1"/>
  <c r="G834" i="1" s="1"/>
  <c r="G833" i="1"/>
  <c r="D833" i="1"/>
  <c r="C833" i="1"/>
  <c r="H833" i="1" s="1"/>
  <c r="D832" i="1"/>
  <c r="G832" i="1" s="1"/>
  <c r="C832" i="1"/>
  <c r="D831" i="1"/>
  <c r="C831" i="1"/>
  <c r="D830" i="1"/>
  <c r="C830" i="1"/>
  <c r="G830" i="1" s="1"/>
  <c r="G829" i="1"/>
  <c r="D829" i="1"/>
  <c r="C829" i="1"/>
  <c r="H829" i="1" s="1"/>
  <c r="D828" i="1"/>
  <c r="G828" i="1" s="1"/>
  <c r="C828" i="1"/>
  <c r="D827" i="1"/>
  <c r="C827" i="1"/>
  <c r="D826" i="1"/>
  <c r="C826" i="1"/>
  <c r="G826" i="1" s="1"/>
  <c r="G825" i="1"/>
  <c r="D825" i="1"/>
  <c r="C825" i="1"/>
  <c r="H825" i="1" s="1"/>
  <c r="D824" i="1"/>
  <c r="G824" i="1" s="1"/>
  <c r="C824" i="1"/>
  <c r="D823" i="1"/>
  <c r="C823" i="1"/>
  <c r="D822" i="1"/>
  <c r="C822" i="1"/>
  <c r="G822" i="1" s="1"/>
  <c r="D821" i="1"/>
  <c r="C821" i="1"/>
  <c r="H821" i="1" s="1"/>
  <c r="D820" i="1"/>
  <c r="G820" i="1" s="1"/>
  <c r="C820" i="1"/>
  <c r="D819" i="1"/>
  <c r="C819" i="1"/>
  <c r="D818" i="1"/>
  <c r="C818" i="1"/>
  <c r="G818" i="1" s="1"/>
  <c r="G817" i="1"/>
  <c r="D817" i="1"/>
  <c r="C817" i="1"/>
  <c r="H817" i="1" s="1"/>
  <c r="D816" i="1"/>
  <c r="C816" i="1"/>
  <c r="D815" i="1"/>
  <c r="C815" i="1"/>
  <c r="H815" i="1" s="1"/>
  <c r="D814" i="1"/>
  <c r="C814" i="1"/>
  <c r="D813" i="1"/>
  <c r="C813" i="1"/>
  <c r="H813" i="1" s="1"/>
  <c r="D812" i="1"/>
  <c r="G812" i="1" s="1"/>
  <c r="C812" i="1"/>
  <c r="G811" i="1"/>
  <c r="D811" i="1"/>
  <c r="C811" i="1"/>
  <c r="H811" i="1" s="1"/>
  <c r="D810" i="1"/>
  <c r="C810" i="1"/>
  <c r="G810" i="1" s="1"/>
  <c r="G809" i="1"/>
  <c r="D809" i="1"/>
  <c r="C809" i="1"/>
  <c r="H809" i="1" s="1"/>
  <c r="D808" i="1"/>
  <c r="G808" i="1" s="1"/>
  <c r="C808" i="1"/>
  <c r="D807" i="1"/>
  <c r="C807" i="1"/>
  <c r="H807" i="1" s="1"/>
  <c r="D806" i="1"/>
  <c r="C806" i="1"/>
  <c r="D805" i="1"/>
  <c r="C805" i="1"/>
  <c r="H805" i="1" s="1"/>
  <c r="D804" i="1"/>
  <c r="G804" i="1" s="1"/>
  <c r="C804" i="1"/>
  <c r="G803" i="1"/>
  <c r="D803" i="1"/>
  <c r="C803" i="1"/>
  <c r="H803" i="1" s="1"/>
  <c r="D802" i="1"/>
  <c r="C802" i="1"/>
  <c r="G802" i="1" s="1"/>
  <c r="G801" i="1"/>
  <c r="D801" i="1"/>
  <c r="C801" i="1"/>
  <c r="H801" i="1" s="1"/>
  <c r="D800" i="1"/>
  <c r="G800" i="1" s="1"/>
  <c r="C800" i="1"/>
  <c r="D799" i="1"/>
  <c r="C799" i="1"/>
  <c r="H799" i="1" s="1"/>
  <c r="D798" i="1"/>
  <c r="C798" i="1"/>
  <c r="D797" i="1"/>
  <c r="C797" i="1"/>
  <c r="H797" i="1" s="1"/>
  <c r="D796" i="1"/>
  <c r="G796" i="1" s="1"/>
  <c r="C796" i="1"/>
  <c r="G795" i="1"/>
  <c r="D795" i="1"/>
  <c r="C795" i="1"/>
  <c r="H795" i="1" s="1"/>
  <c r="D794" i="1"/>
  <c r="C794" i="1"/>
  <c r="G794" i="1" s="1"/>
  <c r="G793" i="1"/>
  <c r="D793" i="1"/>
  <c r="C793" i="1"/>
  <c r="H793" i="1" s="1"/>
  <c r="D792" i="1"/>
  <c r="G792" i="1" s="1"/>
  <c r="C792" i="1"/>
  <c r="D791" i="1"/>
  <c r="C791" i="1"/>
  <c r="H791" i="1" s="1"/>
  <c r="D790" i="1"/>
  <c r="C790" i="1"/>
  <c r="D789" i="1"/>
  <c r="C789" i="1"/>
  <c r="H789" i="1" s="1"/>
  <c r="D788" i="1"/>
  <c r="G788" i="1" s="1"/>
  <c r="C788" i="1"/>
  <c r="G787" i="1"/>
  <c r="D787" i="1"/>
  <c r="C787" i="1"/>
  <c r="H787" i="1" s="1"/>
  <c r="D786" i="1"/>
  <c r="C786" i="1"/>
  <c r="D785" i="1"/>
  <c r="C785" i="1"/>
  <c r="H785" i="1" s="1"/>
  <c r="G784" i="1"/>
  <c r="D784" i="1"/>
  <c r="C784" i="1"/>
  <c r="D783" i="1"/>
  <c r="G783" i="1" s="1"/>
  <c r="C783" i="1"/>
  <c r="D782" i="1"/>
  <c r="C782" i="1"/>
  <c r="G781" i="1"/>
  <c r="D781" i="1"/>
  <c r="C781" i="1"/>
  <c r="H781" i="1" s="1"/>
  <c r="D780" i="1"/>
  <c r="G780" i="1" s="1"/>
  <c r="C780" i="1"/>
  <c r="D779" i="1"/>
  <c r="C779" i="1"/>
  <c r="H779" i="1" s="1"/>
  <c r="D778" i="1"/>
  <c r="C778" i="1"/>
  <c r="G777" i="1"/>
  <c r="D777" i="1"/>
  <c r="C777" i="1"/>
  <c r="H777" i="1" s="1"/>
  <c r="D776" i="1"/>
  <c r="G776" i="1" s="1"/>
  <c r="C776" i="1"/>
  <c r="D775" i="1"/>
  <c r="C775" i="1"/>
  <c r="H775" i="1" s="1"/>
  <c r="D774" i="1"/>
  <c r="C774" i="1"/>
  <c r="D773" i="1"/>
  <c r="C773" i="1"/>
  <c r="H773" i="1" s="1"/>
  <c r="D772" i="1"/>
  <c r="G772" i="1" s="1"/>
  <c r="C772" i="1"/>
  <c r="G771" i="1"/>
  <c r="D771" i="1"/>
  <c r="C771" i="1"/>
  <c r="H771" i="1" s="1"/>
  <c r="D770" i="1"/>
  <c r="C770" i="1"/>
  <c r="D769" i="1"/>
  <c r="C769" i="1"/>
  <c r="G769" i="1" s="1"/>
  <c r="H768" i="1"/>
  <c r="D768" i="1"/>
  <c r="C768" i="1"/>
  <c r="G768" i="1" s="1"/>
  <c r="D767" i="1"/>
  <c r="H767" i="1" s="1"/>
  <c r="C767" i="1"/>
  <c r="D766" i="1"/>
  <c r="C766" i="1"/>
  <c r="G766" i="1" s="1"/>
  <c r="D765" i="1"/>
  <c r="C765" i="1"/>
  <c r="G765" i="1" s="1"/>
  <c r="H764" i="1"/>
  <c r="D764" i="1"/>
  <c r="C764" i="1"/>
  <c r="G764" i="1" s="1"/>
  <c r="D763" i="1"/>
  <c r="H763" i="1" s="1"/>
  <c r="C763" i="1"/>
  <c r="D762" i="1"/>
  <c r="C762" i="1"/>
  <c r="G762" i="1" s="1"/>
  <c r="D761" i="1"/>
  <c r="C761" i="1"/>
  <c r="G761" i="1" s="1"/>
  <c r="H760" i="1"/>
  <c r="D760" i="1"/>
  <c r="C760" i="1"/>
  <c r="G760" i="1" s="1"/>
  <c r="D759" i="1"/>
  <c r="H759" i="1" s="1"/>
  <c r="C759" i="1"/>
  <c r="D758" i="1"/>
  <c r="C758" i="1"/>
  <c r="G758" i="1" s="1"/>
  <c r="D757" i="1"/>
  <c r="C757" i="1"/>
  <c r="G757" i="1" s="1"/>
  <c r="H756" i="1"/>
  <c r="D756" i="1"/>
  <c r="C756" i="1"/>
  <c r="G756" i="1" s="1"/>
  <c r="D755" i="1"/>
  <c r="H755" i="1" s="1"/>
  <c r="C755" i="1"/>
  <c r="D754" i="1"/>
  <c r="C754" i="1"/>
  <c r="G754" i="1" s="1"/>
  <c r="D753" i="1"/>
  <c r="C753" i="1"/>
  <c r="G753" i="1" s="1"/>
  <c r="H752" i="1"/>
  <c r="D752" i="1"/>
  <c r="C752" i="1"/>
  <c r="G752" i="1" s="1"/>
  <c r="D751" i="1"/>
  <c r="H751" i="1" s="1"/>
  <c r="C751" i="1"/>
  <c r="D750" i="1"/>
  <c r="C750" i="1"/>
  <c r="G750" i="1" s="1"/>
  <c r="D749" i="1"/>
  <c r="C749" i="1"/>
  <c r="G749" i="1" s="1"/>
  <c r="H748" i="1"/>
  <c r="D748" i="1"/>
  <c r="C748" i="1"/>
  <c r="G748" i="1" s="1"/>
  <c r="D747" i="1"/>
  <c r="H747" i="1" s="1"/>
  <c r="C747" i="1"/>
  <c r="D746" i="1"/>
  <c r="C746" i="1"/>
  <c r="G746" i="1" s="1"/>
  <c r="D745" i="1"/>
  <c r="C745" i="1"/>
  <c r="G745" i="1" s="1"/>
  <c r="H744" i="1"/>
  <c r="D744" i="1"/>
  <c r="C744" i="1"/>
  <c r="G744" i="1" s="1"/>
  <c r="D743" i="1"/>
  <c r="H743" i="1" s="1"/>
  <c r="C743" i="1"/>
  <c r="D742" i="1"/>
  <c r="C742" i="1"/>
  <c r="G742" i="1" s="1"/>
  <c r="D741" i="1"/>
  <c r="C741" i="1"/>
  <c r="G741" i="1" s="1"/>
  <c r="H740" i="1"/>
  <c r="D740" i="1"/>
  <c r="C740" i="1"/>
  <c r="G740" i="1" s="1"/>
  <c r="D739" i="1"/>
  <c r="H739" i="1" s="1"/>
  <c r="C739" i="1"/>
  <c r="D738" i="1"/>
  <c r="C738" i="1"/>
  <c r="G738" i="1" s="1"/>
  <c r="D737" i="1"/>
  <c r="C737" i="1"/>
  <c r="G737" i="1" s="1"/>
  <c r="H736" i="1"/>
  <c r="D736" i="1"/>
  <c r="C736" i="1"/>
  <c r="G736" i="1" s="1"/>
  <c r="D735" i="1"/>
  <c r="H735" i="1" s="1"/>
  <c r="C735" i="1"/>
  <c r="D734" i="1"/>
  <c r="C734" i="1"/>
  <c r="G734" i="1" s="1"/>
  <c r="D733" i="1"/>
  <c r="C733" i="1"/>
  <c r="G733" i="1" s="1"/>
  <c r="H732" i="1"/>
  <c r="D732" i="1"/>
  <c r="C732" i="1"/>
  <c r="G732" i="1" s="1"/>
  <c r="D731" i="1"/>
  <c r="H731" i="1" s="1"/>
  <c r="C731" i="1"/>
  <c r="D730" i="1"/>
  <c r="C730" i="1"/>
  <c r="G730" i="1" s="1"/>
  <c r="D729" i="1"/>
  <c r="C729" i="1"/>
  <c r="G729" i="1" s="1"/>
  <c r="H728" i="1"/>
  <c r="D728" i="1"/>
  <c r="C728" i="1"/>
  <c r="G728" i="1" s="1"/>
  <c r="D727" i="1"/>
  <c r="H727" i="1" s="1"/>
  <c r="C727" i="1"/>
  <c r="D726" i="1"/>
  <c r="C726" i="1"/>
  <c r="G726" i="1" s="1"/>
  <c r="D725" i="1"/>
  <c r="C725" i="1"/>
  <c r="G725" i="1" s="1"/>
  <c r="H724" i="1"/>
  <c r="D724" i="1"/>
  <c r="C724" i="1"/>
  <c r="G724" i="1" s="1"/>
  <c r="D723" i="1"/>
  <c r="H723" i="1" s="1"/>
  <c r="C723" i="1"/>
  <c r="D722" i="1"/>
  <c r="C722" i="1"/>
  <c r="G722" i="1" s="1"/>
  <c r="D721" i="1"/>
  <c r="C721" i="1"/>
  <c r="G721" i="1" s="1"/>
  <c r="H720" i="1"/>
  <c r="D720" i="1"/>
  <c r="C720" i="1"/>
  <c r="G720" i="1" s="1"/>
  <c r="D719" i="1"/>
  <c r="H719" i="1" s="1"/>
  <c r="C719" i="1"/>
  <c r="D718" i="1"/>
  <c r="C718" i="1"/>
  <c r="G718" i="1" s="1"/>
  <c r="D717" i="1"/>
  <c r="C717" i="1"/>
  <c r="G717" i="1" s="1"/>
  <c r="H716" i="1"/>
  <c r="D716" i="1"/>
  <c r="C716" i="1"/>
  <c r="G716" i="1" s="1"/>
  <c r="D715" i="1"/>
  <c r="C715" i="1"/>
  <c r="D714" i="1"/>
  <c r="C714" i="1"/>
  <c r="D713" i="1"/>
  <c r="C713" i="1"/>
  <c r="H712" i="1"/>
  <c r="D712" i="1"/>
  <c r="C712" i="1"/>
  <c r="G712" i="1" s="1"/>
  <c r="D711" i="1"/>
  <c r="H711" i="1" s="1"/>
  <c r="C711" i="1"/>
  <c r="D710" i="1"/>
  <c r="C710" i="1"/>
  <c r="G710" i="1" s="1"/>
  <c r="D709" i="1"/>
  <c r="C709" i="1"/>
  <c r="G709" i="1" s="1"/>
  <c r="H708" i="1"/>
  <c r="D708" i="1"/>
  <c r="C708" i="1"/>
  <c r="G708" i="1" s="1"/>
  <c r="D707" i="1"/>
  <c r="H707" i="1" s="1"/>
  <c r="C707" i="1"/>
  <c r="D706" i="1"/>
  <c r="C706" i="1"/>
  <c r="G706" i="1" s="1"/>
  <c r="D705" i="1"/>
  <c r="C705" i="1"/>
  <c r="G705" i="1" s="1"/>
  <c r="H704" i="1"/>
  <c r="D704" i="1"/>
  <c r="C704" i="1"/>
  <c r="G704" i="1" s="1"/>
  <c r="D703" i="1"/>
  <c r="H703" i="1" s="1"/>
  <c r="C703" i="1"/>
  <c r="D702" i="1"/>
  <c r="C702" i="1"/>
  <c r="G702" i="1" s="1"/>
  <c r="D701" i="1"/>
  <c r="C701" i="1"/>
  <c r="G701" i="1" s="1"/>
  <c r="H700" i="1"/>
  <c r="D700" i="1"/>
  <c r="C700" i="1"/>
  <c r="G700" i="1" s="1"/>
  <c r="D699" i="1"/>
  <c r="H699" i="1" s="1"/>
  <c r="C699" i="1"/>
  <c r="D698" i="1"/>
  <c r="C698" i="1"/>
  <c r="G698" i="1" s="1"/>
  <c r="D697" i="1"/>
  <c r="C697" i="1"/>
  <c r="G697" i="1" s="1"/>
  <c r="H696" i="1"/>
  <c r="D696" i="1"/>
  <c r="C696" i="1"/>
  <c r="G696" i="1" s="1"/>
  <c r="D695" i="1"/>
  <c r="H695" i="1" s="1"/>
  <c r="C695" i="1"/>
  <c r="D694" i="1"/>
  <c r="C694" i="1"/>
  <c r="G694" i="1" s="1"/>
  <c r="D693" i="1"/>
  <c r="C693" i="1"/>
  <c r="G693" i="1" s="1"/>
  <c r="H692" i="1"/>
  <c r="D692" i="1"/>
  <c r="C692" i="1"/>
  <c r="G692" i="1" s="1"/>
  <c r="D691" i="1"/>
  <c r="H691" i="1" s="1"/>
  <c r="C691" i="1"/>
  <c r="D690" i="1"/>
  <c r="C690" i="1"/>
  <c r="G690" i="1" s="1"/>
  <c r="D689" i="1"/>
  <c r="C689" i="1"/>
  <c r="G689" i="1" s="1"/>
  <c r="H688" i="1"/>
  <c r="D688" i="1"/>
  <c r="C688" i="1"/>
  <c r="G688" i="1" s="1"/>
  <c r="D687" i="1"/>
  <c r="C687" i="1"/>
  <c r="D686" i="1"/>
  <c r="C686" i="1"/>
  <c r="G686" i="1" s="1"/>
  <c r="D685" i="1"/>
  <c r="C685" i="1"/>
  <c r="G685" i="1" s="1"/>
  <c r="H684" i="1"/>
  <c r="D684" i="1"/>
  <c r="C684" i="1"/>
  <c r="G684" i="1" s="1"/>
  <c r="D683" i="1"/>
  <c r="H683" i="1" s="1"/>
  <c r="C683" i="1"/>
  <c r="D682" i="1"/>
  <c r="C682" i="1"/>
  <c r="G682" i="1" s="1"/>
  <c r="D681" i="1"/>
  <c r="C681" i="1"/>
  <c r="G681" i="1" s="1"/>
  <c r="H680" i="1"/>
  <c r="D680" i="1"/>
  <c r="C680" i="1"/>
  <c r="G680" i="1" s="1"/>
  <c r="D679" i="1"/>
  <c r="H679" i="1" s="1"/>
  <c r="C679" i="1"/>
  <c r="D678" i="1"/>
  <c r="C678" i="1"/>
  <c r="G678" i="1" s="1"/>
  <c r="D677" i="1"/>
  <c r="C677" i="1"/>
  <c r="G677" i="1" s="1"/>
  <c r="H676" i="1"/>
  <c r="D676" i="1"/>
  <c r="C676" i="1"/>
  <c r="G676" i="1" s="1"/>
  <c r="H675" i="1"/>
  <c r="G675" i="1"/>
  <c r="D675" i="1"/>
  <c r="C675" i="1"/>
  <c r="H674" i="1"/>
  <c r="G674" i="1"/>
  <c r="D674" i="1"/>
  <c r="C674" i="1"/>
  <c r="H673" i="1"/>
  <c r="G673" i="1"/>
  <c r="D673" i="1"/>
  <c r="C673" i="1"/>
  <c r="H672" i="1"/>
  <c r="G672" i="1"/>
  <c r="D672" i="1"/>
  <c r="C672" i="1"/>
  <c r="H671" i="1"/>
  <c r="G671" i="1"/>
  <c r="D671" i="1"/>
  <c r="C671" i="1"/>
  <c r="H670" i="1"/>
  <c r="D670" i="1"/>
  <c r="C670" i="1"/>
  <c r="G670" i="1" s="1"/>
  <c r="D669" i="1"/>
  <c r="C669" i="1"/>
  <c r="G669" i="1" s="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D647" i="1"/>
  <c r="H647" i="1" s="1"/>
  <c r="C647" i="1"/>
  <c r="G647" i="1" s="1"/>
  <c r="H646" i="1"/>
  <c r="G646" i="1"/>
  <c r="D646" i="1"/>
  <c r="C646" i="1"/>
  <c r="D645" i="1"/>
  <c r="C645" i="1"/>
  <c r="D644" i="1"/>
  <c r="C644" i="1"/>
  <c r="D643" i="1"/>
  <c r="C643" i="1"/>
  <c r="G643" i="1" s="1"/>
  <c r="D642" i="1"/>
  <c r="H642" i="1" s="1"/>
  <c r="C642" i="1"/>
  <c r="G642" i="1" s="1"/>
  <c r="H641" i="1"/>
  <c r="D641" i="1"/>
  <c r="C641" i="1"/>
  <c r="G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C413" i="1"/>
  <c r="G413" i="1" s="1"/>
  <c r="D412" i="1"/>
  <c r="D411" i="1"/>
  <c r="C411" i="1"/>
  <c r="H406" i="1"/>
  <c r="G406" i="1"/>
  <c r="D406" i="1"/>
  <c r="C406" i="1"/>
  <c r="H405" i="1"/>
  <c r="G405"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G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D319" i="1"/>
  <c r="C319" i="1"/>
  <c r="G319" i="1" s="1"/>
  <c r="H318" i="1"/>
  <c r="G318" i="1"/>
  <c r="D318" i="1"/>
  <c r="C318" i="1"/>
  <c r="D317" i="1"/>
  <c r="C317" i="1"/>
  <c r="G317" i="1" s="1"/>
  <c r="H316" i="1"/>
  <c r="G316" i="1"/>
  <c r="D316" i="1"/>
  <c r="C316" i="1"/>
  <c r="H315" i="1"/>
  <c r="G315" i="1"/>
  <c r="D315" i="1"/>
  <c r="C315" i="1"/>
  <c r="H314" i="1"/>
  <c r="G314" i="1"/>
  <c r="D314" i="1"/>
  <c r="C314" i="1"/>
  <c r="H313" i="1"/>
  <c r="D313" i="1"/>
  <c r="C313" i="1"/>
  <c r="G313" i="1" s="1"/>
  <c r="D312" i="1"/>
  <c r="C312" i="1"/>
  <c r="G312" i="1" s="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C291" i="1"/>
  <c r="H291" i="1" s="1"/>
  <c r="H290" i="1"/>
  <c r="D290" i="1"/>
  <c r="C290" i="1"/>
  <c r="G290" i="1" s="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7" i="1" s="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H190" i="1" s="1"/>
  <c r="C190" i="1"/>
  <c r="D189" i="1"/>
  <c r="H189" i="1" s="1"/>
  <c r="C189" i="1"/>
  <c r="D188" i="1"/>
  <c r="H188" i="1" s="1"/>
  <c r="C188" i="1"/>
  <c r="D187" i="1"/>
  <c r="H187" i="1" s="1"/>
  <c r="C187" i="1"/>
  <c r="G186" i="1"/>
  <c r="D186" i="1"/>
  <c r="H186" i="1" s="1"/>
  <c r="C186" i="1"/>
  <c r="H185" i="1"/>
  <c r="G185" i="1"/>
  <c r="D185" i="1"/>
  <c r="C185" i="1"/>
  <c r="D183" i="1"/>
  <c r="C183" i="1"/>
  <c r="D182" i="1"/>
  <c r="C182" i="1"/>
  <c r="D181" i="1"/>
  <c r="C181" i="1"/>
  <c r="D180" i="1"/>
  <c r="C180" i="1"/>
  <c r="G180" i="1" s="1"/>
  <c r="D179" i="1"/>
  <c r="C179" i="1"/>
  <c r="D178" i="1"/>
  <c r="H178" i="1" s="1"/>
  <c r="C178" i="1"/>
  <c r="G178" i="1" s="1"/>
  <c r="D177" i="1"/>
  <c r="H177" i="1" s="1"/>
  <c r="C177" i="1"/>
  <c r="H176" i="1"/>
  <c r="G176" i="1"/>
  <c r="D176" i="1"/>
  <c r="C176" i="1"/>
  <c r="D175" i="1"/>
  <c r="C175" i="1"/>
  <c r="D174" i="1"/>
  <c r="C174" i="1"/>
  <c r="D173" i="1"/>
  <c r="C173" i="1"/>
  <c r="D172" i="1"/>
  <c r="C172" i="1"/>
  <c r="G172" i="1" s="1"/>
  <c r="H171" i="1"/>
  <c r="G171" i="1"/>
  <c r="D171" i="1"/>
  <c r="C171" i="1"/>
  <c r="D170" i="1"/>
  <c r="C170" i="1"/>
  <c r="D169" i="1"/>
  <c r="C169" i="1"/>
  <c r="D168" i="1"/>
  <c r="C168" i="1"/>
  <c r="D167" i="1"/>
  <c r="C167" i="1"/>
  <c r="G167" i="1" s="1"/>
  <c r="D166" i="1"/>
  <c r="C166" i="1"/>
  <c r="D165" i="1"/>
  <c r="C165" i="1"/>
  <c r="H164" i="1"/>
  <c r="G164" i="1"/>
  <c r="D164" i="1"/>
  <c r="C164" i="1"/>
  <c r="G163" i="1"/>
  <c r="D163" i="1"/>
  <c r="C163" i="1"/>
  <c r="H163" i="1" s="1"/>
  <c r="D162" i="1"/>
  <c r="C162" i="1"/>
  <c r="G162" i="1" s="1"/>
  <c r="D161" i="1"/>
  <c r="C161" i="1"/>
  <c r="D160" i="1"/>
  <c r="C160" i="1"/>
  <c r="D158" i="1"/>
  <c r="G158" i="1" s="1"/>
  <c r="C158" i="1"/>
  <c r="D157" i="1"/>
  <c r="C157" i="1"/>
  <c r="H157" i="1" s="1"/>
  <c r="D156" i="1"/>
  <c r="H156" i="1" s="1"/>
  <c r="C156" i="1"/>
  <c r="D155" i="1"/>
  <c r="C155" i="1"/>
  <c r="H155" i="1" s="1"/>
  <c r="D154" i="1"/>
  <c r="H154" i="1" s="1"/>
  <c r="C154" i="1"/>
  <c r="H153" i="1"/>
  <c r="D153" i="1"/>
  <c r="C153" i="1"/>
  <c r="G153" i="1" s="1"/>
  <c r="D152" i="1"/>
  <c r="H152" i="1" s="1"/>
  <c r="C152" i="1"/>
  <c r="H151" i="1"/>
  <c r="G151" i="1"/>
  <c r="D151" i="1"/>
  <c r="C151" i="1"/>
  <c r="D150" i="1"/>
  <c r="G150" i="1" s="1"/>
  <c r="C150" i="1"/>
  <c r="D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C131" i="1"/>
  <c r="H131" i="1" s="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D122" i="1"/>
  <c r="H122" i="1" s="1"/>
  <c r="C122" i="1"/>
  <c r="D121" i="1"/>
  <c r="H121" i="1" s="1"/>
  <c r="C121" i="1"/>
  <c r="G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G79" i="1" s="1"/>
  <c r="H77" i="1"/>
  <c r="G77" i="1"/>
  <c r="D77" i="1"/>
  <c r="C77" i="1"/>
  <c r="H76" i="1"/>
  <c r="G76" i="1"/>
  <c r="D76" i="1"/>
  <c r="C76" i="1"/>
  <c r="H75" i="1"/>
  <c r="G75" i="1"/>
  <c r="D75" i="1"/>
  <c r="C75" i="1"/>
  <c r="H74" i="1"/>
  <c r="G74" i="1"/>
  <c r="D74" i="1"/>
  <c r="C74" i="1"/>
  <c r="H73" i="1"/>
  <c r="G73" i="1"/>
  <c r="D73" i="1"/>
  <c r="C73" i="1"/>
  <c r="H72" i="1"/>
  <c r="G72" i="1"/>
  <c r="D72" i="1"/>
  <c r="C72" i="1"/>
  <c r="D71" i="1"/>
  <c r="C71" i="1"/>
  <c r="G71" i="1" s="1"/>
  <c r="D70" i="1"/>
  <c r="C70" i="1"/>
  <c r="G70" i="1" s="1"/>
  <c r="H69" i="1"/>
  <c r="G69" i="1"/>
  <c r="D69" i="1"/>
  <c r="C69" i="1"/>
  <c r="H68" i="1"/>
  <c r="G68" i="1"/>
  <c r="D68" i="1"/>
  <c r="C68" i="1"/>
  <c r="H67" i="1"/>
  <c r="G67" i="1"/>
  <c r="D67" i="1"/>
  <c r="C67" i="1"/>
  <c r="H66" i="1"/>
  <c r="D66" i="1"/>
  <c r="C66" i="1"/>
  <c r="G66" i="1" s="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6" i="5" l="1"/>
  <c r="H1278" i="1"/>
  <c r="G1278" i="1"/>
  <c r="G1264" i="1"/>
  <c r="G1263" i="1"/>
  <c r="F259" i="5"/>
  <c r="G1237" i="1"/>
  <c r="H1225" i="1"/>
  <c r="G1223" i="1"/>
  <c r="G1225" i="1"/>
  <c r="E237" i="5"/>
  <c r="I23" i="3" s="1"/>
  <c r="E279" i="9"/>
  <c r="B279" i="9" s="1"/>
  <c r="G1217" i="1"/>
  <c r="F239" i="5"/>
  <c r="D1215" i="1"/>
  <c r="G1216" i="1"/>
  <c r="G1166" i="1"/>
  <c r="G1165" i="1"/>
  <c r="G1154" i="1"/>
  <c r="G1151" i="1"/>
  <c r="E68" i="5"/>
  <c r="H1054" i="1"/>
  <c r="G1048" i="1"/>
  <c r="H1050" i="1"/>
  <c r="G1033" i="1"/>
  <c r="G1032" i="1"/>
  <c r="H1013" i="1"/>
  <c r="H1014" i="1"/>
  <c r="F35" i="5"/>
  <c r="H1012" i="1"/>
  <c r="F29" i="5"/>
  <c r="H1004" i="1"/>
  <c r="E12" i="5"/>
  <c r="D990" i="1" s="1"/>
  <c r="F19" i="5"/>
  <c r="F13" i="5"/>
  <c r="H986" i="1"/>
  <c r="H987" i="1"/>
  <c r="H1480" i="1"/>
  <c r="G1579" i="1"/>
  <c r="H1576" i="1"/>
  <c r="H1524" i="1"/>
  <c r="G1524" i="1"/>
  <c r="D43" i="8"/>
  <c r="C1483" i="1"/>
  <c r="H1483" i="1" s="1"/>
  <c r="G1484" i="1"/>
  <c r="G1499" i="1"/>
  <c r="G1510" i="1"/>
  <c r="G1504" i="1"/>
  <c r="H1503" i="1"/>
  <c r="H1492" i="1"/>
  <c r="H30" i="3"/>
  <c r="C1453" i="1"/>
  <c r="H1453" i="1" s="1"/>
  <c r="G1453" i="1"/>
  <c r="I1456" i="1"/>
  <c r="H1456" i="1"/>
  <c r="D5" i="7"/>
  <c r="G1454" i="1"/>
  <c r="G821" i="1"/>
  <c r="I27" i="3"/>
  <c r="D1408" i="1"/>
  <c r="H1408" i="1" s="1"/>
  <c r="F118" i="6"/>
  <c r="F114" i="6"/>
  <c r="H1412" i="1"/>
  <c r="G714" i="1"/>
  <c r="G713" i="1"/>
  <c r="E39" i="9"/>
  <c r="B39" i="9" s="1"/>
  <c r="G668" i="1"/>
  <c r="H644" i="1"/>
  <c r="F652" i="4"/>
  <c r="G645" i="1"/>
  <c r="H404" i="1"/>
  <c r="E273" i="9"/>
  <c r="B273" i="9" s="1"/>
  <c r="H411" i="1"/>
  <c r="F416" i="4"/>
  <c r="G364" i="1"/>
  <c r="E350" i="4"/>
  <c r="D345" i="1" s="1"/>
  <c r="G365" i="1"/>
  <c r="F369" i="4"/>
  <c r="G206" i="1"/>
  <c r="G209" i="1"/>
  <c r="F210" i="4"/>
  <c r="G207" i="1"/>
  <c r="F188" i="4"/>
  <c r="H191" i="1"/>
  <c r="G190" i="1"/>
  <c r="G189" i="1"/>
  <c r="G188" i="1"/>
  <c r="G187" i="1"/>
  <c r="E46" i="9"/>
  <c r="F222" i="9"/>
  <c r="B222" i="9" s="1"/>
  <c r="H183" i="1"/>
  <c r="H182" i="1"/>
  <c r="F220" i="9"/>
  <c r="F177" i="4"/>
  <c r="H181" i="1"/>
  <c r="E43" i="9"/>
  <c r="B43" i="9" s="1"/>
  <c r="H179" i="1"/>
  <c r="F218" i="9"/>
  <c r="B218" i="9" s="1"/>
  <c r="E41" i="9"/>
  <c r="B41" i="9" s="1"/>
  <c r="G177" i="1"/>
  <c r="H175" i="1"/>
  <c r="G174" i="1"/>
  <c r="G173" i="1"/>
  <c r="G170" i="1"/>
  <c r="G169" i="1"/>
  <c r="G168" i="1"/>
  <c r="H165" i="1"/>
  <c r="E163" i="4"/>
  <c r="D159" i="1" s="1"/>
  <c r="G166" i="1"/>
  <c r="H161" i="1"/>
  <c r="F164" i="4"/>
  <c r="H160" i="1"/>
  <c r="H158" i="1"/>
  <c r="E152" i="4"/>
  <c r="D148" i="1" s="1"/>
  <c r="G156" i="1"/>
  <c r="F159" i="4"/>
  <c r="G154" i="1"/>
  <c r="G152" i="1"/>
  <c r="H150" i="1"/>
  <c r="G135" i="1"/>
  <c r="G146" i="1"/>
  <c r="G132" i="1"/>
  <c r="F134" i="4"/>
  <c r="G130" i="1"/>
  <c r="G123" i="1"/>
  <c r="G122" i="1"/>
  <c r="F216" i="9"/>
  <c r="G113" i="1"/>
  <c r="E37" i="9"/>
  <c r="B37" i="9" s="1"/>
  <c r="F83" i="4"/>
  <c r="G81" i="1"/>
  <c r="E29" i="9"/>
  <c r="B29" i="9" s="1"/>
  <c r="H65" i="1"/>
  <c r="H64" i="1"/>
  <c r="E284" i="9"/>
  <c r="B284" i="9" s="1"/>
  <c r="E26" i="9"/>
  <c r="B26" i="9" s="1"/>
  <c r="H1264" i="1"/>
  <c r="H1263" i="1"/>
  <c r="H1244" i="1"/>
  <c r="H1240" i="1"/>
  <c r="H1237" i="1"/>
  <c r="H1236" i="1"/>
  <c r="H1232" i="1"/>
  <c r="H1223" i="1"/>
  <c r="D245" i="5"/>
  <c r="H1224" i="1"/>
  <c r="H1218" i="1"/>
  <c r="H1217" i="1"/>
  <c r="H1216" i="1"/>
  <c r="H1165" i="1"/>
  <c r="H1157" i="1"/>
  <c r="H1154" i="1"/>
  <c r="F177" i="5"/>
  <c r="H1155" i="1"/>
  <c r="H1151" i="1"/>
  <c r="H1064" i="1"/>
  <c r="D69" i="5"/>
  <c r="H1034" i="1"/>
  <c r="H1030" i="1"/>
  <c r="G1014" i="1"/>
  <c r="G1013" i="1"/>
  <c r="G1012" i="1"/>
  <c r="G1008" i="1"/>
  <c r="G1007" i="1"/>
  <c r="G1006" i="1"/>
  <c r="G1004" i="1"/>
  <c r="G1003" i="1"/>
  <c r="G1002" i="1"/>
  <c r="G1000" i="1"/>
  <c r="G999" i="1"/>
  <c r="G998" i="1"/>
  <c r="G997" i="1"/>
  <c r="G996" i="1"/>
  <c r="G995" i="1"/>
  <c r="G993" i="1"/>
  <c r="G992" i="1"/>
  <c r="G991" i="1"/>
  <c r="G986" i="1"/>
  <c r="G987" i="1"/>
  <c r="G256" i="1"/>
  <c r="G816" i="1"/>
  <c r="H715" i="1"/>
  <c r="H687" i="1"/>
  <c r="E30" i="9"/>
  <c r="B30" i="9" s="1"/>
  <c r="H669" i="1"/>
  <c r="H668" i="1"/>
  <c r="E22" i="9"/>
  <c r="B22" i="9" s="1"/>
  <c r="B274" i="9"/>
  <c r="G644" i="1"/>
  <c r="H643" i="1"/>
  <c r="H645" i="1"/>
  <c r="G404" i="1"/>
  <c r="G378" i="1"/>
  <c r="H379" i="1"/>
  <c r="H371" i="1"/>
  <c r="D363" i="4"/>
  <c r="H312" i="1"/>
  <c r="H317" i="1"/>
  <c r="D311" i="4"/>
  <c r="G291" i="1"/>
  <c r="G411" i="1"/>
  <c r="D643" i="4"/>
  <c r="C638" i="1"/>
  <c r="F417" i="4"/>
  <c r="C412" i="1"/>
  <c r="G255" i="1"/>
  <c r="G257" i="1"/>
  <c r="D252" i="4"/>
  <c r="E68" i="9"/>
  <c r="B68" i="9" s="1"/>
  <c r="H209" i="1"/>
  <c r="C184" i="1"/>
  <c r="G184" i="1" s="1"/>
  <c r="G191" i="1"/>
  <c r="H184" i="1"/>
  <c r="G183" i="1"/>
  <c r="G182" i="1"/>
  <c r="B220" i="9"/>
  <c r="G181" i="1"/>
  <c r="H180" i="1"/>
  <c r="F219" i="9"/>
  <c r="B219" i="9" s="1"/>
  <c r="G179" i="1"/>
  <c r="G175" i="1"/>
  <c r="H173" i="1"/>
  <c r="H174" i="1"/>
  <c r="H172" i="1"/>
  <c r="H170" i="1"/>
  <c r="H169" i="1"/>
  <c r="H168" i="1"/>
  <c r="H167" i="1"/>
  <c r="G165" i="1"/>
  <c r="H166" i="1"/>
  <c r="H162" i="1"/>
  <c r="E40" i="9"/>
  <c r="B40" i="9" s="1"/>
  <c r="G160" i="1"/>
  <c r="G161" i="1"/>
  <c r="G155" i="1"/>
  <c r="G157" i="1"/>
  <c r="B217" i="9"/>
  <c r="G149" i="1"/>
  <c r="H149" i="1"/>
  <c r="G131" i="1"/>
  <c r="H130" i="1"/>
  <c r="H108" i="1"/>
  <c r="H113" i="1"/>
  <c r="D82" i="4"/>
  <c r="H70" i="1"/>
  <c r="H71" i="1"/>
  <c r="G64" i="1"/>
  <c r="G65" i="1"/>
  <c r="H770" i="1"/>
  <c r="G770" i="1"/>
  <c r="H786" i="1"/>
  <c r="G786" i="1"/>
  <c r="H823" i="1"/>
  <c r="G823" i="1"/>
  <c r="H839" i="1"/>
  <c r="G839" i="1"/>
  <c r="H855" i="1"/>
  <c r="G855" i="1"/>
  <c r="H871" i="1"/>
  <c r="G871" i="1"/>
  <c r="H782" i="1"/>
  <c r="G782" i="1"/>
  <c r="H827" i="1"/>
  <c r="G827" i="1"/>
  <c r="H843" i="1"/>
  <c r="G843" i="1"/>
  <c r="H859" i="1"/>
  <c r="G859" i="1"/>
  <c r="H875" i="1"/>
  <c r="G875" i="1"/>
  <c r="H678" i="1"/>
  <c r="H682" i="1"/>
  <c r="H686" i="1"/>
  <c r="H690" i="1"/>
  <c r="H694" i="1"/>
  <c r="H698" i="1"/>
  <c r="H702" i="1"/>
  <c r="H706" i="1"/>
  <c r="H710" i="1"/>
  <c r="H714" i="1"/>
  <c r="H718" i="1"/>
  <c r="H722" i="1"/>
  <c r="H726" i="1"/>
  <c r="H730" i="1"/>
  <c r="H734" i="1"/>
  <c r="H738" i="1"/>
  <c r="H742" i="1"/>
  <c r="H746" i="1"/>
  <c r="H750" i="1"/>
  <c r="H754" i="1"/>
  <c r="H758" i="1"/>
  <c r="H762" i="1"/>
  <c r="H766" i="1"/>
  <c r="G773" i="1"/>
  <c r="H778" i="1"/>
  <c r="G778" i="1"/>
  <c r="G779" i="1"/>
  <c r="G789" i="1"/>
  <c r="G797" i="1"/>
  <c r="G805" i="1"/>
  <c r="G813" i="1"/>
  <c r="H831" i="1"/>
  <c r="G831" i="1"/>
  <c r="H847" i="1"/>
  <c r="G847" i="1"/>
  <c r="H863" i="1"/>
  <c r="G863"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H774" i="1"/>
  <c r="G774" i="1"/>
  <c r="G775" i="1"/>
  <c r="H783" i="1"/>
  <c r="G785" i="1"/>
  <c r="G790" i="1"/>
  <c r="G791" i="1"/>
  <c r="G798" i="1"/>
  <c r="G799" i="1"/>
  <c r="G806" i="1"/>
  <c r="G807" i="1"/>
  <c r="G814" i="1"/>
  <c r="G815" i="1"/>
  <c r="H819" i="1"/>
  <c r="G819" i="1"/>
  <c r="H835" i="1"/>
  <c r="G835" i="1"/>
  <c r="H851" i="1"/>
  <c r="G851" i="1"/>
  <c r="H867" i="1"/>
  <c r="G867"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92" i="1"/>
  <c r="H994" i="1"/>
  <c r="H996" i="1"/>
  <c r="H998" i="1"/>
  <c r="H1000" i="1"/>
  <c r="H1002"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91" i="1"/>
  <c r="H993" i="1"/>
  <c r="H995" i="1"/>
  <c r="H997" i="1"/>
  <c r="H999" i="1"/>
  <c r="H1001" i="1"/>
  <c r="G1022" i="1"/>
  <c r="H1024" i="1"/>
  <c r="G1026" i="1"/>
  <c r="H1028" i="1"/>
  <c r="G1030" i="1"/>
  <c r="H1032" i="1"/>
  <c r="G1034" i="1"/>
  <c r="G1038" i="1"/>
  <c r="G1042" i="1"/>
  <c r="G1049" i="1"/>
  <c r="G1053" i="1"/>
  <c r="G1060" i="1"/>
  <c r="G1064" i="1"/>
  <c r="G1067" i="1"/>
  <c r="G1071" i="1"/>
  <c r="G1075" i="1"/>
  <c r="G1079" i="1"/>
  <c r="G1083" i="1"/>
  <c r="G1087" i="1"/>
  <c r="G1091" i="1"/>
  <c r="G1095" i="1"/>
  <c r="G1099" i="1"/>
  <c r="G1103" i="1"/>
  <c r="G1107" i="1"/>
  <c r="G1111" i="1"/>
  <c r="G1114" i="1"/>
  <c r="G1118" i="1"/>
  <c r="G1122" i="1"/>
  <c r="G1125" i="1"/>
  <c r="G1129" i="1"/>
  <c r="G1133" i="1"/>
  <c r="G1137" i="1"/>
  <c r="G1141" i="1"/>
  <c r="G1145" i="1"/>
  <c r="G1149" i="1"/>
  <c r="G1155" i="1"/>
  <c r="G1159" i="1"/>
  <c r="G1163" i="1"/>
  <c r="G1167" i="1"/>
  <c r="G1171" i="1"/>
  <c r="G1175" i="1"/>
  <c r="G1179" i="1"/>
  <c r="G1183" i="1"/>
  <c r="G1187" i="1"/>
  <c r="G1191" i="1"/>
  <c r="G1195" i="1"/>
  <c r="G1199" i="1"/>
  <c r="G1203" i="1"/>
  <c r="G1207" i="1"/>
  <c r="G1211" i="1"/>
  <c r="G1329" i="1"/>
  <c r="H1336" i="1"/>
  <c r="G1336" i="1"/>
  <c r="G1345" i="1"/>
  <c r="H1352" i="1"/>
  <c r="G1352" i="1"/>
  <c r="G1361" i="1"/>
  <c r="H1368" i="1"/>
  <c r="G1368" i="1"/>
  <c r="H1340" i="1"/>
  <c r="G1340" i="1"/>
  <c r="H1356" i="1"/>
  <c r="G1356" i="1"/>
  <c r="H1372" i="1"/>
  <c r="G1372" i="1"/>
  <c r="H1380" i="1"/>
  <c r="G1380" i="1"/>
  <c r="H1328" i="1"/>
  <c r="G1328" i="1"/>
  <c r="G1337" i="1"/>
  <c r="H1344" i="1"/>
  <c r="G1344" i="1"/>
  <c r="G1353" i="1"/>
  <c r="H1360" i="1"/>
  <c r="G1360" i="1"/>
  <c r="G1369" i="1"/>
  <c r="G1023" i="1"/>
  <c r="H1025" i="1"/>
  <c r="G1027" i="1"/>
  <c r="H1029" i="1"/>
  <c r="G1031" i="1"/>
  <c r="H1033" i="1"/>
  <c r="G1035" i="1"/>
  <c r="G1039" i="1"/>
  <c r="G1043" i="1"/>
  <c r="G1050" i="1"/>
  <c r="G1054" i="1"/>
  <c r="G1057" i="1"/>
  <c r="G1061" i="1"/>
  <c r="G1068" i="1"/>
  <c r="G1072" i="1"/>
  <c r="G1076" i="1"/>
  <c r="G1080" i="1"/>
  <c r="G1084" i="1"/>
  <c r="G1088" i="1"/>
  <c r="G1092" i="1"/>
  <c r="G1096" i="1"/>
  <c r="G1100" i="1"/>
  <c r="G1104" i="1"/>
  <c r="G1108" i="1"/>
  <c r="G1115" i="1"/>
  <c r="G1119" i="1"/>
  <c r="G1123" i="1"/>
  <c r="G1126" i="1"/>
  <c r="G1130" i="1"/>
  <c r="G1134" i="1"/>
  <c r="G1138" i="1"/>
  <c r="G1142" i="1"/>
  <c r="G1146" i="1"/>
  <c r="G1150" i="1"/>
  <c r="G1156" i="1"/>
  <c r="G1160" i="1"/>
  <c r="G1164" i="1"/>
  <c r="G1168" i="1"/>
  <c r="G1172" i="1"/>
  <c r="G1176" i="1"/>
  <c r="G1180" i="1"/>
  <c r="G1184" i="1"/>
  <c r="G1188" i="1"/>
  <c r="G1192" i="1"/>
  <c r="G1196" i="1"/>
  <c r="G1200" i="1"/>
  <c r="G1204" i="1"/>
  <c r="G1208" i="1"/>
  <c r="G1212" i="1"/>
  <c r="H1332" i="1"/>
  <c r="G1332" i="1"/>
  <c r="G1341" i="1"/>
  <c r="H1348" i="1"/>
  <c r="G1348" i="1"/>
  <c r="H1364" i="1"/>
  <c r="G1364" i="1"/>
  <c r="H1376" i="1"/>
  <c r="G1376" i="1"/>
  <c r="J1440" i="1"/>
  <c r="H1440" i="1"/>
  <c r="G1440" i="1"/>
  <c r="J1444" i="1"/>
  <c r="H1444" i="1"/>
  <c r="G1444" i="1"/>
  <c r="H1486" i="1"/>
  <c r="G1486" i="1"/>
  <c r="H1526" i="1"/>
  <c r="G1526" i="1"/>
  <c r="H1549" i="1"/>
  <c r="G1549" i="1"/>
  <c r="H1327" i="1"/>
  <c r="H1331" i="1"/>
  <c r="H1335" i="1"/>
  <c r="H1339" i="1"/>
  <c r="H1343" i="1"/>
  <c r="H1347" i="1"/>
  <c r="H1351" i="1"/>
  <c r="H1355" i="1"/>
  <c r="H1359" i="1"/>
  <c r="H1363" i="1"/>
  <c r="H1367" i="1"/>
  <c r="H1371" i="1"/>
  <c r="G1373" i="1"/>
  <c r="G1377" i="1"/>
  <c r="G1381" i="1"/>
  <c r="G1384" i="1"/>
  <c r="G1388" i="1"/>
  <c r="G1392" i="1"/>
  <c r="G1396" i="1"/>
  <c r="G1400" i="1"/>
  <c r="G1404" i="1"/>
  <c r="G1408" i="1"/>
  <c r="G1412" i="1"/>
  <c r="G1416" i="1"/>
  <c r="G1420" i="1"/>
  <c r="I1441" i="1"/>
  <c r="G1463" i="1"/>
  <c r="I1463" i="1" s="1"/>
  <c r="I1464" i="1"/>
  <c r="J1465" i="1"/>
  <c r="G1467" i="1"/>
  <c r="I1467" i="1" s="1"/>
  <c r="I1468" i="1"/>
  <c r="G1470" i="1"/>
  <c r="J1471" i="1"/>
  <c r="G1473" i="1"/>
  <c r="I1473" i="1" s="1"/>
  <c r="I1474" i="1"/>
  <c r="H1546" i="1"/>
  <c r="G1546" i="1"/>
  <c r="G1387" i="1"/>
  <c r="G1391" i="1"/>
  <c r="G1395" i="1"/>
  <c r="G1399" i="1"/>
  <c r="G1403" i="1"/>
  <c r="G1407" i="1"/>
  <c r="G1411" i="1"/>
  <c r="G1415" i="1"/>
  <c r="G1419" i="1"/>
  <c r="J1442" i="1"/>
  <c r="H1442" i="1"/>
  <c r="G1442" i="1"/>
  <c r="H1505" i="1"/>
  <c r="G1505" i="1"/>
  <c r="H1509" i="1"/>
  <c r="G1509" i="1"/>
  <c r="H1513" i="1"/>
  <c r="G1513" i="1"/>
  <c r="H1533" i="1"/>
  <c r="G1533" i="1"/>
  <c r="H1565" i="1"/>
  <c r="G1565" i="1"/>
  <c r="E6" i="4"/>
  <c r="H1329" i="1"/>
  <c r="H1333" i="1"/>
  <c r="H1337" i="1"/>
  <c r="H1341" i="1"/>
  <c r="H1345" i="1"/>
  <c r="G1347" i="1"/>
  <c r="H1349" i="1"/>
  <c r="G1351" i="1"/>
  <c r="H1353" i="1"/>
  <c r="H1357" i="1"/>
  <c r="H1361" i="1"/>
  <c r="H1365" i="1"/>
  <c r="H1369" i="1"/>
  <c r="I1462" i="1"/>
  <c r="J1463" i="1"/>
  <c r="G1465" i="1"/>
  <c r="I1465" i="1" s="1"/>
  <c r="I1466" i="1"/>
  <c r="J1467" i="1"/>
  <c r="G1469" i="1"/>
  <c r="G1471" i="1"/>
  <c r="I1471" i="1" s="1"/>
  <c r="I1472" i="1"/>
  <c r="J1473" i="1"/>
  <c r="G1475" i="1"/>
  <c r="H1489" i="1"/>
  <c r="G1489" i="1"/>
  <c r="H1493" i="1"/>
  <c r="G1493" i="1"/>
  <c r="H1497" i="1"/>
  <c r="G1497" i="1"/>
  <c r="H1502" i="1"/>
  <c r="G1502" i="1"/>
  <c r="H1530" i="1"/>
  <c r="G1530" i="1"/>
  <c r="H1562" i="1"/>
  <c r="G1562" i="1"/>
  <c r="J1445" i="1"/>
  <c r="J1447" i="1"/>
  <c r="J1449" i="1"/>
  <c r="J1451" i="1"/>
  <c r="J1455" i="1"/>
  <c r="J1457" i="1"/>
  <c r="J1459" i="1"/>
  <c r="J1462" i="1"/>
  <c r="J1464" i="1"/>
  <c r="J1466" i="1"/>
  <c r="J1468" i="1"/>
  <c r="J1472" i="1"/>
  <c r="J1474" i="1"/>
  <c r="H1481" i="1"/>
  <c r="G1481" i="1"/>
  <c r="H1521" i="1"/>
  <c r="G1521" i="1"/>
  <c r="H1541" i="1"/>
  <c r="G1541" i="1"/>
  <c r="H1557" i="1"/>
  <c r="G1557" i="1"/>
  <c r="F153" i="4"/>
  <c r="D152" i="4"/>
  <c r="D263" i="4"/>
  <c r="F264" i="4"/>
  <c r="H289" i="9"/>
  <c r="E289" i="9" s="1"/>
  <c r="B289" i="9" s="1"/>
  <c r="E176" i="5"/>
  <c r="G291" i="9"/>
  <c r="E291" i="9" s="1"/>
  <c r="B291" i="9" s="1"/>
  <c r="F190" i="5"/>
  <c r="G185" i="9"/>
  <c r="E185" i="9" s="1"/>
  <c r="B185" i="9" s="1"/>
  <c r="J1439" i="1"/>
  <c r="J1441" i="1"/>
  <c r="J1443" i="1"/>
  <c r="J1476" i="1"/>
  <c r="H1477" i="1"/>
  <c r="G1477" i="1"/>
  <c r="H1479" i="1"/>
  <c r="G1479" i="1"/>
  <c r="I1479" i="1" s="1"/>
  <c r="H1485" i="1"/>
  <c r="G1485" i="1"/>
  <c r="H1501" i="1"/>
  <c r="G1501" i="1"/>
  <c r="H1525" i="1"/>
  <c r="G1525" i="1"/>
  <c r="H1529" i="1"/>
  <c r="G1529" i="1"/>
  <c r="G1538" i="1"/>
  <c r="H1545" i="1"/>
  <c r="G1545" i="1"/>
  <c r="G1554" i="1"/>
  <c r="H1561" i="1"/>
  <c r="G1561" i="1"/>
  <c r="G1570" i="1"/>
  <c r="G1574" i="1"/>
  <c r="G1578" i="1"/>
  <c r="D50" i="4"/>
  <c r="D106" i="4"/>
  <c r="F169" i="4"/>
  <c r="D163" i="4"/>
  <c r="F197" i="4"/>
  <c r="D196" i="4"/>
  <c r="D7" i="4"/>
  <c r="D133" i="4"/>
  <c r="E196" i="4"/>
  <c r="D192" i="1" s="1"/>
  <c r="D224" i="4"/>
  <c r="F421" i="4"/>
  <c r="D420" i="4"/>
  <c r="D141" i="6"/>
  <c r="E5" i="7"/>
  <c r="G1476" i="1"/>
  <c r="I1476" i="1" s="1"/>
  <c r="I1478" i="1"/>
  <c r="H1537" i="1"/>
  <c r="G1537" i="1"/>
  <c r="H1553" i="1"/>
  <c r="G1553" i="1"/>
  <c r="H1569" i="1"/>
  <c r="G1569" i="1"/>
  <c r="H1573" i="1"/>
  <c r="G1573" i="1"/>
  <c r="H1577" i="1"/>
  <c r="G1577" i="1"/>
  <c r="F45" i="4"/>
  <c r="D44" i="4"/>
  <c r="F125" i="4"/>
  <c r="D124" i="4"/>
  <c r="D215" i="4"/>
  <c r="E408" i="4"/>
  <c r="D403" i="1" s="1"/>
  <c r="E528" i="4"/>
  <c r="D299" i="4"/>
  <c r="D351" i="4"/>
  <c r="F522" i="4"/>
  <c r="D528" i="4"/>
  <c r="F574" i="4"/>
  <c r="D580" i="4"/>
  <c r="F632" i="4"/>
  <c r="E643" i="4"/>
  <c r="D637" i="1" s="1"/>
  <c r="D12" i="5"/>
  <c r="D78" i="5"/>
  <c r="D134" i="5"/>
  <c r="F5" i="6"/>
  <c r="G297" i="9"/>
  <c r="E297" i="9" s="1"/>
  <c r="B28" i="9"/>
  <c r="G195" i="9"/>
  <c r="E195" i="9" s="1"/>
  <c r="B195" i="9" s="1"/>
  <c r="G211" i="9"/>
  <c r="E211" i="9" s="1"/>
  <c r="B211" i="9" s="1"/>
  <c r="F326" i="4"/>
  <c r="F378" i="4"/>
  <c r="F495" i="4"/>
  <c r="F603" i="4"/>
  <c r="D87" i="5"/>
  <c r="F149" i="5"/>
  <c r="D176" i="5"/>
  <c r="F206" i="5"/>
  <c r="D238" i="5"/>
  <c r="F250" i="5"/>
  <c r="D258" i="5"/>
  <c r="E89" i="6"/>
  <c r="D1383" i="1" s="1"/>
  <c r="I10" i="9"/>
  <c r="D146" i="5"/>
  <c r="E5" i="6"/>
  <c r="D89" i="6"/>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0" i="9"/>
  <c r="E210" i="9" s="1"/>
  <c r="B210" i="9" s="1"/>
  <c r="G207" i="9"/>
  <c r="E207" i="9" s="1"/>
  <c r="B207" i="9" s="1"/>
  <c r="G202" i="9"/>
  <c r="E202" i="9" s="1"/>
  <c r="B202" i="9" s="1"/>
  <c r="G199" i="9"/>
  <c r="E199" i="9" s="1"/>
  <c r="B199" i="9" s="1"/>
  <c r="G194" i="9"/>
  <c r="E194" i="9" s="1"/>
  <c r="B194" i="9" s="1"/>
  <c r="L191" i="9"/>
  <c r="F191" i="9" s="1"/>
  <c r="G183" i="9"/>
  <c r="E183" i="9" s="1"/>
  <c r="B183" i="9" s="1"/>
  <c r="G161" i="9"/>
  <c r="E161" i="9" s="1"/>
  <c r="B161" i="9" s="1"/>
  <c r="G208" i="9"/>
  <c r="E208" i="9" s="1"/>
  <c r="B208" i="9" s="1"/>
  <c r="G200" i="9"/>
  <c r="E200" i="9" s="1"/>
  <c r="B200" i="9" s="1"/>
  <c r="G192" i="9"/>
  <c r="E192" i="9" s="1"/>
  <c r="B192" i="9" s="1"/>
  <c r="G191" i="9"/>
  <c r="E191" i="9" s="1"/>
  <c r="G189" i="9"/>
  <c r="E189" i="9" s="1"/>
  <c r="B189" i="9" s="1"/>
  <c r="G186" i="9"/>
  <c r="E186" i="9" s="1"/>
  <c r="B186" i="9" s="1"/>
  <c r="G181" i="9"/>
  <c r="E181" i="9" s="1"/>
  <c r="B181" i="9" s="1"/>
  <c r="G178" i="9"/>
  <c r="E178" i="9" s="1"/>
  <c r="B178" i="9" s="1"/>
  <c r="G162" i="9"/>
  <c r="E162" i="9" s="1"/>
  <c r="B162" i="9" s="1"/>
  <c r="G187" i="9"/>
  <c r="E187" i="9" s="1"/>
  <c r="B187" i="9" s="1"/>
  <c r="H164" i="9"/>
  <c r="G203" i="9"/>
  <c r="E203" i="9" s="1"/>
  <c r="B203" i="9" s="1"/>
  <c r="G198" i="9"/>
  <c r="E198" i="9" s="1"/>
  <c r="B198" i="9" s="1"/>
  <c r="G196" i="9"/>
  <c r="E196" i="9" s="1"/>
  <c r="B196" i="9" s="1"/>
  <c r="G182" i="9"/>
  <c r="E182" i="9" s="1"/>
  <c r="B182" i="9" s="1"/>
  <c r="G177" i="9"/>
  <c r="E177" i="9" s="1"/>
  <c r="B177" i="9" s="1"/>
  <c r="G164" i="9"/>
  <c r="G160" i="9"/>
  <c r="E160" i="9" s="1"/>
  <c r="B160" i="9" s="1"/>
  <c r="G179" i="9"/>
  <c r="E179" i="9" s="1"/>
  <c r="B179" i="9" s="1"/>
  <c r="G165" i="9"/>
  <c r="E165" i="9" s="1"/>
  <c r="B165" i="9" s="1"/>
  <c r="G206" i="9"/>
  <c r="E206" i="9" s="1"/>
  <c r="B206" i="9" s="1"/>
  <c r="E142" i="9"/>
  <c r="B142" i="9" s="1"/>
  <c r="E292" i="9"/>
  <c r="B292" i="9" s="1"/>
  <c r="D42" i="8"/>
  <c r="G294" i="9" s="1"/>
  <c r="E294" i="9" s="1"/>
  <c r="G163" i="9"/>
  <c r="E163" i="9" s="1"/>
  <c r="B163" i="9" s="1"/>
  <c r="G190" i="9"/>
  <c r="E190" i="9" s="1"/>
  <c r="B190" i="9" s="1"/>
  <c r="G204" i="9"/>
  <c r="E204" i="9" s="1"/>
  <c r="B204" i="9" s="1"/>
  <c r="B113" i="9"/>
  <c r="B129" i="9"/>
  <c r="B138" i="9"/>
  <c r="E151" i="9"/>
  <c r="B151" i="9" s="1"/>
  <c r="B112" i="9"/>
  <c r="B128" i="9"/>
  <c r="B46" i="9"/>
  <c r="B50" i="9"/>
  <c r="B54" i="9"/>
  <c r="B58" i="9"/>
  <c r="B62" i="9"/>
  <c r="B66" i="9"/>
  <c r="B70" i="9"/>
  <c r="B74" i="9"/>
  <c r="B78" i="9"/>
  <c r="B82" i="9"/>
  <c r="B86" i="9"/>
  <c r="B90" i="9"/>
  <c r="B94" i="9"/>
  <c r="B98" i="9"/>
  <c r="B102" i="9"/>
  <c r="B106" i="9"/>
  <c r="B114" i="9"/>
  <c r="B121" i="9"/>
  <c r="B130" i="9"/>
  <c r="B137" i="9"/>
  <c r="E143" i="9"/>
  <c r="B143" i="9" s="1"/>
  <c r="B154" i="9"/>
  <c r="E159" i="9"/>
  <c r="B159" i="9" s="1"/>
  <c r="B228" i="9"/>
  <c r="F238" i="9"/>
  <c r="B238" i="9" s="1"/>
  <c r="B269" i="9"/>
  <c r="B270" i="9"/>
  <c r="E116" i="9"/>
  <c r="B116" i="9" s="1"/>
  <c r="E124" i="9"/>
  <c r="B124" i="9" s="1"/>
  <c r="E132" i="9"/>
  <c r="B132" i="9" s="1"/>
  <c r="E140" i="9"/>
  <c r="B140" i="9" s="1"/>
  <c r="B225" i="9"/>
  <c r="B241" i="9"/>
  <c r="B257" i="9"/>
  <c r="B260" i="9"/>
  <c r="B261" i="9"/>
  <c r="B264" i="9"/>
  <c r="F267" i="9"/>
  <c r="B267" i="9" s="1"/>
  <c r="B216" i="9"/>
  <c r="B224" i="9"/>
  <c r="B232" i="9"/>
  <c r="B240" i="9"/>
  <c r="B248" i="9"/>
  <c r="B256" i="9"/>
  <c r="B265" i="9"/>
  <c r="B266" i="9"/>
  <c r="G1483" i="1" l="1"/>
  <c r="D1214" i="1"/>
  <c r="I21" i="3"/>
  <c r="D1046" i="1"/>
  <c r="E7" i="5"/>
  <c r="I35" i="3"/>
  <c r="C1518" i="1"/>
  <c r="H29" i="3"/>
  <c r="C1436" i="1"/>
  <c r="F212" i="9"/>
  <c r="B212" i="9" s="1"/>
  <c r="E407" i="4"/>
  <c r="D402" i="1" s="1"/>
  <c r="F245" i="5"/>
  <c r="C1222" i="1"/>
  <c r="F69" i="5"/>
  <c r="C1047" i="1"/>
  <c r="F363" i="4"/>
  <c r="C358" i="1"/>
  <c r="F311" i="4"/>
  <c r="C306" i="1"/>
  <c r="H638" i="1"/>
  <c r="G638" i="1"/>
  <c r="F643" i="4"/>
  <c r="C637" i="1"/>
  <c r="G637" i="1" s="1"/>
  <c r="H412" i="1"/>
  <c r="G412" i="1"/>
  <c r="F252" i="4"/>
  <c r="C248" i="1"/>
  <c r="F82" i="4"/>
  <c r="C78" i="1"/>
  <c r="B294" i="9"/>
  <c r="E164" i="9"/>
  <c r="B164" i="9" s="1"/>
  <c r="B191" i="9"/>
  <c r="F89" i="6"/>
  <c r="C1383" i="1"/>
  <c r="F258" i="5"/>
  <c r="C1235" i="1"/>
  <c r="F176" i="5"/>
  <c r="H22" i="3"/>
  <c r="C1153" i="1"/>
  <c r="D7" i="5"/>
  <c r="F12" i="5"/>
  <c r="C990" i="1"/>
  <c r="F299" i="4"/>
  <c r="D298" i="4"/>
  <c r="C294" i="1"/>
  <c r="F215" i="4"/>
  <c r="C211" i="1"/>
  <c r="D6" i="4"/>
  <c r="F7" i="4"/>
  <c r="C3" i="1"/>
  <c r="I1477" i="1"/>
  <c r="I1442" i="1"/>
  <c r="I1440" i="1"/>
  <c r="K1432" i="9"/>
  <c r="G295" i="9"/>
  <c r="E295" i="9" s="1"/>
  <c r="B295" i="9" s="1"/>
  <c r="I34" i="3"/>
  <c r="C1517" i="1"/>
  <c r="E141" i="6"/>
  <c r="F141" i="6" s="1"/>
  <c r="I24" i="3"/>
  <c r="D1299" i="1"/>
  <c r="F134" i="5"/>
  <c r="C1112" i="1"/>
  <c r="D636" i="4"/>
  <c r="F528" i="4"/>
  <c r="C522" i="1"/>
  <c r="E6" i="5"/>
  <c r="I20" i="3"/>
  <c r="D985" i="1"/>
  <c r="F124" i="4"/>
  <c r="C120" i="1"/>
  <c r="I29" i="3"/>
  <c r="D1436" i="1"/>
  <c r="F224" i="4"/>
  <c r="C220" i="1"/>
  <c r="F196" i="4"/>
  <c r="C192" i="1"/>
  <c r="F106" i="4"/>
  <c r="C102" i="1"/>
  <c r="E175" i="5"/>
  <c r="D1152" i="1" s="1"/>
  <c r="I22" i="3"/>
  <c r="D1153" i="1"/>
  <c r="F263" i="4"/>
  <c r="C259" i="1"/>
  <c r="E151" i="4"/>
  <c r="E412" i="4"/>
  <c r="I16" i="3"/>
  <c r="D2" i="1"/>
  <c r="I1444" i="1"/>
  <c r="F146" i="5"/>
  <c r="C1124" i="1"/>
  <c r="F238" i="5"/>
  <c r="D237" i="5"/>
  <c r="D175" i="5" s="1"/>
  <c r="C1215" i="1"/>
  <c r="F87" i="5"/>
  <c r="C1065" i="1"/>
  <c r="B297" i="9"/>
  <c r="E296" i="9"/>
  <c r="I10" i="3" s="1"/>
  <c r="F78" i="5"/>
  <c r="C1056" i="1"/>
  <c r="E636" i="4"/>
  <c r="D630" i="1" s="1"/>
  <c r="D522" i="1"/>
  <c r="H28" i="3"/>
  <c r="C1435" i="1"/>
  <c r="F50" i="4"/>
  <c r="C46" i="1"/>
  <c r="H20" i="9"/>
  <c r="G20" i="9"/>
  <c r="D151" i="4"/>
  <c r="F152" i="4"/>
  <c r="C148" i="1"/>
  <c r="D68" i="5"/>
  <c r="F580" i="4"/>
  <c r="C574" i="1"/>
  <c r="F351" i="4"/>
  <c r="D350" i="4"/>
  <c r="C346" i="1"/>
  <c r="F44" i="4"/>
  <c r="C40" i="1"/>
  <c r="D635" i="4"/>
  <c r="F420" i="4"/>
  <c r="C414" i="1"/>
  <c r="F133" i="4"/>
  <c r="C129" i="1"/>
  <c r="F163" i="4"/>
  <c r="C159" i="1"/>
  <c r="E635" i="4"/>
  <c r="D629" i="1" s="1"/>
  <c r="H1518" i="1" l="1"/>
  <c r="G1518" i="1"/>
  <c r="G1222" i="1"/>
  <c r="H1222" i="1"/>
  <c r="G1047" i="1"/>
  <c r="H1047" i="1"/>
  <c r="G358" i="1"/>
  <c r="H358" i="1"/>
  <c r="G306" i="1"/>
  <c r="H306" i="1"/>
  <c r="H637" i="1"/>
  <c r="H248" i="1"/>
  <c r="G248" i="1"/>
  <c r="G78" i="1"/>
  <c r="H78" i="1"/>
  <c r="F175" i="5"/>
  <c r="C1152" i="1"/>
  <c r="D408" i="4"/>
  <c r="F350" i="4"/>
  <c r="C345" i="1"/>
  <c r="I17" i="3"/>
  <c r="E289" i="4"/>
  <c r="D147" i="1"/>
  <c r="H159" i="1"/>
  <c r="G159" i="1"/>
  <c r="H414" i="1"/>
  <c r="G414" i="1"/>
  <c r="H574" i="1"/>
  <c r="G574" i="1"/>
  <c r="G46" i="1"/>
  <c r="H46" i="1"/>
  <c r="G1124" i="1"/>
  <c r="H1124" i="1"/>
  <c r="G259" i="1"/>
  <c r="H259" i="1"/>
  <c r="F636" i="4"/>
  <c r="C630" i="1"/>
  <c r="I28" i="3"/>
  <c r="D1435" i="1"/>
  <c r="H1435" i="1" s="1"/>
  <c r="G299" i="9"/>
  <c r="E299" i="9" s="1"/>
  <c r="H3" i="1"/>
  <c r="G3" i="1"/>
  <c r="H990" i="1"/>
  <c r="G990" i="1"/>
  <c r="F635" i="4"/>
  <c r="C629" i="1"/>
  <c r="G1056" i="1"/>
  <c r="H1056" i="1"/>
  <c r="G1065" i="1"/>
  <c r="H1065" i="1"/>
  <c r="H192" i="1"/>
  <c r="G192" i="1"/>
  <c r="H346" i="1"/>
  <c r="G346" i="1"/>
  <c r="D289" i="4"/>
  <c r="D290" i="4" s="1"/>
  <c r="H17" i="3"/>
  <c r="F151" i="4"/>
  <c r="C147" i="1"/>
  <c r="G1215" i="1"/>
  <c r="H1215" i="1"/>
  <c r="E639" i="4"/>
  <c r="D407" i="1"/>
  <c r="H102" i="1"/>
  <c r="G102" i="1"/>
  <c r="H220" i="1"/>
  <c r="G220" i="1"/>
  <c r="H120" i="1"/>
  <c r="G120" i="1"/>
  <c r="H276" i="9"/>
  <c r="D984" i="1"/>
  <c r="H1517" i="1"/>
  <c r="G1517" i="1"/>
  <c r="H11" i="3"/>
  <c r="H294" i="1"/>
  <c r="G294" i="1"/>
  <c r="H1383" i="1"/>
  <c r="G1383" i="1"/>
  <c r="F68" i="5"/>
  <c r="H21" i="3"/>
  <c r="C1046" i="1"/>
  <c r="E20" i="9"/>
  <c r="G1435" i="1"/>
  <c r="F237" i="5"/>
  <c r="H23" i="3"/>
  <c r="C1214" i="1"/>
  <c r="H522" i="1"/>
  <c r="G522" i="1"/>
  <c r="G1299" i="1"/>
  <c r="H1299" i="1"/>
  <c r="H9" i="3"/>
  <c r="D412" i="4"/>
  <c r="F6" i="4"/>
  <c r="H16" i="3"/>
  <c r="C2" i="1"/>
  <c r="F298" i="4"/>
  <c r="D407" i="4"/>
  <c r="C293" i="1"/>
  <c r="F7" i="5"/>
  <c r="D6" i="5"/>
  <c r="H20" i="3"/>
  <c r="C985" i="1"/>
  <c r="E293" i="9"/>
  <c r="H129" i="1"/>
  <c r="G129" i="1"/>
  <c r="G40" i="1"/>
  <c r="H40" i="1"/>
  <c r="G148" i="1"/>
  <c r="H148" i="1"/>
  <c r="G1436" i="1"/>
  <c r="H1436" i="1"/>
  <c r="G1112" i="1"/>
  <c r="H1112" i="1"/>
  <c r="H211" i="1"/>
  <c r="G211" i="1"/>
  <c r="G1153" i="1"/>
  <c r="H1153" i="1"/>
  <c r="G1235" i="1"/>
  <c r="H1235" i="1"/>
  <c r="N3" i="9" l="1"/>
  <c r="I11" i="3"/>
  <c r="H629" i="1"/>
  <c r="G629" i="1"/>
  <c r="E413" i="4"/>
  <c r="E291" i="4"/>
  <c r="D287" i="1" s="1"/>
  <c r="D285" i="1"/>
  <c r="E290" i="4"/>
  <c r="D286" i="1" s="1"/>
  <c r="H985" i="1"/>
  <c r="G985" i="1"/>
  <c r="H293" i="1"/>
  <c r="G293" i="1"/>
  <c r="C286" i="1"/>
  <c r="F407" i="4"/>
  <c r="C402" i="1"/>
  <c r="G1214" i="1"/>
  <c r="H1214" i="1"/>
  <c r="D291" i="4"/>
  <c r="F289" i="4"/>
  <c r="D413" i="4"/>
  <c r="D414" i="4" s="1"/>
  <c r="C285" i="1"/>
  <c r="G282" i="9"/>
  <c r="E282" i="9" s="1"/>
  <c r="B282" i="9" s="1"/>
  <c r="G276" i="9"/>
  <c r="E276" i="9" s="1"/>
  <c r="F6" i="5"/>
  <c r="C984" i="1"/>
  <c r="F408" i="4"/>
  <c r="C403" i="1"/>
  <c r="H2" i="1"/>
  <c r="G2" i="1"/>
  <c r="D639" i="4"/>
  <c r="F412" i="4"/>
  <c r="C407" i="1"/>
  <c r="G1046" i="1"/>
  <c r="H1046" i="1"/>
  <c r="D633" i="1"/>
  <c r="H630" i="1"/>
  <c r="G630" i="1"/>
  <c r="G1152" i="1"/>
  <c r="H1152" i="1"/>
  <c r="B20" i="9"/>
  <c r="E19" i="9"/>
  <c r="H147" i="1"/>
  <c r="G147" i="1"/>
  <c r="K3" i="9"/>
  <c r="E298" i="9"/>
  <c r="I9" i="3" s="1"/>
  <c r="B299" i="9"/>
  <c r="H345" i="1"/>
  <c r="G345" i="1"/>
  <c r="F290" i="4" l="1"/>
  <c r="E275" i="9"/>
  <c r="B276" i="9"/>
  <c r="F291" i="4"/>
  <c r="C287" i="1"/>
  <c r="F639" i="4"/>
  <c r="C633" i="1"/>
  <c r="H403" i="1"/>
  <c r="G403" i="1"/>
  <c r="H402" i="1"/>
  <c r="G402" i="1"/>
  <c r="H407" i="1"/>
  <c r="G407" i="1"/>
  <c r="H8" i="3"/>
  <c r="H984" i="1"/>
  <c r="G984" i="1"/>
  <c r="H285" i="1"/>
  <c r="G285" i="1"/>
  <c r="H286" i="1"/>
  <c r="G286" i="1"/>
  <c r="C409" i="1"/>
  <c r="D640" i="4"/>
  <c r="D415" i="4"/>
  <c r="F413" i="4"/>
  <c r="C408" i="1"/>
  <c r="E640" i="4"/>
  <c r="E415" i="4"/>
  <c r="D410" i="1" s="1"/>
  <c r="D408" i="1"/>
  <c r="E414" i="4"/>
  <c r="D409" i="1" s="1"/>
  <c r="F414" i="4" l="1"/>
  <c r="F415" i="4"/>
  <c r="C410" i="1"/>
  <c r="H287" i="1"/>
  <c r="G287" i="1"/>
  <c r="E642" i="4"/>
  <c r="D634" i="1"/>
  <c r="E641" i="4"/>
  <c r="D642" i="4"/>
  <c r="F640" i="4"/>
  <c r="C634" i="1"/>
  <c r="H633" i="1"/>
  <c r="G633" i="1"/>
  <c r="M3" i="9"/>
  <c r="I8" i="3"/>
  <c r="H408" i="1"/>
  <c r="G408" i="1"/>
  <c r="H409" i="1"/>
  <c r="G409" i="1"/>
  <c r="D641" i="4"/>
  <c r="F642" i="4" l="1"/>
  <c r="D646" i="4"/>
  <c r="C636" i="1"/>
  <c r="F641" i="4"/>
  <c r="D645" i="4"/>
  <c r="C635" i="1"/>
  <c r="E645" i="4"/>
  <c r="D635" i="1"/>
  <c r="H634" i="1"/>
  <c r="G634" i="1"/>
  <c r="E646" i="4"/>
  <c r="D636" i="1"/>
  <c r="H410" i="1"/>
  <c r="G410" i="1"/>
  <c r="I19" i="3" l="1"/>
  <c r="D640" i="1"/>
  <c r="I18" i="3"/>
  <c r="D639" i="1"/>
  <c r="H636" i="1"/>
  <c r="G636" i="1"/>
  <c r="H635" i="1"/>
  <c r="G635" i="1"/>
  <c r="H7" i="3"/>
  <c r="F646" i="4"/>
  <c r="H19" i="3"/>
  <c r="C640" i="1"/>
  <c r="F645" i="4"/>
  <c r="H18" i="3"/>
  <c r="C639" i="1"/>
  <c r="H640" i="1" l="1"/>
  <c r="G640" i="1"/>
  <c r="H639" i="1"/>
  <c r="G639" i="1"/>
  <c r="J3" i="9"/>
  <c r="I7" i="3"/>
  <c r="M272" i="9" l="1"/>
  <c r="H18" i="9"/>
  <c r="L272" i="9"/>
  <c r="G18" i="9"/>
  <c r="H15" i="9"/>
  <c r="K8" i="9"/>
  <c r="J5" i="9"/>
  <c r="G17" i="9"/>
  <c r="L16" i="9"/>
  <c r="K12" i="9"/>
  <c r="J9" i="9"/>
  <c r="I6" i="9"/>
  <c r="J12" i="9"/>
  <c r="K7" i="9"/>
  <c r="I8" i="9"/>
  <c r="K9" i="9"/>
  <c r="I12" i="9"/>
  <c r="K13" i="9"/>
  <c r="G16" i="9"/>
  <c r="J17" i="9"/>
  <c r="K11" i="9"/>
  <c r="I5" i="9"/>
  <c r="I9" i="9"/>
  <c r="J11" i="9"/>
  <c r="K6" i="9"/>
  <c r="I11" i="9"/>
  <c r="J6" i="9"/>
  <c r="L15" i="9"/>
  <c r="G15" i="9"/>
  <c r="E15" i="9" s="1"/>
  <c r="J13" i="9"/>
  <c r="I13" i="9"/>
  <c r="J8" i="9"/>
  <c r="K10" i="9"/>
  <c r="J10" i="9"/>
  <c r="K5" i="9"/>
  <c r="M16" i="9"/>
  <c r="I17" i="9"/>
  <c r="H16" i="9"/>
  <c r="H17" i="9"/>
  <c r="J7" i="9"/>
  <c r="I7" i="9"/>
  <c r="M15" i="9"/>
  <c r="E13" i="9" l="1"/>
  <c r="B13" i="9" s="1"/>
  <c r="F272" i="9"/>
  <c r="B272" i="9" s="1"/>
  <c r="E18" i="9"/>
  <c r="B18" i="9" s="1"/>
  <c r="E12" i="9"/>
  <c r="B12" i="9" s="1"/>
  <c r="E16" i="9"/>
  <c r="E9" i="9"/>
  <c r="B9" i="9" s="1"/>
  <c r="E8" i="9"/>
  <c r="B8" i="9" s="1"/>
  <c r="E7" i="9"/>
  <c r="B7" i="9" s="1"/>
  <c r="F15" i="9"/>
  <c r="E6" i="9"/>
  <c r="B6" i="9" s="1"/>
  <c r="E17" i="9"/>
  <c r="B17" i="9" s="1"/>
  <c r="E10" i="9"/>
  <c r="B10" i="9" s="1"/>
  <c r="E11" i="9"/>
  <c r="B11" i="9" s="1"/>
  <c r="E5" i="9"/>
  <c r="F16" i="9"/>
  <c r="B16" i="9" l="1"/>
  <c r="F19" i="9"/>
  <c r="E4" i="9"/>
  <c r="B5" i="9"/>
  <c r="F1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<sst xmlns="http://schemas.openxmlformats.org/spreadsheetml/2006/main" count="4313" uniqueCount="3393">
  <si>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</si>
  <si>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</si>
  <si>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</si>
  <si>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</si>
  <si>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</si>
  <si>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</si>
  <si>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</si>
  <si>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</si>
  <si>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</si>
  <si>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</si>
  <si>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</si>
  <si>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</si>
  <si>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</si>
  <si>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</si>
  <si>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</si>
  <si>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</si>
  <si>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</si>
  <si>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</si>
  <si>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</si>
  <si>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</si>
  <si>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</si>
  <si>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</si>
  <si>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</si>
  <si>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</si>
  <si>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</si>
  <si>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</si>
  <si>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</si>
  <si>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</si>
  <si>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</si>
  <si>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</si>
  <si>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</si>
  <si>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BARTOLA KAŠIĆA, GRUBIŠNO POLJE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</si>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</sst>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6570161</v>
      </c>
      <c r="D2" s="6">
        <f>'PR-RAS'!E6</f>
        <v>6884715.5099999998</v>
      </c>
      <c r="E2" s="6">
        <v>0</v>
      </c>
      <c r="F2" s="6">
        <v>0</v>
      </c>
      <c r="G2" s="7">
        <f t="shared" ref="G2:G264" si="0">(B2/1000)*(C2*1+D2*2)</f>
        <v>20339.59202</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5958842</v>
      </c>
      <c r="D46" s="1">
        <f>'PR-RAS'!E50</f>
        <v>5985251.9199999999</v>
      </c>
      <c r="E46" s="1">
        <v>0</v>
      </c>
      <c r="F46" s="1">
        <v>0</v>
      </c>
      <c r="G46" s="2">
        <f t="shared" si="0"/>
        <v>806820.56279999996</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5474050</v>
      </c>
      <c r="D64" s="1">
        <f>'PR-RAS'!E68</f>
        <v>5985251.9199999999</v>
      </c>
      <c r="E64" s="1">
        <v>0</v>
      </c>
      <c r="F64" s="1">
        <v>0</v>
      </c>
      <c r="G64" s="2">
        <f t="shared" si="0"/>
        <v>1099006.8919200001</v>
      </c>
      <c r="H64" s="2">
        <f t="shared" si="1"/>
        <v>8.0000000074505806E-2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5470481</v>
      </c>
      <c r="D65" s="1">
        <f>'PR-RAS'!E69</f>
        <v>5975026.9199999999</v>
      </c>
      <c r="E65" s="1">
        <v>0</v>
      </c>
      <c r="F65" s="1">
        <v>0</v>
      </c>
      <c r="G65" s="2">
        <f t="shared" si="0"/>
        <v>1114914.22976</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3569</v>
      </c>
      <c r="D66" s="1">
        <f>'PR-RAS'!E70</f>
        <v>10225</v>
      </c>
      <c r="E66" s="1">
        <v>0</v>
      </c>
      <c r="F66" s="1">
        <v>0</v>
      </c>
      <c r="G66" s="2">
        <f t="shared" si="0"/>
        <v>1561.2350000000001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484792</v>
      </c>
      <c r="D70" s="1">
        <f>'PR-RAS'!E74</f>
        <v>0</v>
      </c>
      <c r="E70" s="1">
        <v>0</v>
      </c>
      <c r="F70" s="1">
        <v>0</v>
      </c>
      <c r="G70" s="2">
        <f t="shared" si="0"/>
        <v>33450.648000000001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484792</v>
      </c>
      <c r="D71" s="1">
        <f>'PR-RAS'!E75</f>
        <v>0</v>
      </c>
      <c r="E71" s="1">
        <v>0</v>
      </c>
      <c r="F71" s="1">
        <v>0</v>
      </c>
      <c r="G71" s="2">
        <f t="shared" si="0"/>
        <v>33935.440000000002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10756</v>
      </c>
      <c r="D78" s="1">
        <f>'PR-RAS'!E82</f>
        <v>4767.55</v>
      </c>
      <c r="E78" s="1">
        <v>0</v>
      </c>
      <c r="F78" s="1">
        <v>0</v>
      </c>
      <c r="G78" s="2">
        <f t="shared" si="0"/>
        <v>1562.4146999999998</v>
      </c>
      <c r="H78" s="2">
        <f t="shared" si="1"/>
        <v>0.4499999999998181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10756</v>
      </c>
      <c r="D79" s="1">
        <f>'PR-RAS'!E83</f>
        <v>4767.55</v>
      </c>
      <c r="E79" s="1">
        <v>0</v>
      </c>
      <c r="F79" s="1">
        <v>0</v>
      </c>
      <c r="G79" s="2">
        <f t="shared" si="0"/>
        <v>1582.7058</v>
      </c>
      <c r="H79" s="2">
        <f t="shared" si="1"/>
        <v>0.4499999999998181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10756</v>
      </c>
      <c r="D81" s="1">
        <f>'PR-RAS'!E85</f>
        <v>4767.55</v>
      </c>
      <c r="E81" s="1">
        <v>0</v>
      </c>
      <c r="F81" s="1">
        <v>0</v>
      </c>
      <c r="G81" s="2">
        <f t="shared" si="0"/>
        <v>1623.288</v>
      </c>
      <c r="H81" s="2">
        <f t="shared" si="1"/>
        <v>0.4499999999998181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5820</v>
      </c>
      <c r="D102" s="1">
        <f>'PR-RAS'!E106</f>
        <v>32548</v>
      </c>
      <c r="E102" s="1">
        <v>0</v>
      </c>
      <c r="F102" s="1">
        <v>0</v>
      </c>
      <c r="G102" s="2">
        <f t="shared" si="0"/>
        <v>7162.5160000000005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5820</v>
      </c>
      <c r="D108" s="1">
        <f>'PR-RAS'!E112</f>
        <v>32548</v>
      </c>
      <c r="E108" s="1">
        <v>0</v>
      </c>
      <c r="F108" s="1">
        <v>0</v>
      </c>
      <c r="G108" s="2">
        <f t="shared" si="0"/>
        <v>7588.0119999999997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5820</v>
      </c>
      <c r="D113" s="1">
        <f>'PR-RAS'!E117</f>
        <v>32548</v>
      </c>
      <c r="E113" s="1">
        <v>0</v>
      </c>
      <c r="F113" s="1">
        <v>0</v>
      </c>
      <c r="G113" s="2">
        <f t="shared" si="0"/>
        <v>7942.5920000000006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38058</v>
      </c>
      <c r="D120" s="1">
        <f>'PR-RAS'!E124</f>
        <v>52109.929999999993</v>
      </c>
      <c r="E120" s="1">
        <v>0</v>
      </c>
      <c r="F120" s="1">
        <v>0</v>
      </c>
      <c r="G120" s="2">
        <f t="shared" si="0"/>
        <v>16931.065339999997</v>
      </c>
      <c r="H120" s="2">
        <f t="shared" si="1"/>
        <v>7.0000000006984919E-2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38058</v>
      </c>
      <c r="D121" s="1">
        <f>'PR-RAS'!E125</f>
        <v>31216.219999999998</v>
      </c>
      <c r="E121" s="1">
        <v>0</v>
      </c>
      <c r="F121" s="1">
        <v>0</v>
      </c>
      <c r="G121" s="2">
        <f t="shared" si="0"/>
        <v>12058.852800000001</v>
      </c>
      <c r="H121" s="2">
        <f t="shared" si="1"/>
        <v>0.21999999999752617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11510</v>
      </c>
      <c r="D122" s="1">
        <f>'PR-RAS'!E126</f>
        <v>3956.1</v>
      </c>
      <c r="E122" s="1">
        <v>0</v>
      </c>
      <c r="F122" s="1">
        <v>0</v>
      </c>
      <c r="G122" s="2">
        <f t="shared" si="0"/>
        <v>2350.0862000000002</v>
      </c>
      <c r="H122" s="2">
        <f t="shared" si="1"/>
        <v>9.9999999999909051E-2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26548</v>
      </c>
      <c r="D123" s="1">
        <f>'PR-RAS'!E127</f>
        <v>27260.12</v>
      </c>
      <c r="E123" s="1">
        <v>0</v>
      </c>
      <c r="F123" s="1">
        <v>0</v>
      </c>
      <c r="G123" s="2">
        <f t="shared" si="0"/>
        <v>9890.3252799999991</v>
      </c>
      <c r="H123" s="2">
        <f t="shared" si="1"/>
        <v>0.11999999999898137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20893.71</v>
      </c>
      <c r="E124" s="1">
        <v>0</v>
      </c>
      <c r="F124" s="1">
        <v>0</v>
      </c>
      <c r="G124" s="2">
        <f t="shared" si="0"/>
        <v>5139.8526599999996</v>
      </c>
      <c r="H124" s="2">
        <f t="shared" si="1"/>
        <v>0.29000000000087311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20893.71</v>
      </c>
      <c r="E125" s="1">
        <v>0</v>
      </c>
      <c r="F125" s="1">
        <v>0</v>
      </c>
      <c r="G125" s="2">
        <f t="shared" si="0"/>
        <v>5181.6400800000001</v>
      </c>
      <c r="H125" s="2">
        <f t="shared" si="1"/>
        <v>0.29000000000087311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556685</v>
      </c>
      <c r="D129" s="1">
        <f>'PR-RAS'!E133</f>
        <v>808558.11</v>
      </c>
      <c r="E129" s="1">
        <v>0</v>
      </c>
      <c r="F129" s="1">
        <v>0</v>
      </c>
      <c r="G129" s="2">
        <f t="shared" si="0"/>
        <v>278246.55615999998</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556685</v>
      </c>
      <c r="D130" s="1">
        <f>'PR-RAS'!E134</f>
        <v>808558.11</v>
      </c>
      <c r="E130" s="1">
        <v>0</v>
      </c>
      <c r="F130" s="1">
        <v>0</v>
      </c>
      <c r="G130" s="2">
        <f t="shared" si="0"/>
        <v>280420.35738</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556685</v>
      </c>
      <c r="D131" s="1">
        <f>'PR-RAS'!E135</f>
        <v>801597.47</v>
      </c>
      <c r="E131" s="1">
        <v>0</v>
      </c>
      <c r="F131" s="1">
        <v>0</v>
      </c>
      <c r="G131" s="2">
        <f t="shared" si="0"/>
        <v>280784.3922</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6960.64</v>
      </c>
      <c r="E132" s="1">
        <v>0</v>
      </c>
      <c r="F132" s="1">
        <v>0</v>
      </c>
      <c r="G132" s="2">
        <f t="shared" si="0"/>
        <v>1823.6876800000002</v>
      </c>
      <c r="H132" s="2">
        <f t="shared" si="1"/>
        <v>0.35999999999967258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1480</v>
      </c>
      <c r="E135" s="1">
        <v>0</v>
      </c>
      <c r="F135" s="1">
        <v>0</v>
      </c>
      <c r="G135" s="2">
        <f t="shared" si="0"/>
        <v>396.64000000000004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1480</v>
      </c>
      <c r="E146" s="1">
        <v>0</v>
      </c>
      <c r="F146" s="1">
        <v>0</v>
      </c>
      <c r="G146" s="2">
        <f t="shared" si="0"/>
        <v>429.2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6253320</v>
      </c>
      <c r="D147" s="1">
        <f>'PR-RAS'!E151</f>
        <v>7286671.9499999993</v>
      </c>
      <c r="E147" s="1">
        <v>0</v>
      </c>
      <c r="F147" s="1">
        <v>0</v>
      </c>
      <c r="G147" s="2">
        <f t="shared" si="0"/>
        <v>3040692.9293999998</v>
      </c>
      <c r="H147" s="2">
        <f t="shared" si="1"/>
        <v>5.000000074505806E-2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5494059</v>
      </c>
      <c r="D148" s="1">
        <f>'PR-RAS'!E152</f>
        <v>5911169.0399999991</v>
      </c>
      <c r="E148" s="1">
        <v>0</v>
      </c>
      <c r="F148" s="1">
        <v>0</v>
      </c>
      <c r="G148" s="2">
        <f t="shared" si="0"/>
        <v>2545510.3707599994</v>
      </c>
      <c r="H148" s="2">
        <f t="shared" si="1"/>
        <v>3.9999999105930328E-2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4591988</v>
      </c>
      <c r="D149" s="1">
        <f>'PR-RAS'!E153</f>
        <v>4877080.5199999996</v>
      </c>
      <c r="E149" s="1">
        <v>0</v>
      </c>
      <c r="F149" s="1">
        <v>0</v>
      </c>
      <c r="G149" s="2">
        <f t="shared" si="0"/>
        <v>2123230.0579199996</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4444902</v>
      </c>
      <c r="D150" s="1">
        <f>'PR-RAS'!E154</f>
        <v>4666833.93</v>
      </c>
      <c r="E150" s="1">
        <v>0</v>
      </c>
      <c r="F150" s="1">
        <v>0</v>
      </c>
      <c r="G150" s="2">
        <f t="shared" si="0"/>
        <v>2053006.9091399999</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107603</v>
      </c>
      <c r="D152" s="1">
        <f>'PR-RAS'!E156</f>
        <v>166247.12</v>
      </c>
      <c r="E152" s="1">
        <v>0</v>
      </c>
      <c r="F152" s="1">
        <v>0</v>
      </c>
      <c r="G152" s="2">
        <f t="shared" si="0"/>
        <v>66454.683239999998</v>
      </c>
      <c r="H152" s="2">
        <f t="shared" si="1"/>
        <v>0.11999999999534339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39483</v>
      </c>
      <c r="D153" s="1">
        <f>'PR-RAS'!E157</f>
        <v>43999.47</v>
      </c>
      <c r="E153" s="1">
        <v>0</v>
      </c>
      <c r="F153" s="1">
        <v>0</v>
      </c>
      <c r="G153" s="2">
        <f t="shared" si="0"/>
        <v>19377.25488</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192749</v>
      </c>
      <c r="D154" s="1">
        <f>'PR-RAS'!E158</f>
        <v>241871.77</v>
      </c>
      <c r="E154" s="1">
        <v>0</v>
      </c>
      <c r="F154" s="1">
        <v>0</v>
      </c>
      <c r="G154" s="2">
        <f t="shared" si="0"/>
        <v>103503.35862</v>
      </c>
      <c r="H154" s="2">
        <f t="shared" si="1"/>
        <v>0.23000000001047738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709322</v>
      </c>
      <c r="D155" s="1">
        <f>'PR-RAS'!E159</f>
        <v>792216.75</v>
      </c>
      <c r="E155" s="1">
        <v>0</v>
      </c>
      <c r="F155" s="1">
        <v>0</v>
      </c>
      <c r="G155" s="2">
        <f t="shared" si="0"/>
        <v>353238.34700000001</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64211.18</v>
      </c>
      <c r="E156" s="1">
        <v>0</v>
      </c>
      <c r="F156" s="1">
        <v>0</v>
      </c>
      <c r="G156" s="2">
        <f t="shared" si="0"/>
        <v>19905.465800000002</v>
      </c>
      <c r="H156" s="2">
        <f t="shared" si="1"/>
        <v>0.18000000000029104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709322</v>
      </c>
      <c r="D157" s="1">
        <f>'PR-RAS'!E161</f>
        <v>727395.97</v>
      </c>
      <c r="E157" s="1">
        <v>0</v>
      </c>
      <c r="F157" s="1">
        <v>0</v>
      </c>
      <c r="G157" s="2">
        <f t="shared" si="0"/>
        <v>337601.77464000002</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609.6</v>
      </c>
      <c r="E158" s="1">
        <v>0</v>
      </c>
      <c r="F158" s="1">
        <v>0</v>
      </c>
      <c r="G158" s="2">
        <f t="shared" si="0"/>
        <v>191.4144</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726143</v>
      </c>
      <c r="D159" s="1">
        <f>'PR-RAS'!E163</f>
        <v>1356459.79</v>
      </c>
      <c r="E159" s="1">
        <v>0</v>
      </c>
      <c r="F159" s="1">
        <v>0</v>
      </c>
      <c r="G159" s="2">
        <f t="shared" si="0"/>
        <v>543371.88763999997</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296422</v>
      </c>
      <c r="D160" s="1">
        <f>'PR-RAS'!E164</f>
        <v>432505.51</v>
      </c>
      <c r="E160" s="1">
        <v>0</v>
      </c>
      <c r="F160" s="1">
        <v>0</v>
      </c>
      <c r="G160" s="2">
        <f t="shared" si="0"/>
        <v>184667.85018000001</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35619</v>
      </c>
      <c r="D161" s="1">
        <f>'PR-RAS'!E165</f>
        <v>36450.93</v>
      </c>
      <c r="E161" s="1">
        <v>0</v>
      </c>
      <c r="F161" s="1">
        <v>0</v>
      </c>
      <c r="G161" s="2">
        <f t="shared" si="0"/>
        <v>17363.337599999999</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255918</v>
      </c>
      <c r="D162" s="1">
        <f>'PR-RAS'!E166</f>
        <v>391974.58</v>
      </c>
      <c r="E162" s="1">
        <v>0</v>
      </c>
      <c r="F162" s="1">
        <v>0</v>
      </c>
      <c r="G162" s="2">
        <f t="shared" si="0"/>
        <v>167418.61276000002</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4885</v>
      </c>
      <c r="D163" s="1">
        <f>'PR-RAS'!E167</f>
        <v>4080</v>
      </c>
      <c r="E163" s="1">
        <v>0</v>
      </c>
      <c r="F163" s="1">
        <v>0</v>
      </c>
      <c r="G163" s="2">
        <f t="shared" si="0"/>
        <v>2113.29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148698</v>
      </c>
      <c r="D165" s="1">
        <f>'PR-RAS'!E169</f>
        <v>220227.84000000003</v>
      </c>
      <c r="E165" s="1">
        <v>0</v>
      </c>
      <c r="F165" s="1">
        <v>0</v>
      </c>
      <c r="G165" s="2">
        <f t="shared" si="0"/>
        <v>96621.20352000001</v>
      </c>
      <c r="H165" s="2">
        <f t="shared" si="1"/>
        <v>0.15999999997438863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40153</v>
      </c>
      <c r="D166" s="1">
        <f>'PR-RAS'!E170</f>
        <v>81775.240000000005</v>
      </c>
      <c r="E166" s="1">
        <v>0</v>
      </c>
      <c r="F166" s="1">
        <v>0</v>
      </c>
      <c r="G166" s="2">
        <f t="shared" si="0"/>
        <v>33611.074200000003</v>
      </c>
      <c r="H166" s="2">
        <f t="shared" si="1"/>
        <v>0.24000000000523869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8334</v>
      </c>
      <c r="D167" s="1">
        <f>'PR-RAS'!E171</f>
        <v>31165.14</v>
      </c>
      <c r="E167" s="1">
        <v>0</v>
      </c>
      <c r="F167" s="1">
        <v>0</v>
      </c>
      <c r="G167" s="2">
        <f t="shared" si="0"/>
        <v>11730.270480000001</v>
      </c>
      <c r="H167" s="2">
        <f t="shared" si="1"/>
        <v>0.13999999999941792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88366</v>
      </c>
      <c r="D168" s="1">
        <f>'PR-RAS'!E172</f>
        <v>78210.39</v>
      </c>
      <c r="E168" s="1">
        <v>0</v>
      </c>
      <c r="F168" s="1">
        <v>0</v>
      </c>
      <c r="G168" s="2">
        <f t="shared" si="0"/>
        <v>40879.392260000001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5346</v>
      </c>
      <c r="D169" s="1">
        <f>'PR-RAS'!E173</f>
        <v>16948.45</v>
      </c>
      <c r="E169" s="1">
        <v>0</v>
      </c>
      <c r="F169" s="1">
        <v>0</v>
      </c>
      <c r="G169" s="2">
        <f t="shared" si="0"/>
        <v>6592.8072000000011</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3687</v>
      </c>
      <c r="D170" s="1">
        <f>'PR-RAS'!E174</f>
        <v>12128.62</v>
      </c>
      <c r="E170" s="1">
        <v>0</v>
      </c>
      <c r="F170" s="1">
        <v>0</v>
      </c>
      <c r="G170" s="2">
        <f t="shared" si="0"/>
        <v>4722.5765600000004</v>
      </c>
      <c r="H170" s="2">
        <f t="shared" si="1"/>
        <v>0.37999999999919964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2812</v>
      </c>
      <c r="D172" s="1">
        <f>'PR-RAS'!E176</f>
        <v>0</v>
      </c>
      <c r="E172" s="1">
        <v>0</v>
      </c>
      <c r="F172" s="1">
        <v>0</v>
      </c>
      <c r="G172" s="2">
        <f t="shared" si="0"/>
        <v>480.85200000000003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205128</v>
      </c>
      <c r="D173" s="1">
        <f>'PR-RAS'!E177</f>
        <v>165712.69</v>
      </c>
      <c r="E173" s="1">
        <v>0</v>
      </c>
      <c r="F173" s="1">
        <v>0</v>
      </c>
      <c r="G173" s="2">
        <f t="shared" si="0"/>
        <v>92287.181359999988</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12732</v>
      </c>
      <c r="D174" s="1">
        <f>'PR-RAS'!E178</f>
        <v>11447.09</v>
      </c>
      <c r="E174" s="1">
        <v>0</v>
      </c>
      <c r="F174" s="1">
        <v>0</v>
      </c>
      <c r="G174" s="2">
        <f t="shared" si="0"/>
        <v>6163.3291399999998</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34517</v>
      </c>
      <c r="D175" s="1">
        <f>'PR-RAS'!E179</f>
        <v>13828.95</v>
      </c>
      <c r="E175" s="1">
        <v>0</v>
      </c>
      <c r="F175" s="1">
        <v>0</v>
      </c>
      <c r="G175" s="2">
        <f t="shared" si="0"/>
        <v>10818.4326</v>
      </c>
      <c r="H175" s="2">
        <f t="shared" si="1"/>
        <v>4.9999999999272404E-2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27310</v>
      </c>
      <c r="D177" s="1">
        <f>'PR-RAS'!E181</f>
        <v>31384.560000000001</v>
      </c>
      <c r="E177" s="1">
        <v>0</v>
      </c>
      <c r="F177" s="1">
        <v>0</v>
      </c>
      <c r="G177" s="2">
        <f t="shared" si="0"/>
        <v>15853.925119999998</v>
      </c>
      <c r="H177" s="2">
        <f t="shared" si="1"/>
        <v>0.43999999999869033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45765</v>
      </c>
      <c r="D178" s="1">
        <f>'PR-RAS'!E182</f>
        <v>38691.47</v>
      </c>
      <c r="E178" s="1">
        <v>0</v>
      </c>
      <c r="F178" s="1">
        <v>0</v>
      </c>
      <c r="G178" s="2">
        <f t="shared" si="0"/>
        <v>21797.185379999999</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29107</v>
      </c>
      <c r="D179" s="1">
        <f>'PR-RAS'!E183</f>
        <v>14210</v>
      </c>
      <c r="E179" s="1">
        <v>0</v>
      </c>
      <c r="F179" s="1">
        <v>0</v>
      </c>
      <c r="G179" s="2">
        <f t="shared" si="0"/>
        <v>10239.805999999999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19091</v>
      </c>
      <c r="D180" s="1">
        <f>'PR-RAS'!E184</f>
        <v>14375.56</v>
      </c>
      <c r="E180" s="1">
        <v>0</v>
      </c>
      <c r="F180" s="1">
        <v>0</v>
      </c>
      <c r="G180" s="2">
        <f t="shared" si="0"/>
        <v>8563.7394799999984</v>
      </c>
      <c r="H180" s="2">
        <f t="shared" si="1"/>
        <v>0.44000000000050932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3466</v>
      </c>
      <c r="D181" s="1">
        <f>'PR-RAS'!E185</f>
        <v>10230.17</v>
      </c>
      <c r="E181" s="1">
        <v>0</v>
      </c>
      <c r="F181" s="1">
        <v>0</v>
      </c>
      <c r="G181" s="2">
        <f t="shared" si="0"/>
        <v>4306.7411999999995</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33140</v>
      </c>
      <c r="D182" s="1">
        <f>'PR-RAS'!E186</f>
        <v>31544.89</v>
      </c>
      <c r="E182" s="1">
        <v>0</v>
      </c>
      <c r="F182" s="1">
        <v>0</v>
      </c>
      <c r="G182" s="2">
        <f t="shared" si="0"/>
        <v>17417.590179999999</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1921</v>
      </c>
      <c r="D183" s="1">
        <f>'PR-RAS'!E187</f>
        <v>2296.8000000000002</v>
      </c>
      <c r="E183" s="1">
        <v>0</v>
      </c>
      <c r="F183" s="1">
        <v>0</v>
      </c>
      <c r="G183" s="2">
        <f t="shared" si="0"/>
        <v>1185.6572000000001</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73974</v>
      </c>
      <c r="D184" s="1">
        <f>'PR-RAS'!E188</f>
        <v>535716.94999999995</v>
      </c>
      <c r="E184" s="1">
        <v>0</v>
      </c>
      <c r="F184" s="1">
        <v>0</v>
      </c>
      <c r="G184" s="2">
        <f t="shared" si="0"/>
        <v>209609.64569999996</v>
      </c>
      <c r="H184" s="2">
        <f t="shared" si="1"/>
        <v>5.0000000046566129E-2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4911</v>
      </c>
      <c r="D186" s="1">
        <f>'PR-RAS'!E190</f>
        <v>5117.13</v>
      </c>
      <c r="E186" s="1">
        <v>0</v>
      </c>
      <c r="F186" s="1">
        <v>0</v>
      </c>
      <c r="G186" s="2">
        <f t="shared" si="0"/>
        <v>2801.8730999999998</v>
      </c>
      <c r="H186" s="2">
        <f t="shared" si="1"/>
        <v>0.13000000000010914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1848</v>
      </c>
      <c r="D187" s="1">
        <f>'PR-RAS'!E191</f>
        <v>58.96</v>
      </c>
      <c r="E187" s="1">
        <v>0</v>
      </c>
      <c r="F187" s="1">
        <v>0</v>
      </c>
      <c r="G187" s="2">
        <f t="shared" si="0"/>
        <v>365.66111999999998</v>
      </c>
      <c r="H187" s="2">
        <f t="shared" si="1"/>
        <v>3.9999999999999147E-2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750</v>
      </c>
      <c r="D188" s="1">
        <f>'PR-RAS'!E192</f>
        <v>750</v>
      </c>
      <c r="E188" s="1">
        <v>0</v>
      </c>
      <c r="F188" s="1">
        <v>0</v>
      </c>
      <c r="G188" s="2">
        <f t="shared" si="0"/>
        <v>420.75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10895</v>
      </c>
      <c r="D189" s="1">
        <f>'PR-RAS'!E193</f>
        <v>1400</v>
      </c>
      <c r="E189" s="1">
        <v>0</v>
      </c>
      <c r="F189" s="1">
        <v>0</v>
      </c>
      <c r="G189" s="2">
        <f t="shared" si="0"/>
        <v>2574.66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38281</v>
      </c>
      <c r="D190" s="1">
        <f>'PR-RAS'!E194</f>
        <v>15937.5</v>
      </c>
      <c r="E190" s="1">
        <v>0</v>
      </c>
      <c r="F190" s="1">
        <v>0</v>
      </c>
      <c r="G190" s="2">
        <f t="shared" si="0"/>
        <v>13259.484</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17289</v>
      </c>
      <c r="D191" s="1">
        <f>'PR-RAS'!E195</f>
        <v>512453.36</v>
      </c>
      <c r="E191" s="1">
        <v>0</v>
      </c>
      <c r="F191" s="1">
        <v>0</v>
      </c>
      <c r="G191" s="2">
        <f t="shared" si="0"/>
        <v>198017.1868</v>
      </c>
      <c r="H191" s="2">
        <f t="shared" si="1"/>
        <v>0.35999999998603016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32625</v>
      </c>
      <c r="D192" s="1">
        <f>'PR-RAS'!E196</f>
        <v>19043.12</v>
      </c>
      <c r="E192" s="1">
        <v>0</v>
      </c>
      <c r="F192" s="1">
        <v>0</v>
      </c>
      <c r="G192" s="2">
        <f t="shared" si="0"/>
        <v>13505.846839999998</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32625</v>
      </c>
      <c r="D206" s="1">
        <f>'PR-RAS'!E210</f>
        <v>19043.12</v>
      </c>
      <c r="E206" s="1">
        <v>0</v>
      </c>
      <c r="F206" s="1">
        <v>0</v>
      </c>
      <c r="G206" s="2">
        <f t="shared" si="0"/>
        <v>14495.804199999997</v>
      </c>
      <c r="H206" s="2">
        <f t="shared" si="1"/>
        <v>0.11999999999898137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3900</v>
      </c>
      <c r="D207" s="1">
        <f>'PR-RAS'!E211</f>
        <v>5375.44</v>
      </c>
      <c r="E207" s="1">
        <v>0</v>
      </c>
      <c r="F207" s="1">
        <v>0</v>
      </c>
      <c r="G207" s="2">
        <f t="shared" si="0"/>
        <v>3018.0812799999999</v>
      </c>
      <c r="H207" s="2">
        <f t="shared" si="1"/>
        <v>0.43999999999959982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28725</v>
      </c>
      <c r="D209" s="1">
        <f>'PR-RAS'!E213</f>
        <v>13667.68</v>
      </c>
      <c r="E209" s="1">
        <v>0</v>
      </c>
      <c r="F209" s="1">
        <v>0</v>
      </c>
      <c r="G209" s="2">
        <f t="shared" si="0"/>
        <v>11660.55488</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493</v>
      </c>
      <c r="D248" s="1">
        <f>'PR-RAS'!E252</f>
        <v>0</v>
      </c>
      <c r="E248" s="1">
        <v>0</v>
      </c>
      <c r="F248" s="1">
        <v>0</v>
      </c>
      <c r="G248" s="2">
        <f t="shared" si="0"/>
        <v>121.771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493</v>
      </c>
      <c r="D255" s="1">
        <f>'PR-RAS'!E259</f>
        <v>0</v>
      </c>
      <c r="E255" s="1">
        <v>0</v>
      </c>
      <c r="F255" s="1">
        <v>0</v>
      </c>
      <c r="G255" s="2">
        <f t="shared" si="0"/>
        <v>125.22200000000001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493</v>
      </c>
      <c r="D257" s="1">
        <f>'PR-RAS'!E261</f>
        <v>0</v>
      </c>
      <c r="E257" s="1">
        <v>0</v>
      </c>
      <c r="F257" s="1">
        <v>0</v>
      </c>
      <c r="G257" s="2">
        <f t="shared" si="0"/>
        <v>126.208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6253320</v>
      </c>
      <c r="D285" s="1">
        <f>'PR-RAS'!E289</f>
        <v>7286671.9499999993</v>
      </c>
      <c r="E285" s="1">
        <v>0</v>
      </c>
      <c r="F285" s="1">
        <v>0</v>
      </c>
      <c r="G285" s="2">
        <f t="shared" si="8"/>
        <v>5914772.5475999992</v>
      </c>
      <c r="H285" s="2">
        <f t="shared" si="9"/>
        <v>5.000000074505806E-2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316841</v>
      </c>
      <c r="D286" s="1">
        <f>'PR-RAS'!E290</f>
        <v>0</v>
      </c>
      <c r="E286" s="1">
        <v>0</v>
      </c>
      <c r="F286" s="1">
        <v>0</v>
      </c>
      <c r="G286" s="2">
        <f t="shared" si="8"/>
        <v>90299.684999999998</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401956.43999999948</v>
      </c>
      <c r="E287" s="1">
        <v>0</v>
      </c>
      <c r="F287" s="1">
        <v>0</v>
      </c>
      <c r="G287" s="2">
        <f t="shared" si="8"/>
        <v>229919.08367999969</v>
      </c>
      <c r="H287" s="2">
        <f t="shared" si="9"/>
        <v>0.43999999947845936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190507</v>
      </c>
      <c r="D288" s="1">
        <f>'PR-RAS'!E292</f>
        <v>497596.7</v>
      </c>
      <c r="E288" s="1">
        <v>0</v>
      </c>
      <c r="F288" s="1">
        <v>0</v>
      </c>
      <c r="G288" s="2">
        <f t="shared" si="8"/>
        <v>340296.01479999995</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1186</v>
      </c>
      <c r="D290" s="1">
        <f>'PR-RAS'!E294</f>
        <v>0</v>
      </c>
      <c r="E290" s="1">
        <v>0</v>
      </c>
      <c r="F290" s="1">
        <v>0</v>
      </c>
      <c r="G290" s="2">
        <f t="shared" si="8"/>
        <v>342.75399999999996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1186</v>
      </c>
      <c r="D291" s="1">
        <f>'PR-RAS'!E295</f>
        <v>0</v>
      </c>
      <c r="E291" s="1">
        <v>0</v>
      </c>
      <c r="F291" s="1">
        <v>0</v>
      </c>
      <c r="G291" s="2">
        <f t="shared" si="8"/>
        <v>343.94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41663</v>
      </c>
      <c r="D293" s="1">
        <f>'PR-RAS'!E298</f>
        <v>0</v>
      </c>
      <c r="E293" s="1">
        <v>0</v>
      </c>
      <c r="F293" s="1">
        <v>0</v>
      </c>
      <c r="G293" s="2">
        <f t="shared" si="8"/>
        <v>12165.596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41663</v>
      </c>
      <c r="D306" s="1">
        <f>'PR-RAS'!E311</f>
        <v>0</v>
      </c>
      <c r="E306" s="1">
        <v>0</v>
      </c>
      <c r="F306" s="1">
        <v>0</v>
      </c>
      <c r="G306" s="2">
        <f t="shared" si="8"/>
        <v>12707.215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41663</v>
      </c>
      <c r="D312" s="1">
        <f>'PR-RAS'!E317</f>
        <v>0</v>
      </c>
      <c r="E312" s="1">
        <v>0</v>
      </c>
      <c r="F312" s="1">
        <v>0</v>
      </c>
      <c r="G312" s="2">
        <f t="shared" si="8"/>
        <v>12957.192999999999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1000</v>
      </c>
      <c r="D313" s="1">
        <f>'PR-RAS'!E318</f>
        <v>0</v>
      </c>
      <c r="E313" s="1">
        <v>0</v>
      </c>
      <c r="F313" s="1">
        <v>0</v>
      </c>
      <c r="G313" s="2">
        <f t="shared" si="8"/>
        <v>312</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28511</v>
      </c>
      <c r="D317" s="1">
        <f>'PR-RAS'!E322</f>
        <v>0</v>
      </c>
      <c r="E317" s="1">
        <v>0</v>
      </c>
      <c r="F317" s="1">
        <v>0</v>
      </c>
      <c r="G317" s="2">
        <f t="shared" si="8"/>
        <v>9009.4760000000006</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12152</v>
      </c>
      <c r="D319" s="1">
        <f>'PR-RAS'!E324</f>
        <v>0</v>
      </c>
      <c r="E319" s="1">
        <v>0</v>
      </c>
      <c r="F319" s="1">
        <v>0</v>
      </c>
      <c r="G319" s="2">
        <f t="shared" si="8"/>
        <v>3864.3360000000002</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37612</v>
      </c>
      <c r="D345" s="1">
        <f>'PR-RAS'!E350</f>
        <v>25059.03</v>
      </c>
      <c r="E345" s="1">
        <v>0</v>
      </c>
      <c r="F345" s="1">
        <v>0</v>
      </c>
      <c r="G345" s="2">
        <f t="shared" si="8"/>
        <v>30179.140639999998</v>
      </c>
      <c r="H345" s="2">
        <f t="shared" si="9"/>
        <v>2.9999999998835847E-2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37612</v>
      </c>
      <c r="D358" s="1">
        <f>'PR-RAS'!E363</f>
        <v>25059.03</v>
      </c>
      <c r="E358" s="1">
        <v>0</v>
      </c>
      <c r="F358" s="1">
        <v>0</v>
      </c>
      <c r="G358" s="2">
        <f t="shared" si="8"/>
        <v>31319.631419999998</v>
      </c>
      <c r="H358" s="2">
        <f t="shared" si="9"/>
        <v>2.9999999998835847E-2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34043</v>
      </c>
      <c r="D364" s="1">
        <f>'PR-RAS'!E369</f>
        <v>19565.989999999998</v>
      </c>
      <c r="E364" s="1">
        <v>0</v>
      </c>
      <c r="F364" s="1">
        <v>0</v>
      </c>
      <c r="G364" s="2">
        <f t="shared" si="8"/>
        <v>26562.517739999999</v>
      </c>
      <c r="H364" s="2">
        <f t="shared" si="9"/>
        <v>1.0000000002037268E-2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23212</v>
      </c>
      <c r="D365" s="1">
        <f>'PR-RAS'!E370</f>
        <v>14965.99</v>
      </c>
      <c r="E365" s="1">
        <v>0</v>
      </c>
      <c r="F365" s="1">
        <v>0</v>
      </c>
      <c r="G365" s="2">
        <f t="shared" si="8"/>
        <v>19344.408719999999</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4600</v>
      </c>
      <c r="E367" s="1">
        <v>0</v>
      </c>
      <c r="F367" s="1">
        <v>0</v>
      </c>
      <c r="G367" s="2">
        <f t="shared" si="8"/>
        <v>3367.2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10831</v>
      </c>
      <c r="D371" s="1">
        <f>'PR-RAS'!E376</f>
        <v>0</v>
      </c>
      <c r="E371" s="1">
        <v>0</v>
      </c>
      <c r="F371" s="1">
        <v>0</v>
      </c>
      <c r="G371" s="2">
        <f t="shared" si="8"/>
        <v>4007.47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3569</v>
      </c>
      <c r="D378" s="1">
        <f>'PR-RAS'!E383</f>
        <v>5493.04</v>
      </c>
      <c r="E378" s="1">
        <v>0</v>
      </c>
      <c r="F378" s="1">
        <v>0</v>
      </c>
      <c r="G378" s="2">
        <f t="shared" si="8"/>
        <v>5487.2651599999999</v>
      </c>
      <c r="H378" s="2">
        <f t="shared" si="9"/>
        <v>3.999999999996362E-2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3569</v>
      </c>
      <c r="D379" s="1">
        <f>'PR-RAS'!E384</f>
        <v>5493.04</v>
      </c>
      <c r="E379" s="1">
        <v>0</v>
      </c>
      <c r="F379" s="1">
        <v>0</v>
      </c>
      <c r="G379" s="2">
        <f t="shared" si="8"/>
        <v>5501.82024</v>
      </c>
      <c r="H379" s="2">
        <f t="shared" si="9"/>
        <v>3.999999999996362E-2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4051</v>
      </c>
      <c r="D402" s="1">
        <f>'PR-RAS'!E407</f>
        <v>0</v>
      </c>
      <c r="E402" s="1">
        <v>0</v>
      </c>
      <c r="F402" s="1">
        <v>0</v>
      </c>
      <c r="G402" s="2">
        <f t="shared" si="8"/>
        <v>1624.451</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25059.03</v>
      </c>
      <c r="E403" s="1">
        <v>0</v>
      </c>
      <c r="F403" s="1">
        <v>0</v>
      </c>
      <c r="G403" s="2">
        <f t="shared" si="8"/>
        <v>20147.46012</v>
      </c>
      <c r="H403" s="2">
        <f t="shared" si="9"/>
        <v>2.9999999998835847E-2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83761</v>
      </c>
      <c r="D404" s="1">
        <f>'PR-RAS'!E409</f>
        <v>87812.5</v>
      </c>
      <c r="E404" s="1">
        <v>0</v>
      </c>
      <c r="F404" s="1">
        <v>0</v>
      </c>
      <c r="G404" s="2">
        <f t="shared" si="8"/>
        <v>104532.558</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6611824</v>
      </c>
      <c r="D407" s="1">
        <f>'PR-RAS'!E412</f>
        <v>6884715.5099999998</v>
      </c>
      <c r="E407" s="1">
        <v>0</v>
      </c>
      <c r="F407" s="1">
        <v>0</v>
      </c>
      <c r="G407" s="2">
        <f t="shared" si="8"/>
        <v>8274789.5381200006</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6290932</v>
      </c>
      <c r="D408" s="1">
        <f>'PR-RAS'!E413</f>
        <v>7311730.9799999995</v>
      </c>
      <c r="E408" s="1">
        <v>0</v>
      </c>
      <c r="F408" s="1">
        <v>0</v>
      </c>
      <c r="G408" s="2">
        <f t="shared" si="8"/>
        <v>8512158.3417199999</v>
      </c>
      <c r="H408" s="2">
        <f t="shared" si="9"/>
        <v>2.0000000484287739E-2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320892</v>
      </c>
      <c r="D409" s="1">
        <f>'PR-RAS'!E414</f>
        <v>0</v>
      </c>
      <c r="E409" s="1">
        <v>0</v>
      </c>
      <c r="F409" s="1">
        <v>0</v>
      </c>
      <c r="G409" s="2">
        <f t="shared" si="8"/>
        <v>130923.93599999999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427015.46999999974</v>
      </c>
      <c r="E410" s="1">
        <v>0</v>
      </c>
      <c r="F410" s="1">
        <v>0</v>
      </c>
      <c r="G410" s="2">
        <f t="shared" si="8"/>
        <v>349298.65445999976</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274268</v>
      </c>
      <c r="D411" s="1">
        <f>'PR-RAS'!E416</f>
        <v>585409.19999999995</v>
      </c>
      <c r="E411" s="1">
        <v>0</v>
      </c>
      <c r="F411" s="1">
        <v>0</v>
      </c>
      <c r="G411" s="2">
        <f t="shared" si="8"/>
        <v>592485.42399999988</v>
      </c>
      <c r="H411" s="2">
        <f t="shared" si="9"/>
        <v>0.19999999995343387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1186</v>
      </c>
      <c r="D413" s="1">
        <f>'PR-RAS'!E418</f>
        <v>0</v>
      </c>
      <c r="E413" s="1">
        <v>0</v>
      </c>
      <c r="F413" s="1">
        <v>0</v>
      </c>
      <c r="G413" s="2">
        <f t="shared" si="8"/>
        <v>488.63199999999995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6611824</v>
      </c>
      <c r="D633" s="1">
        <f>'PR-RAS'!E639</f>
        <v>6884715.5099999998</v>
      </c>
      <c r="E633" s="1">
        <v>0</v>
      </c>
      <c r="F633" s="1">
        <v>0</v>
      </c>
      <c r="G633" s="2">
        <f t="shared" si="10"/>
        <v>12880953.17264</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6290932</v>
      </c>
      <c r="D634" s="1">
        <f>'PR-RAS'!E640</f>
        <v>7311730.9799999995</v>
      </c>
      <c r="E634" s="1">
        <v>0</v>
      </c>
      <c r="F634" s="1">
        <v>0</v>
      </c>
      <c r="G634" s="2">
        <f t="shared" si="10"/>
        <v>13238811.376680002</v>
      </c>
      <c r="H634" s="2">
        <f t="shared" si="11"/>
        <v>2.0000000484287739E-2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320892</v>
      </c>
      <c r="D635" s="1">
        <f>'PR-RAS'!E641</f>
        <v>0</v>
      </c>
      <c r="E635" s="1">
        <v>0</v>
      </c>
      <c r="F635" s="1">
        <v>0</v>
      </c>
      <c r="G635" s="2">
        <f t="shared" si="10"/>
        <v>203445.52799999999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427015.46999999974</v>
      </c>
      <c r="E636" s="1">
        <v>0</v>
      </c>
      <c r="F636" s="1">
        <v>0</v>
      </c>
      <c r="G636" s="2">
        <f t="shared" si="10"/>
        <v>542309.6468999997</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274268</v>
      </c>
      <c r="D637" s="1">
        <f>'PR-RAS'!E643</f>
        <v>585409.19999999995</v>
      </c>
      <c r="E637" s="1">
        <v>0</v>
      </c>
      <c r="F637" s="1">
        <v>0</v>
      </c>
      <c r="G637" s="2">
        <f t="shared" si="10"/>
        <v>919074.95039999997</v>
      </c>
      <c r="H637" s="2">
        <f t="shared" si="11"/>
        <v>0.19999999995343387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595160</v>
      </c>
      <c r="D639" s="1">
        <f>'PR-RAS'!E645</f>
        <v>158393.73000000021</v>
      </c>
      <c r="E639" s="1">
        <v>0</v>
      </c>
      <c r="F639" s="1">
        <v>0</v>
      </c>
      <c r="G639" s="2">
        <f t="shared" si="10"/>
        <v>581822.47948000033</v>
      </c>
      <c r="H639" s="2">
        <f t="shared" si="11"/>
        <v>0.26999999978579581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446278</v>
      </c>
      <c r="D641" s="1">
        <f>'PR-RAS'!E647</f>
        <v>531954.31000000006</v>
      </c>
      <c r="E641" s="1">
        <v>0</v>
      </c>
      <c r="F641" s="1">
        <v>0</v>
      </c>
      <c r="G641" s="2">
        <f t="shared" si="10"/>
        <v>966519.43680000014</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486675</v>
      </c>
      <c r="D642" s="1">
        <f>'PR-RAS'!E649</f>
        <v>690337.85</v>
      </c>
      <c r="E642" s="1">
        <v>0</v>
      </c>
      <c r="F642" s="1">
        <v>0</v>
      </c>
      <c r="G642" s="2">
        <f t="shared" si="10"/>
        <v>1196971.7986999999</v>
      </c>
      <c r="H642" s="2">
        <f t="shared" si="11"/>
        <v>0.15000000002328306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984787</v>
      </c>
      <c r="D643" s="1">
        <f>'PR-RAS'!E650</f>
        <v>1317553.92</v>
      </c>
      <c r="E643" s="1">
        <v>0</v>
      </c>
      <c r="F643" s="1">
        <v>0</v>
      </c>
      <c r="G643" s="2">
        <f t="shared" si="10"/>
        <v>2323972.48728</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781124</v>
      </c>
      <c r="D644" s="1">
        <f>'PR-RAS'!E651</f>
        <v>1794247.05</v>
      </c>
      <c r="E644" s="1">
        <v>0</v>
      </c>
      <c r="F644" s="1">
        <v>0</v>
      </c>
      <c r="G644" s="2">
        <f t="shared" si="10"/>
        <v>2809664.4383</v>
      </c>
      <c r="H644" s="2">
        <f t="shared" si="11"/>
        <v>5.0000000046566129E-2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690338</v>
      </c>
      <c r="D645" s="1">
        <f>'PR-RAS'!E652</f>
        <v>213644.71999999997</v>
      </c>
      <c r="E645" s="1">
        <v>0</v>
      </c>
      <c r="F645" s="1">
        <v>0</v>
      </c>
      <c r="G645" s="2">
        <f t="shared" si="10"/>
        <v>719752.07135999994</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62</v>
      </c>
      <c r="E647" s="1">
        <v>0</v>
      </c>
      <c r="F647" s="1">
        <v>0</v>
      </c>
      <c r="G647" s="2">
        <f t="shared" si="10"/>
        <v>117.572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47</v>
      </c>
      <c r="E649" s="1">
        <v>0</v>
      </c>
      <c r="F649" s="1">
        <v>0</v>
      </c>
      <c r="G649" s="2">
        <f t="shared" si="10"/>
        <v>88.775999999999996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5458511</v>
      </c>
      <c r="D668" s="1">
        <f>'PR-RAS'!E675</f>
        <v>5960234.1900000004</v>
      </c>
      <c r="E668" s="1">
        <v>0</v>
      </c>
      <c r="F668" s="1">
        <v>0</v>
      </c>
      <c r="G668" s="2">
        <f t="shared" si="10"/>
        <v>11591779.246460002</v>
      </c>
      <c r="H668" s="2">
        <f t="shared" si="11"/>
        <v>0.19000000040978193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11970</v>
      </c>
      <c r="D669" s="1">
        <f>'PR-RAS'!E676</f>
        <v>14792.73</v>
      </c>
      <c r="E669" s="1">
        <v>0</v>
      </c>
      <c r="F669" s="1">
        <v>0</v>
      </c>
      <c r="G669" s="2">
        <f t="shared" si="10"/>
        <v>27759.047280000003</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3569</v>
      </c>
      <c r="D670" s="1">
        <f>'PR-RAS'!E677</f>
        <v>10225</v>
      </c>
      <c r="E670" s="1">
        <v>0</v>
      </c>
      <c r="F670" s="1">
        <v>0</v>
      </c>
      <c r="G670" s="2">
        <f t="shared" si="10"/>
        <v>16068.711000000001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484792</v>
      </c>
      <c r="D687" s="1">
        <f>'PR-RAS'!E694</f>
        <v>0</v>
      </c>
      <c r="E687" s="1">
        <v>0</v>
      </c>
      <c r="F687" s="1">
        <v>0</v>
      </c>
      <c r="G687" s="2">
        <f t="shared" si="10"/>
        <v>332567.31200000003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5820</v>
      </c>
      <c r="D703" s="1">
        <f>'PR-RAS'!E710</f>
        <v>32548</v>
      </c>
      <c r="E703" s="1">
        <v>0</v>
      </c>
      <c r="F703" s="1">
        <v>0</v>
      </c>
      <c r="G703" s="2">
        <f t="shared" si="10"/>
        <v>49783.031999999999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7312</v>
      </c>
      <c r="D710" s="1">
        <f>'PR-RAS'!E717</f>
        <v>21903.919999999998</v>
      </c>
      <c r="E710" s="1">
        <v>0</v>
      </c>
      <c r="F710" s="1">
        <v>0</v>
      </c>
      <c r="G710" s="2">
        <f t="shared" si="10"/>
        <v>36243.966559999993</v>
      </c>
      <c r="H710" s="2">
        <f t="shared" si="11"/>
        <v>8.000000000174623E-2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255918</v>
      </c>
      <c r="D711" s="1">
        <f>'PR-RAS'!E718</f>
        <v>391974.58</v>
      </c>
      <c r="E711" s="1">
        <v>0</v>
      </c>
      <c r="F711" s="1">
        <v>0</v>
      </c>
      <c r="G711" s="2">
        <f t="shared" si="10"/>
        <v>738305.68359999999</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19407</v>
      </c>
      <c r="D713" s="1">
        <f>'PR-RAS'!E720</f>
        <v>8910</v>
      </c>
      <c r="E713" s="1">
        <v>0</v>
      </c>
      <c r="F713" s="1">
        <v>0</v>
      </c>
      <c r="G713" s="2">
        <f t="shared" si="10"/>
        <v>26505.624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1457.53</v>
      </c>
      <c r="E714" s="1">
        <v>0</v>
      </c>
      <c r="F714" s="1">
        <v>0</v>
      </c>
      <c r="G714" s="2">
        <f t="shared" si="10"/>
        <v>2078.4377799999997</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18154</v>
      </c>
      <c r="D715" s="1">
        <f>'PR-RAS'!E722</f>
        <v>6458.92</v>
      </c>
      <c r="E715" s="1">
        <v>0</v>
      </c>
      <c r="F715" s="1">
        <v>0</v>
      </c>
      <c r="G715" s="2">
        <f t="shared" si="10"/>
        <v>22185.29376</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493</v>
      </c>
      <c r="D821" s="1">
        <f>'PR-RAS'!E828</f>
        <v>0</v>
      </c>
      <c r="E821" s="1">
        <v>0</v>
      </c>
      <c r="F821" s="1">
        <v>0</v>
      </c>
      <c r="G821" s="2">
        <f t="shared" si="18"/>
        <v>404.26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8331255</v>
      </c>
      <c r="D984" s="6">
        <f>BILANCA!E6</f>
        <v>7578278.3600000003</v>
      </c>
      <c r="E984" s="6">
        <v>0</v>
      </c>
      <c r="F984" s="6">
        <v>0</v>
      </c>
      <c r="G984" s="7">
        <f t="shared" ref="G984:G1241" si="22">B984/1000*C984+B984/500*D984</f>
        <v>23487.811720000002</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7119347</v>
      </c>
      <c r="D985" s="1">
        <f>BILANCA!E7</f>
        <v>6797980.5600000005</v>
      </c>
      <c r="E985" s="1">
        <v>0</v>
      </c>
      <c r="F985" s="1">
        <v>0</v>
      </c>
      <c r="G985" s="2">
        <f t="shared" si="22"/>
        <v>41430.616240000003</v>
      </c>
      <c r="H985" s="2">
        <f t="shared" si="19"/>
        <v>0.43999999947845936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38500</v>
      </c>
      <c r="D986" s="1">
        <f>BILANCA!E8</f>
        <v>38500</v>
      </c>
      <c r="E986" s="1">
        <v>0</v>
      </c>
      <c r="F986" s="1">
        <v>0</v>
      </c>
      <c r="G986" s="2">
        <f t="shared" si="22"/>
        <v>346.5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38500</v>
      </c>
      <c r="D987" s="1">
        <f>BILANCA!E9</f>
        <v>38500</v>
      </c>
      <c r="E987" s="1">
        <v>0</v>
      </c>
      <c r="F987" s="1">
        <v>0</v>
      </c>
      <c r="G987" s="2">
        <f t="shared" si="22"/>
        <v>462</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6911466</v>
      </c>
      <c r="D990" s="1">
        <f>BILANCA!E12</f>
        <v>6590099.3000000007</v>
      </c>
      <c r="E990" s="1">
        <v>0</v>
      </c>
      <c r="F990" s="1">
        <v>0</v>
      </c>
      <c r="G990" s="2">
        <f t="shared" si="22"/>
        <v>140641.65220000001</v>
      </c>
      <c r="H990" s="2">
        <f t="shared" si="19"/>
        <v>0.30000000074505806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5589673</v>
      </c>
      <c r="D991" s="1">
        <f>BILANCA!E13</f>
        <v>5478994.1399999997</v>
      </c>
      <c r="E991" s="1">
        <v>0</v>
      </c>
      <c r="F991" s="1">
        <v>0</v>
      </c>
      <c r="G991" s="2">
        <f t="shared" si="22"/>
        <v>132381.29024</v>
      </c>
      <c r="H991" s="2">
        <f t="shared" si="19"/>
        <v>0.13999999966472387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137826</v>
      </c>
      <c r="D992" s="1">
        <f>BILANCA!E14</f>
        <v>137825.76999999999</v>
      </c>
      <c r="E992" s="1">
        <v>0</v>
      </c>
      <c r="F992" s="1">
        <v>0</v>
      </c>
      <c r="G992" s="2">
        <f t="shared" si="22"/>
        <v>3721.2978599999997</v>
      </c>
      <c r="H992" s="2">
        <f t="shared" si="19"/>
        <v>0.23000000001047738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8293696</v>
      </c>
      <c r="D993" s="1">
        <f>BILANCA!E15</f>
        <v>8293695.5300000003</v>
      </c>
      <c r="E993" s="1">
        <v>0</v>
      </c>
      <c r="F993" s="1">
        <v>0</v>
      </c>
      <c r="G993" s="2">
        <f t="shared" si="22"/>
        <v>248810.87060000002</v>
      </c>
      <c r="H993" s="2">
        <f t="shared" si="19"/>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171407</v>
      </c>
      <c r="D995" s="1">
        <f>BILANCA!E17</f>
        <v>171406.79</v>
      </c>
      <c r="E995" s="1">
        <v>0</v>
      </c>
      <c r="F995" s="1">
        <v>0</v>
      </c>
      <c r="G995" s="2">
        <f t="shared" si="22"/>
        <v>6170.64696</v>
      </c>
      <c r="H995" s="2">
        <f t="shared" si="19"/>
        <v>0.20999999999185093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3013256</v>
      </c>
      <c r="D996" s="1">
        <f>BILANCA!E18</f>
        <v>3123933.95</v>
      </c>
      <c r="E996" s="1">
        <v>0</v>
      </c>
      <c r="F996" s="1">
        <v>0</v>
      </c>
      <c r="G996" s="2">
        <f t="shared" si="22"/>
        <v>120394.61069999999</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820518</v>
      </c>
      <c r="D997" s="1">
        <f>BILANCA!E19</f>
        <v>650286.51000000024</v>
      </c>
      <c r="E997" s="1">
        <v>0</v>
      </c>
      <c r="F997" s="1">
        <v>0</v>
      </c>
      <c r="G997" s="2">
        <f t="shared" si="22"/>
        <v>29695.274280000009</v>
      </c>
      <c r="H997" s="2">
        <f t="shared" si="19"/>
        <v>0.48999999975785613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1652114</v>
      </c>
      <c r="D998" s="1">
        <f>BILANCA!E20</f>
        <v>1612438.1</v>
      </c>
      <c r="E998" s="1">
        <v>0</v>
      </c>
      <c r="F998" s="1">
        <v>0</v>
      </c>
      <c r="G998" s="2">
        <f t="shared" si="22"/>
        <v>73154.853000000003</v>
      </c>
      <c r="H998" s="2">
        <f t="shared" si="19"/>
        <v>0.10000000009313226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27431</v>
      </c>
      <c r="D999" s="1">
        <f>BILANCA!E21</f>
        <v>22743.040000000001</v>
      </c>
      <c r="E999" s="1">
        <v>0</v>
      </c>
      <c r="F999" s="1">
        <v>0</v>
      </c>
      <c r="G999" s="2">
        <f t="shared" si="22"/>
        <v>1166.67328</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68643</v>
      </c>
      <c r="D1000" s="1">
        <f>BILANCA!E22</f>
        <v>61634.04</v>
      </c>
      <c r="E1000" s="1">
        <v>0</v>
      </c>
      <c r="F1000" s="1">
        <v>0</v>
      </c>
      <c r="G1000" s="2">
        <f t="shared" si="22"/>
        <v>3262.4883600000003</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81186</v>
      </c>
      <c r="D1002" s="1">
        <f>BILANCA!E24</f>
        <v>81186</v>
      </c>
      <c r="E1002" s="1">
        <v>0</v>
      </c>
      <c r="F1002" s="1">
        <v>0</v>
      </c>
      <c r="G1002" s="2">
        <f t="shared" si="22"/>
        <v>4627.6019999999999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30338</v>
      </c>
      <c r="D1003" s="1">
        <f>BILANCA!E25</f>
        <v>26450.76</v>
      </c>
      <c r="E1003" s="1">
        <v>0</v>
      </c>
      <c r="F1003" s="1">
        <v>0</v>
      </c>
      <c r="G1003" s="2">
        <f t="shared" si="22"/>
        <v>1664.7903999999999</v>
      </c>
      <c r="H1003" s="2">
        <f t="shared" si="19"/>
        <v>0.24000000000160071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1217692</v>
      </c>
      <c r="D1004" s="1">
        <f>BILANCA!E26</f>
        <v>1046165.75</v>
      </c>
      <c r="E1004" s="1">
        <v>0</v>
      </c>
      <c r="F1004" s="1">
        <v>0</v>
      </c>
      <c r="G1004" s="2">
        <f t="shared" si="22"/>
        <v>69510.493500000011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2256886</v>
      </c>
      <c r="D1006" s="1">
        <f>BILANCA!E28</f>
        <v>2200331.1800000002</v>
      </c>
      <c r="E1006" s="1">
        <v>0</v>
      </c>
      <c r="F1006" s="1">
        <v>0</v>
      </c>
      <c r="G1006" s="2">
        <f t="shared" si="22"/>
        <v>153123.61228</v>
      </c>
      <c r="H1006" s="2">
        <f t="shared" si="19"/>
        <v>0.18000000016763806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202351</v>
      </c>
      <c r="D1007" s="1">
        <f>BILANCA!E29</f>
        <v>156144.66</v>
      </c>
      <c r="E1007" s="1">
        <v>0</v>
      </c>
      <c r="F1007" s="1">
        <v>0</v>
      </c>
      <c r="G1007" s="2">
        <f t="shared" si="22"/>
        <v>12351.367679999999</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369645</v>
      </c>
      <c r="D1008" s="1">
        <f>BILANCA!E30</f>
        <v>369644.69</v>
      </c>
      <c r="E1008" s="1">
        <v>0</v>
      </c>
      <c r="F1008" s="1">
        <v>0</v>
      </c>
      <c r="G1008" s="2">
        <f t="shared" si="22"/>
        <v>27723.359500000002</v>
      </c>
      <c r="H1008" s="2">
        <f t="shared" si="19"/>
        <v>0.30999999999767169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167294</v>
      </c>
      <c r="D1012" s="1">
        <f>BILANCA!E34</f>
        <v>213500.03</v>
      </c>
      <c r="E1012" s="1">
        <v>0</v>
      </c>
      <c r="F1012" s="1">
        <v>0</v>
      </c>
      <c r="G1012" s="2">
        <f t="shared" si="22"/>
        <v>17234.527739999998</v>
      </c>
      <c r="H1012" s="2">
        <f t="shared" si="19"/>
        <v>2.9999999998835847E-2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298924</v>
      </c>
      <c r="D1013" s="1">
        <f>BILANCA!E35</f>
        <v>304673.99</v>
      </c>
      <c r="E1013" s="1">
        <v>0</v>
      </c>
      <c r="F1013" s="1">
        <v>0</v>
      </c>
      <c r="G1013" s="2">
        <f t="shared" si="22"/>
        <v>27248.159399999997</v>
      </c>
      <c r="H1013" s="2">
        <f t="shared" si="19"/>
        <v>1.0000000009313226E-2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298924</v>
      </c>
      <c r="D1014" s="1">
        <f>BILANCA!E36</f>
        <v>304673.99</v>
      </c>
      <c r="E1014" s="1">
        <v>0</v>
      </c>
      <c r="F1014" s="1">
        <v>0</v>
      </c>
      <c r="G1014" s="2">
        <f t="shared" si="22"/>
        <v>28156.431379999998</v>
      </c>
      <c r="H1014" s="2">
        <f t="shared" si="19"/>
        <v>1.0000000009313226E-2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279891</v>
      </c>
      <c r="D1032" s="1">
        <f>BILANCA!E54</f>
        <v>272992.46999999997</v>
      </c>
      <c r="E1032" s="1">
        <v>0</v>
      </c>
      <c r="F1032" s="1">
        <v>0</v>
      </c>
      <c r="G1032" s="2">
        <f t="shared" si="22"/>
        <v>40467.921059999993</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279891</v>
      </c>
      <c r="D1033" s="1">
        <f>BILANCA!E55</f>
        <v>272992.46999999997</v>
      </c>
      <c r="E1033" s="1">
        <v>0</v>
      </c>
      <c r="F1033" s="1">
        <v>0</v>
      </c>
      <c r="G1033" s="2">
        <f t="shared" si="22"/>
        <v>41293.796999999999</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169381</v>
      </c>
      <c r="D1034" s="1">
        <f>BILANCA!E56</f>
        <v>169381.26</v>
      </c>
      <c r="E1034" s="1">
        <v>0</v>
      </c>
      <c r="F1034" s="1">
        <v>0</v>
      </c>
      <c r="G1034" s="2">
        <f t="shared" si="22"/>
        <v>25915.319519999997</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169381</v>
      </c>
      <c r="D1035" s="1">
        <f>BILANCA!E57</f>
        <v>169381.26</v>
      </c>
      <c r="E1035" s="1">
        <v>0</v>
      </c>
      <c r="F1035" s="1">
        <v>0</v>
      </c>
      <c r="G1035" s="2">
        <f t="shared" si="22"/>
        <v>26423.463040000002</v>
      </c>
      <c r="H1035" s="2">
        <f t="shared" si="19"/>
        <v>0.26000000000931323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1211908</v>
      </c>
      <c r="D1046" s="1">
        <f>BILANCA!E68</f>
        <v>780297.8</v>
      </c>
      <c r="E1046" s="1">
        <v>0</v>
      </c>
      <c r="F1046" s="1">
        <v>0</v>
      </c>
      <c r="G1046" s="2">
        <f t="shared" si="22"/>
        <v>174667.7268</v>
      </c>
      <c r="H1046" s="2">
        <f t="shared" si="19"/>
        <v>0.19999999995343387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690338</v>
      </c>
      <c r="D1047" s="1">
        <f>BILANCA!E69</f>
        <v>213644.72</v>
      </c>
      <c r="E1047" s="1">
        <v>0</v>
      </c>
      <c r="F1047" s="1">
        <v>0</v>
      </c>
      <c r="G1047" s="2">
        <f t="shared" si="22"/>
        <v>71528.156159999999</v>
      </c>
      <c r="H1047" s="2">
        <f t="shared" si="19"/>
        <v>0.27999999999883585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690272</v>
      </c>
      <c r="D1048" s="1">
        <f>BILANCA!E70</f>
        <v>213644.72</v>
      </c>
      <c r="E1048" s="1">
        <v>0</v>
      </c>
      <c r="F1048" s="1">
        <v>0</v>
      </c>
      <c r="G1048" s="2">
        <f t="shared" si="22"/>
        <v>72641.493600000002</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690272</v>
      </c>
      <c r="D1050" s="1">
        <f>BILANCA!E72</f>
        <v>213644.72</v>
      </c>
      <c r="E1050" s="1">
        <v>0</v>
      </c>
      <c r="F1050" s="1">
        <v>0</v>
      </c>
      <c r="G1050" s="2">
        <f t="shared" si="22"/>
        <v>74876.616479999997</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66</v>
      </c>
      <c r="D1054" s="1">
        <f>BILANCA!E76</f>
        <v>0</v>
      </c>
      <c r="E1054" s="1">
        <v>0</v>
      </c>
      <c r="F1054" s="1">
        <v>0</v>
      </c>
      <c r="G1054" s="2">
        <f t="shared" si="22"/>
        <v>4.6859999999999999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74106</v>
      </c>
      <c r="D1056" s="1">
        <f>BILANCA!E78</f>
        <v>34698.769999999997</v>
      </c>
      <c r="E1056" s="1">
        <v>0</v>
      </c>
      <c r="F1056" s="1">
        <v>0</v>
      </c>
      <c r="G1056" s="2">
        <f t="shared" si="22"/>
        <v>10475.758419999998</v>
      </c>
      <c r="H1056" s="2">
        <f t="shared" si="19"/>
        <v>0.23000000000320142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74106</v>
      </c>
      <c r="D1064" s="1">
        <f>BILANCA!E86</f>
        <v>34698.769999999997</v>
      </c>
      <c r="E1064" s="1">
        <v>0</v>
      </c>
      <c r="F1064" s="1">
        <v>0</v>
      </c>
      <c r="G1064" s="2">
        <f t="shared" si="22"/>
        <v>11623.78674</v>
      </c>
      <c r="H1064" s="2">
        <f t="shared" si="19"/>
        <v>0.23000000000320142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1186</v>
      </c>
      <c r="D1124" s="1">
        <f>BILANCA!E146</f>
        <v>0</v>
      </c>
      <c r="E1124" s="1">
        <v>0</v>
      </c>
      <c r="F1124" s="1">
        <v>0</v>
      </c>
      <c r="G1124" s="2">
        <f t="shared" si="22"/>
        <v>167.22599999999997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1186</v>
      </c>
      <c r="D1137" s="1">
        <f>BILANCA!E159</f>
        <v>0</v>
      </c>
      <c r="E1137" s="1">
        <v>0</v>
      </c>
      <c r="F1137" s="1">
        <v>0</v>
      </c>
      <c r="G1137" s="2">
        <f t="shared" si="22"/>
        <v>182.64400000000001</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446278</v>
      </c>
      <c r="D1148" s="1">
        <f>BILANCA!E170</f>
        <v>531954.31000000006</v>
      </c>
      <c r="E1148" s="1">
        <v>0</v>
      </c>
      <c r="F1148" s="1">
        <v>0</v>
      </c>
      <c r="G1148" s="2">
        <f t="shared" si="22"/>
        <v>249180.79230000003</v>
      </c>
      <c r="H1148" s="2">
        <f t="shared" si="23"/>
        <v>0.31000000005587935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446278</v>
      </c>
      <c r="D1151" s="1">
        <f>BILANCA!E173</f>
        <v>531954.31000000006</v>
      </c>
      <c r="E1151" s="1">
        <v>0</v>
      </c>
      <c r="F1151" s="1">
        <v>0</v>
      </c>
      <c r="G1151" s="2">
        <f t="shared" si="22"/>
        <v>253711.35216000004</v>
      </c>
      <c r="H1151" s="2">
        <f t="shared" si="23"/>
        <v>0.31000000005587935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8331255</v>
      </c>
      <c r="D1152" s="1">
        <f>BILANCA!E175</f>
        <v>7578278.3599999994</v>
      </c>
      <c r="E1152" s="1">
        <v>0</v>
      </c>
      <c r="F1152" s="1">
        <v>0</v>
      </c>
      <c r="G1152" s="2">
        <f t="shared" si="22"/>
        <v>3969440.1806800002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615563</v>
      </c>
      <c r="D1153" s="1">
        <f>BILANCA!E176</f>
        <v>621904.07000000007</v>
      </c>
      <c r="E1153" s="1">
        <v>0</v>
      </c>
      <c r="F1153" s="1">
        <v>0</v>
      </c>
      <c r="G1153" s="2">
        <f t="shared" si="22"/>
        <v>316093.09380000003</v>
      </c>
      <c r="H1153" s="2">
        <f t="shared" si="23"/>
        <v>7.000000006519258E-2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615563</v>
      </c>
      <c r="D1154" s="1">
        <f>BILANCA!E177</f>
        <v>620604.08000000007</v>
      </c>
      <c r="E1154" s="1">
        <v>0</v>
      </c>
      <c r="F1154" s="1">
        <v>0</v>
      </c>
      <c r="G1154" s="2">
        <f t="shared" si="22"/>
        <v>317507.86836000002</v>
      </c>
      <c r="H1154" s="2">
        <f t="shared" si="23"/>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446278</v>
      </c>
      <c r="D1155" s="1">
        <f>BILANCA!E178</f>
        <v>531954.31000000006</v>
      </c>
      <c r="E1155" s="1">
        <v>0</v>
      </c>
      <c r="F1155" s="1">
        <v>0</v>
      </c>
      <c r="G1155" s="2">
        <f t="shared" si="22"/>
        <v>259752.09863999998</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94774</v>
      </c>
      <c r="D1156" s="1">
        <f>BILANCA!E179</f>
        <v>53505.55</v>
      </c>
      <c r="E1156" s="1">
        <v>0</v>
      </c>
      <c r="F1156" s="1">
        <v>0</v>
      </c>
      <c r="G1156" s="2">
        <f t="shared" si="22"/>
        <v>34908.8223</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405</v>
      </c>
      <c r="D1157" s="1">
        <f>BILANCA!E180</f>
        <v>445.45</v>
      </c>
      <c r="E1157" s="1">
        <v>0</v>
      </c>
      <c r="F1157" s="1">
        <v>0</v>
      </c>
      <c r="G1157" s="2">
        <f t="shared" si="22"/>
        <v>225.48659999999998</v>
      </c>
      <c r="H1157" s="2">
        <f t="shared" si="23"/>
        <v>0.44999999999998863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405</v>
      </c>
      <c r="D1160" s="1">
        <f>BILANCA!E183</f>
        <v>445.45</v>
      </c>
      <c r="E1160" s="1">
        <v>0</v>
      </c>
      <c r="F1160" s="1">
        <v>0</v>
      </c>
      <c r="G1160" s="2">
        <f t="shared" si="22"/>
        <v>229.37429999999998</v>
      </c>
      <c r="H1160" s="2">
        <f t="shared" si="23"/>
        <v>0.44999999999998863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74106</v>
      </c>
      <c r="D1165" s="1">
        <f>BILANCA!E188</f>
        <v>34698.769999999997</v>
      </c>
      <c r="E1165" s="1">
        <v>0</v>
      </c>
      <c r="F1165" s="1">
        <v>0</v>
      </c>
      <c r="G1165" s="2">
        <f t="shared" si="22"/>
        <v>26117.64428</v>
      </c>
      <c r="H1165" s="2">
        <f t="shared" si="23"/>
        <v>0.23000000000320142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1299.99</v>
      </c>
      <c r="E1166" s="1">
        <v>0</v>
      </c>
      <c r="F1166" s="1">
        <v>0</v>
      </c>
      <c r="G1166" s="2">
        <f t="shared" si="22"/>
        <v>475.79633999999999</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7715692</v>
      </c>
      <c r="D1214" s="1">
        <f>BILANCA!E237</f>
        <v>6956374.2899999991</v>
      </c>
      <c r="E1214" s="1">
        <v>0</v>
      </c>
      <c r="F1214" s="1">
        <v>0</v>
      </c>
      <c r="G1214" s="2">
        <f t="shared" si="22"/>
        <v>4996169.7739800001</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7119345</v>
      </c>
      <c r="D1215" s="1">
        <f>BILANCA!E238</f>
        <v>6797980.5599999996</v>
      </c>
      <c r="E1215" s="1">
        <v>0</v>
      </c>
      <c r="F1215" s="1">
        <v>0</v>
      </c>
      <c r="G1215" s="2">
        <f t="shared" si="22"/>
        <v>4805951.0198400002</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7119345</v>
      </c>
      <c r="D1216" s="1">
        <f>BILANCA!E239</f>
        <v>6797980.5599999996</v>
      </c>
      <c r="E1216" s="1">
        <v>0</v>
      </c>
      <c r="F1216" s="1">
        <v>0</v>
      </c>
      <c r="G1216" s="2">
        <f t="shared" si="22"/>
        <v>4826666.32596</v>
      </c>
      <c r="H1216" s="2">
        <f t="shared" si="23"/>
        <v>0.44000000040978193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6711170</v>
      </c>
      <c r="D1217" s="1">
        <f>BILANCA!E240</f>
        <v>6440683.7199999997</v>
      </c>
      <c r="E1217" s="1">
        <v>0</v>
      </c>
      <c r="F1217" s="1">
        <v>0</v>
      </c>
      <c r="G1217" s="2">
        <f t="shared" si="22"/>
        <v>4584653.7609599996</v>
      </c>
      <c r="H1217" s="2">
        <f t="shared" si="23"/>
        <v>0.28000000026077032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408175</v>
      </c>
      <c r="D1218" s="1">
        <f>BILANCA!E241</f>
        <v>357296.84</v>
      </c>
      <c r="E1218" s="1">
        <v>0</v>
      </c>
      <c r="F1218" s="1">
        <v>0</v>
      </c>
      <c r="G1218" s="2">
        <f t="shared" si="22"/>
        <v>263850.6398</v>
      </c>
      <c r="H1218" s="2">
        <f t="shared" si="23"/>
        <v>0.15999999997438863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595160</v>
      </c>
      <c r="D1222" s="1">
        <f>BILANCA!E245</f>
        <v>158393.72999999998</v>
      </c>
      <c r="E1222" s="1">
        <v>0</v>
      </c>
      <c r="F1222" s="1">
        <v>0</v>
      </c>
      <c r="G1222" s="2">
        <f t="shared" si="22"/>
        <v>217955.44293999998</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595160</v>
      </c>
      <c r="D1223" s="1">
        <f>BILANCA!E246</f>
        <v>158393.72999999998</v>
      </c>
      <c r="E1223" s="1">
        <v>0</v>
      </c>
      <c r="F1223" s="1">
        <v>0</v>
      </c>
      <c r="G1223" s="2">
        <f t="shared" si="22"/>
        <v>218867.39039999997</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507348</v>
      </c>
      <c r="D1224" s="1">
        <f>BILANCA!E247</f>
        <v>70581.23</v>
      </c>
      <c r="E1224" s="1">
        <v>0</v>
      </c>
      <c r="F1224" s="1">
        <v>0</v>
      </c>
      <c r="G1224" s="2">
        <f t="shared" si="22"/>
        <v>156291.02085999999</v>
      </c>
      <c r="H1224" s="2">
        <f t="shared" si="23"/>
        <v>0.22999999999592546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87812</v>
      </c>
      <c r="D1225" s="1">
        <f>BILANCA!E248</f>
        <v>87812.5</v>
      </c>
      <c r="E1225" s="1">
        <v>0</v>
      </c>
      <c r="F1225" s="1">
        <v>0</v>
      </c>
      <c r="G1225" s="2">
        <f t="shared" si="22"/>
        <v>63751.754000000001</v>
      </c>
      <c r="H1225" s="2">
        <f t="shared" si="23"/>
        <v>0.5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1187</v>
      </c>
      <c r="D1232" s="1">
        <f>BILANCA!E255</f>
        <v>0</v>
      </c>
      <c r="E1232" s="1">
        <v>0</v>
      </c>
      <c r="F1232" s="1">
        <v>0</v>
      </c>
      <c r="G1232" s="2">
        <f t="shared" si="22"/>
        <v>295.56299999999999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22450</v>
      </c>
      <c r="D1236" s="1">
        <f>BILANCA!E259</f>
        <v>22450.25</v>
      </c>
      <c r="E1236" s="1">
        <v>0</v>
      </c>
      <c r="F1236" s="1">
        <v>0</v>
      </c>
      <c r="G1236" s="2">
        <f t="shared" si="22"/>
        <v>17039.676500000001</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22450</v>
      </c>
      <c r="D1237" s="1">
        <f>BILANCA!E260</f>
        <v>22450.25</v>
      </c>
      <c r="E1237" s="1">
        <v>0</v>
      </c>
      <c r="F1237" s="1">
        <v>0</v>
      </c>
      <c r="G1237" s="2">
        <f t="shared" si="22"/>
        <v>17107.027000000002</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1186</v>
      </c>
      <c r="D1240" s="1">
        <f>BILANCA!E264</f>
        <v>0</v>
      </c>
      <c r="E1240" s="1">
        <v>0</v>
      </c>
      <c r="F1240" s="1">
        <v>0</v>
      </c>
      <c r="G1240" s="2">
        <f t="shared" si="22"/>
        <v>304.80200000000002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74106</v>
      </c>
      <c r="D1244" s="1">
        <f>BILANCA!E268</f>
        <v>0</v>
      </c>
      <c r="E1244" s="1">
        <v>0</v>
      </c>
      <c r="F1244" s="1">
        <v>0</v>
      </c>
      <c r="G1244" s="2">
        <f t="shared" si="24"/>
        <v>19341.666000000001</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11959</v>
      </c>
      <c r="D1263" s="1">
        <f>BILANCA!E287</f>
        <v>2603.59</v>
      </c>
      <c r="E1263" s="1">
        <v>0</v>
      </c>
      <c r="F1263" s="1">
        <v>0</v>
      </c>
      <c r="G1263" s="2">
        <f t="shared" si="24"/>
        <v>4806.5304000000006</v>
      </c>
      <c r="H1263" s="2">
        <f t="shared" si="23"/>
        <v>0.40999999999985448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603604</v>
      </c>
      <c r="D1264" s="1">
        <f>BILANCA!E288</f>
        <v>618000.49</v>
      </c>
      <c r="E1264" s="1">
        <v>0</v>
      </c>
      <c r="F1264" s="1">
        <v>0</v>
      </c>
      <c r="G1264" s="2">
        <f t="shared" si="24"/>
        <v>516928.99938000005</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1299.99</v>
      </c>
      <c r="E1265" s="1">
        <v>0</v>
      </c>
      <c r="F1265" s="1">
        <v>0</v>
      </c>
      <c r="G1265" s="2">
        <f t="shared" si="24"/>
        <v>733.19435999999996</v>
      </c>
      <c r="H1265" s="2">
        <f t="shared" si="23"/>
        <v>9.9999999999909051E-3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74106</v>
      </c>
      <c r="D1278" s="1">
        <f>BILANCA!E302</f>
        <v>34698.769999999997</v>
      </c>
      <c r="E1278" s="1">
        <v>0</v>
      </c>
      <c r="F1278" s="1">
        <v>0</v>
      </c>
      <c r="G1278" s="2">
        <f t="shared" si="24"/>
        <v>42333.544299999994</v>
      </c>
      <c r="H1278" s="2">
        <f t="shared" si="23"/>
        <v>0.23000000000320142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6290932</v>
      </c>
      <c r="D1408" s="1">
        <f>'RAS-funkcijski'!E114</f>
        <v>7311730.9800000004</v>
      </c>
      <c r="E1408" s="1">
        <v>0</v>
      </c>
      <c r="F1408" s="1">
        <v>0</v>
      </c>
      <c r="G1408" s="2">
        <f t="shared" si="24"/>
        <v>2300583.3355999999</v>
      </c>
      <c r="H1408" s="2">
        <f t="shared" si="27"/>
        <v>1.9999999552965164E-2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6290932</v>
      </c>
      <c r="D1412" s="1">
        <f>'RAS-funkcijski'!E118</f>
        <v>7311730.9800000004</v>
      </c>
      <c r="E1412" s="1">
        <v>0</v>
      </c>
      <c r="F1412" s="1">
        <v>0</v>
      </c>
      <c r="G1412" s="2">
        <f t="shared" si="24"/>
        <v>2384240.9114400004</v>
      </c>
      <c r="H1412" s="2">
        <f t="shared" si="27"/>
        <v>1.9999999552965164E-2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6290932</v>
      </c>
      <c r="D1414" s="1">
        <f>'RAS-funkcijski'!E120</f>
        <v>7311730.9800000004</v>
      </c>
      <c r="E1414" s="1">
        <v>0</v>
      </c>
      <c r="F1414" s="1">
        <v>0</v>
      </c>
      <c r="G1414" s="2">
        <f t="shared" si="24"/>
        <v>2426069.6993600004</v>
      </c>
      <c r="H1414" s="2">
        <f t="shared" si="27"/>
        <v>1.9999999552965164E-2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6290932</v>
      </c>
      <c r="D1435" s="13">
        <f>'RAS-funkcijski'!E141</f>
        <v>7311730.9800000004</v>
      </c>
      <c r="E1435" s="13">
        <v>0</v>
      </c>
      <c r="F1435" s="13">
        <v>0</v>
      </c>
      <c r="G1435" s="14">
        <f t="shared" si="24"/>
        <v>2865271.9725200003</v>
      </c>
      <c r="H1435" s="14">
        <f t="shared" si="27"/>
        <v>1.9999999552965164E-2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257.37</v>
      </c>
      <c r="D1436" s="6">
        <f>'P-VRIO'!E5</f>
        <v>0</v>
      </c>
      <c r="E1436" s="6">
        <v>0</v>
      </c>
      <c r="F1436" s="6">
        <v>0</v>
      </c>
      <c r="G1436" s="7">
        <f t="shared" si="24"/>
        <v>0.25736999999999999</v>
      </c>
      <c r="H1436" s="7">
        <f t="shared" si="27"/>
        <v>0.37000000000000455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257.37</v>
      </c>
      <c r="D1453" s="1">
        <f>'P-VRIO'!E22</f>
        <v>0</v>
      </c>
      <c r="E1453" s="1">
        <v>0</v>
      </c>
      <c r="F1453" s="1">
        <v>0</v>
      </c>
      <c r="G1453" s="2">
        <f t="shared" si="24"/>
        <v>4.6326599999999996</v>
      </c>
      <c r="H1453" s="2">
        <f t="shared" si="27"/>
        <v>0.37000000000000455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257.37</v>
      </c>
      <c r="D1454" s="1">
        <f>'P-VRIO'!E23</f>
        <v>0</v>
      </c>
      <c r="E1454" s="1">
        <v>0</v>
      </c>
      <c r="F1454" s="1">
        <v>0</v>
      </c>
      <c r="G1454" s="2">
        <f t="shared" si="24"/>
        <v>4.8900300000000003</v>
      </c>
      <c r="H1454" s="2">
        <f t="shared" si="27"/>
        <v>0.37000000000000455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257.37</v>
      </c>
      <c r="D1456" s="1">
        <f>'P-VRIO'!E25</f>
        <v>0</v>
      </c>
      <c r="E1456" s="1">
        <v>0</v>
      </c>
      <c r="F1456" s="1">
        <v>0</v>
      </c>
      <c r="G1456" s="2">
        <f t="shared" si="24"/>
        <v>5.4047700000000001</v>
      </c>
      <c r="H1456" s="2">
        <f t="shared" si="27"/>
        <v>0.37000000000000455</v>
      </c>
      <c r="I1456" s="10">
        <f t="shared" si="30"/>
        <v>1.9997649000000246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615562.72</v>
      </c>
      <c r="D1480" s="6"/>
      <c r="E1480" s="6">
        <v>0</v>
      </c>
      <c r="F1480" s="6">
        <v>0</v>
      </c>
      <c r="G1480" s="7">
        <f t="shared" ref="G1480:G1580" si="34">B1480/1000*C1480</f>
        <v>615.56272000000001</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7449318.8799999999</v>
      </c>
      <c r="D1481" s="1">
        <v>0</v>
      </c>
      <c r="E1481" s="1">
        <v>0</v>
      </c>
      <c r="F1481" s="1">
        <v>0</v>
      </c>
      <c r="G1481" s="2">
        <f t="shared" si="34"/>
        <v>14898.63776</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7425773.4900000002</v>
      </c>
      <c r="D1483" s="1">
        <v>0</v>
      </c>
      <c r="E1483" s="1">
        <v>0</v>
      </c>
      <c r="F1483" s="1">
        <v>0</v>
      </c>
      <c r="G1483" s="2">
        <f t="shared" si="34"/>
        <v>29703.093960000002</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6021452.5300000003</v>
      </c>
      <c r="D1484" s="1">
        <v>0</v>
      </c>
      <c r="E1484" s="1">
        <v>0</v>
      </c>
      <c r="F1484" s="1">
        <v>0</v>
      </c>
      <c r="G1484" s="2">
        <f t="shared" si="34"/>
        <v>30107.262650000001</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1344888.73</v>
      </c>
      <c r="D1485" s="1">
        <v>0</v>
      </c>
      <c r="E1485" s="1">
        <v>0</v>
      </c>
      <c r="F1485" s="1">
        <v>0</v>
      </c>
      <c r="G1485" s="2">
        <f t="shared" si="34"/>
        <v>8069.3323799999998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19587.04</v>
      </c>
      <c r="D1486" s="1">
        <v>0</v>
      </c>
      <c r="E1486" s="1">
        <v>0</v>
      </c>
      <c r="F1486" s="1">
        <v>0</v>
      </c>
      <c r="G1486" s="2">
        <f t="shared" si="34"/>
        <v>137.10928000000001</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39845.19</v>
      </c>
      <c r="D1491" s="1">
        <v>0</v>
      </c>
      <c r="E1491" s="1">
        <v>0</v>
      </c>
      <c r="F1491" s="1">
        <v>0</v>
      </c>
      <c r="G1491" s="2">
        <f t="shared" si="34"/>
        <v>478.14228000000003</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23545.39</v>
      </c>
      <c r="D1492" s="1">
        <v>0</v>
      </c>
      <c r="E1492" s="1">
        <v>0</v>
      </c>
      <c r="F1492" s="1">
        <v>0</v>
      </c>
      <c r="G1492" s="2">
        <f t="shared" si="34"/>
        <v>306.09006999999997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7442977.5299999993</v>
      </c>
      <c r="D1499" s="1">
        <v>0</v>
      </c>
      <c r="E1499" s="1">
        <v>0</v>
      </c>
      <c r="F1499" s="1">
        <v>0</v>
      </c>
      <c r="G1499" s="2">
        <f t="shared" si="34"/>
        <v>148859.55059999999</v>
      </c>
      <c r="H1499" s="2">
        <f t="shared" si="35"/>
        <v>0.47000000067055225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7420732.129999999</v>
      </c>
      <c r="D1501" s="1">
        <v>0</v>
      </c>
      <c r="E1501" s="1">
        <v>0</v>
      </c>
      <c r="F1501" s="1">
        <v>0</v>
      </c>
      <c r="G1501" s="2">
        <f t="shared" si="34"/>
        <v>163256.10685999997</v>
      </c>
      <c r="H1501" s="2">
        <f t="shared" si="35"/>
        <v>0.12999999895691872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5935776.2199999997</v>
      </c>
      <c r="D1502" s="1">
        <v>0</v>
      </c>
      <c r="E1502" s="1">
        <v>0</v>
      </c>
      <c r="F1502" s="1">
        <v>0</v>
      </c>
      <c r="G1502" s="2">
        <f t="shared" si="34"/>
        <v>136522.85305999999</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1386157.26</v>
      </c>
      <c r="D1503" s="1">
        <v>0</v>
      </c>
      <c r="E1503" s="1">
        <v>0</v>
      </c>
      <c r="F1503" s="1">
        <v>0</v>
      </c>
      <c r="G1503" s="2">
        <f t="shared" si="34"/>
        <v>33267.774239999999</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19546.09</v>
      </c>
      <c r="D1504" s="1">
        <v>0</v>
      </c>
      <c r="E1504" s="1">
        <v>0</v>
      </c>
      <c r="F1504" s="1">
        <v>0</v>
      </c>
      <c r="G1504" s="2">
        <f t="shared" si="34"/>
        <v>488.65225000000004</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79252.56</v>
      </c>
      <c r="D1509" s="1">
        <v>0</v>
      </c>
      <c r="E1509" s="1">
        <v>0</v>
      </c>
      <c r="F1509" s="1">
        <v>0</v>
      </c>
      <c r="G1509" s="2">
        <f t="shared" si="34"/>
        <v>2377.5767999999998</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22245.4</v>
      </c>
      <c r="D1510" s="1">
        <v>0</v>
      </c>
      <c r="E1510" s="1">
        <v>0</v>
      </c>
      <c r="F1510" s="1">
        <v>0</v>
      </c>
      <c r="G1510" s="2">
        <f t="shared" si="34"/>
        <v>689.60739999999998</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621904.0700000003</v>
      </c>
      <c r="D1517" s="1">
        <v>0</v>
      </c>
      <c r="E1517" s="1">
        <v>0</v>
      </c>
      <c r="F1517" s="1">
        <v>0</v>
      </c>
      <c r="G1517" s="2">
        <f t="shared" si="34"/>
        <v>23632.354660000012</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2603.59</v>
      </c>
      <c r="D1518" s="1">
        <v>0</v>
      </c>
      <c r="E1518" s="1">
        <v>0</v>
      </c>
      <c r="F1518" s="1">
        <v>0</v>
      </c>
      <c r="G1518" s="2">
        <f t="shared" si="34"/>
        <v>101.54001000000001</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2603.59</v>
      </c>
      <c r="D1524" s="1">
        <v>0</v>
      </c>
      <c r="E1524" s="1">
        <v>0</v>
      </c>
      <c r="F1524" s="1">
        <v>0</v>
      </c>
      <c r="G1524" s="2">
        <f t="shared" si="34"/>
        <v>117.16155000000001</v>
      </c>
      <c r="H1524" s="2">
        <f t="shared" si="35"/>
        <v>0.40999999999985448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2603.59</v>
      </c>
      <c r="D1530" s="1">
        <v>0</v>
      </c>
      <c r="E1530" s="1">
        <v>0</v>
      </c>
      <c r="F1530" s="1">
        <v>0</v>
      </c>
      <c r="G1530" s="2">
        <f t="shared" si="34"/>
        <v>132.78308999999999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2603.59</v>
      </c>
      <c r="D1531" s="1">
        <v>0</v>
      </c>
      <c r="E1531" s="1">
        <v>0</v>
      </c>
      <c r="F1531" s="1">
        <v>0</v>
      </c>
      <c r="G1531" s="2">
        <f t="shared" si="34"/>
        <v>135.38668000000001</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619300.48</v>
      </c>
      <c r="D1576" s="1">
        <v>0</v>
      </c>
      <c r="E1576" s="1">
        <v>0</v>
      </c>
      <c r="F1576" s="1">
        <v>0</v>
      </c>
      <c r="G1576" s="2">
        <f t="shared" si="34"/>
        <v>60072.146560000001</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34698.769999999997</v>
      </c>
      <c r="D1577" s="1">
        <v>0</v>
      </c>
      <c r="E1577" s="1">
        <v>0</v>
      </c>
      <c r="F1577" s="1">
        <v>0</v>
      </c>
      <c r="G1577" s="2">
        <f t="shared" si="34"/>
        <v>3400.47946</v>
      </c>
      <c r="H1577" s="2">
        <f t="shared" si="35"/>
        <v>0.23000000000320142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584601.71</v>
      </c>
      <c r="D1578" s="1">
        <v>0</v>
      </c>
      <c r="E1578" s="1">
        <v>0</v>
      </c>
      <c r="F1578" s="1">
        <v>0</v>
      </c>
      <c r="G1578" s="2">
        <f t="shared" si="34"/>
        <v>57875.569289999999</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9" t="s">
        <v>22</v>
      </c>
      <c r="B2" s="320"/>
      <c r="C2" s="320"/>
      <c r="D2" s="320"/>
      <c r="E2" s="320"/>
      <c r="F2" s="320"/>
      <c r="G2" s="320"/>
      <c r="H2" s="320"/>
      <c r="I2" s="320"/>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1" t="s">
        <v>24</v>
      </c>
      <c r="B4" s="322"/>
      <c r="C4" s="322"/>
      <c r="D4" s="322"/>
      <c r="E4" s="322"/>
      <c r="F4" s="322"/>
      <c r="G4" s="322"/>
      <c r="H4" s="322"/>
      <c r="I4" s="322"/>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18889</v>
      </c>
      <c r="H6" s="19" t="s">
        <v>26</v>
      </c>
      <c r="I6" s="20" t="s">
        <v>27</v>
      </c>
      <c r="J6" s="4"/>
      <c r="L6" s="4"/>
      <c r="M6" s="4"/>
      <c r="N6" s="4"/>
      <c r="O6" s="4"/>
      <c r="P6" s="4"/>
      <c r="Q6" s="4"/>
      <c r="R6" s="4"/>
      <c r="S6" s="4"/>
      <c r="T6" s="4"/>
      <c r="U6" s="4"/>
      <c r="V6" s="4"/>
      <c r="W6" s="4"/>
      <c r="X6" s="4"/>
    </row>
    <row r="7" spans="1:24" ht="15" customHeight="1" x14ac:dyDescent="0.2">
      <c r="B7" s="21"/>
      <c r="C7" s="22"/>
      <c r="D7" s="23"/>
      <c r="E7" s="323" t="s">
        <v>28</v>
      </c>
      <c r="F7" s="326" t="s">
        <v>29</v>
      </c>
      <c r="G7" s="327"/>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4"/>
      <c r="F8" s="315" t="s">
        <v>32</v>
      </c>
      <c r="G8" s="316"/>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4"/>
      <c r="F9" s="317" t="s">
        <v>33</v>
      </c>
      <c r="G9" s="318"/>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4"/>
      <c r="F10" s="315" t="s">
        <v>36</v>
      </c>
      <c r="G10" s="316"/>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5"/>
      <c r="F11" s="328" t="s">
        <v>37</v>
      </c>
      <c r="G11" s="329"/>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3" t="s">
        <v>41</v>
      </c>
      <c r="C15" s="334"/>
      <c r="D15" s="334"/>
      <c r="E15" s="334"/>
      <c r="F15" s="335"/>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36" t="str">
        <f>'PR-RAS'!B6</f>
        <v xml:space="preserve">PRIHODI POSLOVANJA (šifre 61+62+63+64+65+66+67+68) </v>
      </c>
      <c r="C16" s="337"/>
      <c r="D16" s="337"/>
      <c r="E16" s="337"/>
      <c r="F16" s="338"/>
      <c r="G16" s="34" t="str">
        <f>'PR-RAS'!C6</f>
        <v>6</v>
      </c>
      <c r="H16" s="172">
        <f>'PR-RAS'!D6</f>
        <v>6570161</v>
      </c>
      <c r="I16" s="172">
        <f>'PR-RAS'!E6</f>
        <v>6884715.5099999998</v>
      </c>
      <c r="J16" s="4"/>
      <c r="K16" s="4"/>
      <c r="L16" s="4"/>
      <c r="M16" s="4"/>
      <c r="N16" s="4"/>
      <c r="O16" s="4"/>
      <c r="P16" s="4"/>
      <c r="Q16" s="4"/>
      <c r="R16" s="4"/>
      <c r="S16" s="4"/>
      <c r="T16" s="4"/>
      <c r="U16" s="4"/>
      <c r="V16" s="4"/>
      <c r="W16" s="4"/>
      <c r="X16" s="4"/>
    </row>
    <row r="17" spans="1:24" ht="12.75" customHeight="1" x14ac:dyDescent="0.2">
      <c r="A17" s="331"/>
      <c r="B17" s="339" t="str">
        <f>'PR-RAS'!B151</f>
        <v xml:space="preserve">RASHODI POSLOVANJA (šifre 31+32+34+35+36+37+38) </v>
      </c>
      <c r="C17" s="340"/>
      <c r="D17" s="340"/>
      <c r="E17" s="340"/>
      <c r="F17" s="341"/>
      <c r="G17" s="35" t="str">
        <f>'PR-RAS'!C151</f>
        <v>3</v>
      </c>
      <c r="H17" s="172">
        <f>'PR-RAS'!D151</f>
        <v>6253320</v>
      </c>
      <c r="I17" s="172">
        <f>'PR-RAS'!E151</f>
        <v>7286671.9499999993</v>
      </c>
      <c r="J17" s="4"/>
      <c r="K17" s="4"/>
      <c r="L17" s="4"/>
      <c r="M17" s="4"/>
      <c r="N17" s="4"/>
      <c r="O17" s="4"/>
      <c r="P17" s="4"/>
      <c r="Q17" s="4"/>
      <c r="R17" s="4"/>
      <c r="S17" s="4"/>
      <c r="T17" s="4"/>
      <c r="U17" s="4"/>
      <c r="V17" s="4"/>
      <c r="W17" s="4"/>
      <c r="X17" s="4"/>
    </row>
    <row r="18" spans="1:24" ht="12.75" customHeight="1" x14ac:dyDescent="0.2">
      <c r="A18" s="331"/>
      <c r="B18" s="339" t="str">
        <f>'PR-RAS'!B645</f>
        <v>Višak prihoda i primitaka raspoloživ u sljedećem razdoblju (šifre X005 + '9221-9222' - Y005 - '9222-9221')</v>
      </c>
      <c r="C18" s="340"/>
      <c r="D18" s="340"/>
      <c r="E18" s="340"/>
      <c r="F18" s="341"/>
      <c r="G18" s="35" t="str">
        <f>'PR-RAS'!C645</f>
        <v>X006</v>
      </c>
      <c r="H18" s="172">
        <f>'PR-RAS'!D645</f>
        <v>595160</v>
      </c>
      <c r="I18" s="172">
        <f>'PR-RAS'!E645</f>
        <v>158393.73000000021</v>
      </c>
      <c r="J18" s="4"/>
      <c r="K18" s="4"/>
      <c r="L18" s="4"/>
      <c r="M18" s="4"/>
      <c r="N18" s="4"/>
      <c r="O18" s="4"/>
      <c r="P18" s="4"/>
      <c r="Q18" s="4"/>
      <c r="R18" s="4"/>
      <c r="S18" s="4"/>
      <c r="T18" s="4"/>
      <c r="U18" s="4"/>
      <c r="V18" s="4"/>
      <c r="W18" s="4"/>
      <c r="X18" s="4"/>
    </row>
    <row r="19" spans="1:24" ht="12.75" customHeight="1" x14ac:dyDescent="0.2">
      <c r="A19" s="332"/>
      <c r="B19" s="342" t="str">
        <f>'PR-RAS'!B646</f>
        <v>Manjak prihoda i primitaka za pokriće u sljedećem razdoblju (šifre Y005 + '9222-9221' - X005 - '9221-9222' )</v>
      </c>
      <c r="C19" s="343"/>
      <c r="D19" s="343"/>
      <c r="E19" s="343"/>
      <c r="F19" s="344"/>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36" t="str">
        <f>BILANCA!B7</f>
        <v>Nefinancijska imovina (šifre 01+02+03+04+05+06)</v>
      </c>
      <c r="C20" s="337"/>
      <c r="D20" s="337"/>
      <c r="E20" s="337"/>
      <c r="F20" s="338"/>
      <c r="G20" s="159" t="str">
        <f>BILANCA!C7</f>
        <v>B002</v>
      </c>
      <c r="H20" s="174">
        <f>BILANCA!D7</f>
        <v>7119347</v>
      </c>
      <c r="I20" s="175">
        <f>BILANCA!E7</f>
        <v>6797980.5600000005</v>
      </c>
      <c r="J20" s="4"/>
      <c r="K20" s="4"/>
      <c r="L20" s="4"/>
      <c r="M20" s="4"/>
      <c r="N20" s="4"/>
      <c r="O20" s="4"/>
      <c r="P20" s="4"/>
      <c r="Q20" s="4"/>
      <c r="R20" s="4"/>
      <c r="S20" s="4"/>
      <c r="T20" s="4"/>
      <c r="U20" s="4"/>
      <c r="V20" s="4"/>
      <c r="W20" s="4"/>
      <c r="X20" s="4"/>
    </row>
    <row r="21" spans="1:24" ht="12.75" customHeight="1" x14ac:dyDescent="0.2">
      <c r="A21" s="331"/>
      <c r="B21" s="339" t="str">
        <f>BILANCA!B68</f>
        <v>Financijska imovina (šifre 11+12+13+14+15+16+17+19)</v>
      </c>
      <c r="C21" s="340"/>
      <c r="D21" s="340"/>
      <c r="E21" s="340"/>
      <c r="F21" s="341"/>
      <c r="G21" s="160" t="str">
        <f>BILANCA!C68</f>
        <v>1</v>
      </c>
      <c r="H21" s="176">
        <f>BILANCA!D68</f>
        <v>1211908</v>
      </c>
      <c r="I21" s="177">
        <f>BILANCA!E68</f>
        <v>780297.8</v>
      </c>
      <c r="J21" s="4"/>
      <c r="K21" s="4"/>
      <c r="L21" s="4"/>
      <c r="M21" s="4"/>
      <c r="N21" s="4"/>
      <c r="O21" s="4"/>
      <c r="P21" s="4"/>
      <c r="Q21" s="4"/>
      <c r="R21" s="4"/>
      <c r="S21" s="4"/>
      <c r="T21" s="4"/>
      <c r="U21" s="4"/>
      <c r="V21" s="4"/>
      <c r="W21" s="4"/>
      <c r="X21" s="4"/>
    </row>
    <row r="22" spans="1:24" ht="12.75" customHeight="1" x14ac:dyDescent="0.2">
      <c r="A22" s="331"/>
      <c r="B22" s="339" t="str">
        <f>BILANCA!B176</f>
        <v xml:space="preserve">Obveze (šifre 23+24+25+26+29) </v>
      </c>
      <c r="C22" s="340"/>
      <c r="D22" s="340"/>
      <c r="E22" s="340"/>
      <c r="F22" s="341"/>
      <c r="G22" s="160" t="str">
        <f>BILANCA!C176</f>
        <v>2</v>
      </c>
      <c r="H22" s="176">
        <f>BILANCA!D176</f>
        <v>615563</v>
      </c>
      <c r="I22" s="177">
        <f>BILANCA!E176</f>
        <v>621904.07000000007</v>
      </c>
      <c r="J22" s="4"/>
      <c r="K22" s="4"/>
      <c r="L22" s="4"/>
      <c r="M22" s="4"/>
      <c r="N22" s="4"/>
      <c r="O22" s="4"/>
      <c r="P22" s="4"/>
      <c r="Q22" s="4"/>
      <c r="R22" s="4"/>
      <c r="S22" s="4"/>
      <c r="T22" s="4"/>
      <c r="U22" s="4"/>
      <c r="V22" s="4"/>
      <c r="W22" s="4"/>
      <c r="X22" s="4"/>
    </row>
    <row r="23" spans="1:24" ht="12.75" customHeight="1" x14ac:dyDescent="0.2">
      <c r="A23" s="332"/>
      <c r="B23" s="342" t="str">
        <f>BILANCA!B237</f>
        <v>Vlastiti izvori (šifre 91 + 922 - 93 + 96 do 98)</v>
      </c>
      <c r="C23" s="343"/>
      <c r="D23" s="343"/>
      <c r="E23" s="343"/>
      <c r="F23" s="344"/>
      <c r="G23" s="161" t="str">
        <f>BILANCA!C237</f>
        <v>9</v>
      </c>
      <c r="H23" s="178">
        <f>BILANCA!D237</f>
        <v>7715692</v>
      </c>
      <c r="I23" s="179">
        <f>BILANCA!E237</f>
        <v>6956374.2899999991</v>
      </c>
      <c r="J23" s="4"/>
      <c r="K23" s="4"/>
      <c r="L23" s="4"/>
      <c r="M23" s="4"/>
      <c r="N23" s="4"/>
      <c r="O23" s="4"/>
      <c r="P23" s="4"/>
      <c r="Q23" s="4"/>
      <c r="R23" s="4"/>
      <c r="S23" s="4"/>
      <c r="T23" s="4"/>
      <c r="U23" s="4"/>
      <c r="V23" s="4"/>
      <c r="W23" s="4"/>
      <c r="X23" s="4"/>
    </row>
    <row r="24" spans="1:24" ht="12.75" customHeight="1" x14ac:dyDescent="0.2">
      <c r="A24" s="330" t="s">
        <v>45</v>
      </c>
      <c r="B24" s="336" t="str">
        <f>'RAS-funkcijski'!B5</f>
        <v>Opće javne usluge (šifre 011+012+013+014 do 018)</v>
      </c>
      <c r="C24" s="337"/>
      <c r="D24" s="337"/>
      <c r="E24" s="337"/>
      <c r="F24" s="338"/>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39" t="str">
        <f>'RAS-funkcijski'!B35</f>
        <v>Ekonomski poslovi (šifre 041+042+043+044+045+046+047+048+049)</v>
      </c>
      <c r="C25" s="340"/>
      <c r="D25" s="340"/>
      <c r="E25" s="340"/>
      <c r="F25" s="341"/>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39" t="str">
        <f>'RAS-funkcijski'!B88</f>
        <v>Rashodi vezani za stanovanje i kom. pogodnosti koji nisu drugdje svrstani</v>
      </c>
      <c r="C26" s="340"/>
      <c r="D26" s="340"/>
      <c r="E26" s="340"/>
      <c r="F26" s="341"/>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39" t="str">
        <f>'RAS-funkcijski'!B114</f>
        <v>Obrazovanje (šifre 091+092+093+094+095+096+097+098)</v>
      </c>
      <c r="C27" s="340"/>
      <c r="D27" s="340"/>
      <c r="E27" s="340"/>
      <c r="F27" s="341"/>
      <c r="G27" s="160" t="str">
        <f>'RAS-funkcijski'!C114</f>
        <v>09</v>
      </c>
      <c r="H27" s="176">
        <f>'RAS-funkcijski'!D114</f>
        <v>6290932</v>
      </c>
      <c r="I27" s="177">
        <f>'RAS-funkcijski'!E114</f>
        <v>7311730.9800000004</v>
      </c>
      <c r="J27" s="4"/>
      <c r="K27" s="4"/>
      <c r="L27" s="4"/>
      <c r="M27" s="4"/>
      <c r="N27" s="4"/>
      <c r="O27" s="4"/>
      <c r="P27" s="4"/>
      <c r="Q27" s="4"/>
      <c r="R27" s="4"/>
      <c r="S27" s="4"/>
      <c r="T27" s="4"/>
      <c r="U27" s="4"/>
      <c r="V27" s="4"/>
      <c r="W27" s="4"/>
      <c r="X27" s="4"/>
    </row>
    <row r="28" spans="1:24" ht="12.75" customHeight="1" x14ac:dyDescent="0.2">
      <c r="A28" s="332"/>
      <c r="B28" s="342" t="str">
        <f>'RAS-funkcijski'!B141</f>
        <v>Kontrolni zbroj (šifre 01+02+03+04+05+06+07+08+09+10)</v>
      </c>
      <c r="C28" s="343"/>
      <c r="D28" s="343"/>
      <c r="E28" s="343"/>
      <c r="F28" s="344"/>
      <c r="G28" s="161" t="str">
        <f>'RAS-funkcijski'!C141</f>
        <v>R1</v>
      </c>
      <c r="H28" s="180">
        <f>'RAS-funkcijski'!D141</f>
        <v>6290932</v>
      </c>
      <c r="I28" s="181">
        <f>'RAS-funkcijski'!E141</f>
        <v>7311730.9800000004</v>
      </c>
      <c r="J28" s="4"/>
      <c r="K28" s="4"/>
      <c r="L28" s="4"/>
      <c r="M28" s="4"/>
      <c r="N28" s="4"/>
      <c r="O28" s="4"/>
      <c r="P28" s="4"/>
      <c r="Q28" s="4"/>
      <c r="R28" s="4"/>
      <c r="S28" s="4"/>
      <c r="T28" s="4"/>
      <c r="U28" s="4"/>
      <c r="V28" s="4"/>
      <c r="W28" s="4"/>
      <c r="X28" s="4"/>
    </row>
    <row r="29" spans="1:24" ht="12.75" customHeight="1" x14ac:dyDescent="0.2">
      <c r="A29" s="330" t="s">
        <v>36</v>
      </c>
      <c r="B29" s="346" t="str">
        <f>'P-VRIO'!B5</f>
        <v>Promjene u vrijednosti i obujmu imovine (šifre 91511+91512)</v>
      </c>
      <c r="C29" s="337"/>
      <c r="D29" s="337"/>
      <c r="E29" s="337"/>
      <c r="F29" s="338"/>
      <c r="G29" s="159" t="str">
        <f>'P-VRIO'!C5</f>
        <v>9151</v>
      </c>
      <c r="H29" s="174">
        <f>'P-VRIO'!D5</f>
        <v>257.37</v>
      </c>
      <c r="I29" s="175">
        <f>'P-VRIO'!E5</f>
        <v>0</v>
      </c>
      <c r="J29" s="4"/>
      <c r="K29" s="4"/>
      <c r="L29" s="4"/>
      <c r="M29" s="4"/>
      <c r="N29" s="4"/>
      <c r="O29" s="4"/>
      <c r="P29" s="4"/>
      <c r="Q29" s="4"/>
      <c r="R29" s="4"/>
      <c r="S29" s="4"/>
      <c r="T29" s="4"/>
      <c r="U29" s="4"/>
      <c r="V29" s="4"/>
      <c r="W29" s="4"/>
      <c r="X29" s="4"/>
    </row>
    <row r="30" spans="1:24" ht="12.75" customHeight="1" x14ac:dyDescent="0.2">
      <c r="A30" s="331"/>
      <c r="B30" s="347" t="str">
        <f>'P-VRIO'!B22</f>
        <v>Promjene u obujmu imovine (šifre P016+P023)</v>
      </c>
      <c r="C30" s="340"/>
      <c r="D30" s="340"/>
      <c r="E30" s="340"/>
      <c r="F30" s="341"/>
      <c r="G30" s="160" t="str">
        <f>'P-VRIO'!C22</f>
        <v>91512</v>
      </c>
      <c r="H30" s="176">
        <f>'P-VRIO'!D22</f>
        <v>257.37</v>
      </c>
      <c r="I30" s="177">
        <f>'P-VRIO'!E22</f>
        <v>0</v>
      </c>
      <c r="J30" s="4"/>
      <c r="K30" s="4"/>
      <c r="L30" s="4"/>
      <c r="M30" s="4"/>
      <c r="N30" s="4"/>
      <c r="O30" s="4"/>
      <c r="P30" s="4"/>
      <c r="Q30" s="4"/>
      <c r="R30" s="4"/>
      <c r="S30" s="4"/>
      <c r="T30" s="4"/>
      <c r="U30" s="4"/>
      <c r="V30" s="4"/>
      <c r="W30" s="4"/>
      <c r="X30" s="4"/>
    </row>
    <row r="31" spans="1:24" ht="12.75" customHeight="1" x14ac:dyDescent="0.2">
      <c r="A31" s="331"/>
      <c r="B31" s="347" t="str">
        <f>'P-VRIO'!B38</f>
        <v>Promjene u vrijednosti (revalorizacija) i obujmu obveza (šifre 91521+91522)</v>
      </c>
      <c r="C31" s="340"/>
      <c r="D31" s="340"/>
      <c r="E31" s="340"/>
      <c r="F31" s="341"/>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48" t="str">
        <f>'P-VRIO'!B44</f>
        <v>Promjene u obujmu obveza (šifre P035 do P038)</v>
      </c>
      <c r="C32" s="343"/>
      <c r="D32" s="343"/>
      <c r="E32" s="343"/>
      <c r="F32" s="344"/>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36" t="str">
        <f>OBVEZE!B5</f>
        <v>Stanje obveza 1. siječnja (=stanju obveza iz Izvještaja o obvezama na 31. prosinca prethodne godine)</v>
      </c>
      <c r="C33" s="337"/>
      <c r="D33" s="337"/>
      <c r="E33" s="337"/>
      <c r="F33" s="338"/>
      <c r="G33" s="159" t="str">
        <f>OBVEZE!C5</f>
        <v>V001</v>
      </c>
      <c r="H33" s="182" t="s">
        <v>46</v>
      </c>
      <c r="I33" s="183">
        <f>OBVEZE!D5</f>
        <v>615562.72</v>
      </c>
      <c r="J33" s="4"/>
      <c r="K33" s="4"/>
      <c r="L33" s="4"/>
      <c r="M33" s="4"/>
      <c r="N33" s="4"/>
      <c r="O33" s="4"/>
      <c r="P33" s="4"/>
      <c r="Q33" s="4"/>
      <c r="R33" s="4"/>
      <c r="S33" s="4"/>
      <c r="T33" s="4"/>
      <c r="U33" s="4"/>
      <c r="V33" s="4"/>
      <c r="W33" s="4"/>
      <c r="X33" s="4"/>
    </row>
    <row r="34" spans="1:24" ht="12.75" customHeight="1" x14ac:dyDescent="0.2">
      <c r="A34" s="331"/>
      <c r="B34" s="339" t="str">
        <f>OBVEZE!B42</f>
        <v>Stanje obveza na kraju izvještajnog razdoblja (šifre V001+V002-V004) i (šifre V007+V009)</v>
      </c>
      <c r="C34" s="340"/>
      <c r="D34" s="340"/>
      <c r="E34" s="340"/>
      <c r="F34" s="341"/>
      <c r="G34" s="160" t="str">
        <f>OBVEZE!C42</f>
        <v>V006</v>
      </c>
      <c r="H34" s="176" t="s">
        <v>46</v>
      </c>
      <c r="I34" s="177">
        <f>OBVEZE!D42</f>
        <v>621904.0700000003</v>
      </c>
      <c r="J34" s="4"/>
      <c r="K34" s="4"/>
      <c r="L34" s="4"/>
      <c r="M34" s="4"/>
      <c r="N34" s="4"/>
      <c r="O34" s="4"/>
      <c r="P34" s="4"/>
      <c r="Q34" s="4"/>
      <c r="R34" s="4"/>
      <c r="S34" s="4"/>
      <c r="T34" s="4"/>
      <c r="U34" s="4"/>
      <c r="V34" s="4"/>
      <c r="W34" s="4"/>
      <c r="X34" s="4"/>
    </row>
    <row r="35" spans="1:24" ht="12.75" customHeight="1" x14ac:dyDescent="0.2">
      <c r="A35" s="331"/>
      <c r="B35" s="339" t="str">
        <f>OBVEZE!B43</f>
        <v>Stanje dospjelih obveza na kraju izvještajnog razdoblja (šifre V008+D23+D24 + 'D dio 25,26')</v>
      </c>
      <c r="C35" s="340"/>
      <c r="D35" s="340"/>
      <c r="E35" s="340"/>
      <c r="F35" s="341"/>
      <c r="G35" s="160" t="str">
        <f>OBVEZE!C43</f>
        <v>V007</v>
      </c>
      <c r="H35" s="176" t="s">
        <v>46</v>
      </c>
      <c r="I35" s="177">
        <f>OBVEZE!D43</f>
        <v>2603.59</v>
      </c>
      <c r="J35" s="4"/>
      <c r="K35" s="4"/>
      <c r="L35" s="4"/>
      <c r="M35" s="4"/>
      <c r="N35" s="4"/>
      <c r="O35" s="4"/>
      <c r="P35" s="4"/>
      <c r="Q35" s="4"/>
      <c r="R35" s="4"/>
      <c r="S35" s="4"/>
      <c r="T35" s="4"/>
      <c r="U35" s="4"/>
      <c r="V35" s="4"/>
      <c r="W35" s="4"/>
      <c r="X35" s="4"/>
    </row>
    <row r="36" spans="1:24" ht="12.75" customHeight="1" x14ac:dyDescent="0.2">
      <c r="A36" s="332"/>
      <c r="B36" s="342" t="str">
        <f>OBVEZE!B101</f>
        <v>Stanje nedospjelih obveza na kraju izvještajnog razdoblja (šifre V010 + ND23 + ND24 + 'ND dio 25,26')</v>
      </c>
      <c r="C36" s="343"/>
      <c r="D36" s="343"/>
      <c r="E36" s="343"/>
      <c r="F36" s="344"/>
      <c r="G36" s="161" t="str">
        <f>OBVEZE!C101</f>
        <v>V009</v>
      </c>
      <c r="H36" s="180" t="s">
        <v>46</v>
      </c>
      <c r="I36" s="181">
        <f>OBVEZE!D101</f>
        <v>619300.48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5" t="s">
        <v>47</v>
      </c>
      <c r="I39" s="34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4" zoomScaleNormal="100" workbookViewId="0">
      <selection activeCell="K170" sqref="K17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6570161</v>
      </c>
      <c r="E6" s="53">
        <f>E7+E44+E50+E82+E106+E124+E133+E139</f>
        <v>6884715.5099999998</v>
      </c>
      <c r="F6" s="54">
        <f t="shared" ref="F6:F131" si="0">IF(D6&lt;&gt;0,IF(E6/D6&gt;=100,"&gt;&gt;100",E6/D6*100),"-")</f>
        <v>104.78762255597694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5958842</v>
      </c>
      <c r="E50" s="53">
        <f>E51+E54+E59+E62+E65+E68+E71+E74+E77</f>
        <v>5985251.9199999999</v>
      </c>
      <c r="F50" s="54">
        <f t="shared" si="0"/>
        <v>100.44320557584847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5474050</v>
      </c>
      <c r="E68" s="53">
        <f t="shared" si="15"/>
        <v>5985251.9199999999</v>
      </c>
      <c r="F68" s="54">
        <f t="shared" si="0"/>
        <v>109.33864177345841</v>
      </c>
    </row>
    <row r="69" spans="1:6" ht="12.75" customHeight="1" x14ac:dyDescent="0.2">
      <c r="A69" s="55" t="s">
        <v>181</v>
      </c>
      <c r="B69" s="87" t="s">
        <v>182</v>
      </c>
      <c r="C69" s="52" t="s">
        <v>181</v>
      </c>
      <c r="D69" s="244">
        <v>5470481</v>
      </c>
      <c r="E69" s="244">
        <v>5975026.9199999999</v>
      </c>
      <c r="F69" s="54">
        <f t="shared" si="0"/>
        <v>109.22306320047541</v>
      </c>
    </row>
    <row r="70" spans="1:6" ht="24" x14ac:dyDescent="0.2">
      <c r="A70" s="55" t="s">
        <v>183</v>
      </c>
      <c r="B70" s="87" t="s">
        <v>184</v>
      </c>
      <c r="C70" s="52" t="s">
        <v>183</v>
      </c>
      <c r="D70" s="244">
        <v>3569</v>
      </c>
      <c r="E70" s="244">
        <v>10225</v>
      </c>
      <c r="F70" s="54">
        <f t="shared" si="0"/>
        <v>286.49481647520309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484792</v>
      </c>
      <c r="E74" s="53">
        <f t="shared" si="17"/>
        <v>0</v>
      </c>
      <c r="F74" s="54">
        <f t="shared" si="0"/>
        <v>0</v>
      </c>
    </row>
    <row r="75" spans="1:6" ht="12.75" customHeight="1" x14ac:dyDescent="0.2">
      <c r="A75" s="55" t="s">
        <v>193</v>
      </c>
      <c r="B75" s="87" t="s">
        <v>194</v>
      </c>
      <c r="C75" s="52" t="s">
        <v>193</v>
      </c>
      <c r="D75" s="244">
        <v>484792</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10756</v>
      </c>
      <c r="E82" s="53">
        <f t="shared" si="19"/>
        <v>4767.55</v>
      </c>
      <c r="F82" s="54">
        <f t="shared" si="0"/>
        <v>44.324563034585353</v>
      </c>
    </row>
    <row r="83" spans="1:6" ht="12.75" customHeight="1" x14ac:dyDescent="0.2">
      <c r="A83" s="55">
        <v>641</v>
      </c>
      <c r="B83" s="87" t="s">
        <v>209</v>
      </c>
      <c r="C83" s="52" t="s">
        <v>210</v>
      </c>
      <c r="D83" s="53">
        <f t="shared" ref="D83:E83" si="20">SUM(D84:D90)</f>
        <v>10756</v>
      </c>
      <c r="E83" s="53">
        <f t="shared" si="20"/>
        <v>4767.55</v>
      </c>
      <c r="F83" s="54">
        <f t="shared" si="0"/>
        <v>44.324563034585353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10756</v>
      </c>
      <c r="E85" s="244">
        <v>4767.55</v>
      </c>
      <c r="F85" s="54">
        <f t="shared" si="0"/>
        <v>44.324563034585353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5820</v>
      </c>
      <c r="E106" s="53">
        <f t="shared" si="23"/>
        <v>32548</v>
      </c>
      <c r="F106" s="54">
        <f t="shared" si="0"/>
        <v>559.24398625429546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5820</v>
      </c>
      <c r="E112" s="53">
        <f t="shared" si="25"/>
        <v>32548</v>
      </c>
      <c r="F112" s="54">
        <f t="shared" si="0"/>
        <v>559.24398625429546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5820</v>
      </c>
      <c r="E117" s="244">
        <v>32548</v>
      </c>
      <c r="F117" s="54">
        <f t="shared" si="0"/>
        <v>559.24398625429546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38058</v>
      </c>
      <c r="E124" s="53">
        <f t="shared" si="27"/>
        <v>52109.929999999993</v>
      </c>
      <c r="F124" s="54">
        <f t="shared" si="0"/>
        <v>136.92240790372588</v>
      </c>
    </row>
    <row r="125" spans="1:6" ht="12.75" customHeight="1" x14ac:dyDescent="0.2">
      <c r="A125" s="55">
        <v>661</v>
      </c>
      <c r="B125" s="88" t="s">
        <v>293</v>
      </c>
      <c r="C125" s="52" t="s">
        <v>294</v>
      </c>
      <c r="D125" s="53">
        <f t="shared" ref="D125:E125" si="28">SUM(D126:D127)</f>
        <v>38058</v>
      </c>
      <c r="E125" s="53">
        <f t="shared" si="28"/>
        <v>31216.219999999998</v>
      </c>
      <c r="F125" s="54">
        <f t="shared" si="0"/>
        <v>82.022754742761038</v>
      </c>
    </row>
    <row r="126" spans="1:6" ht="12.75" customHeight="1" x14ac:dyDescent="0.2">
      <c r="A126" s="55">
        <v>6614</v>
      </c>
      <c r="B126" s="88" t="s">
        <v>295</v>
      </c>
      <c r="C126" s="52" t="s">
        <v>296</v>
      </c>
      <c r="D126" s="244">
        <v>11510</v>
      </c>
      <c r="E126" s="244">
        <v>3956.1</v>
      </c>
      <c r="F126" s="54">
        <f t="shared" si="0"/>
        <v>34.370981754995654</v>
      </c>
    </row>
    <row r="127" spans="1:6" ht="12.75" customHeight="1" x14ac:dyDescent="0.2">
      <c r="A127" s="55">
        <v>6615</v>
      </c>
      <c r="B127" s="88" t="s">
        <v>297</v>
      </c>
      <c r="C127" s="52" t="s">
        <v>298</v>
      </c>
      <c r="D127" s="244">
        <v>26548</v>
      </c>
      <c r="E127" s="244">
        <v>27260.12</v>
      </c>
      <c r="F127" s="54">
        <f t="shared" si="0"/>
        <v>102.68238662046105</v>
      </c>
    </row>
    <row r="128" spans="1:6" ht="24" x14ac:dyDescent="0.2">
      <c r="A128" s="55">
        <v>663</v>
      </c>
      <c r="B128" s="233" t="s">
        <v>299</v>
      </c>
      <c r="C128" s="52" t="s">
        <v>300</v>
      </c>
      <c r="D128" s="53">
        <f t="shared" ref="D128:E128" si="29">SUM(D129:D132)</f>
        <v>0</v>
      </c>
      <c r="E128" s="53">
        <f t="shared" si="29"/>
        <v>20893.71</v>
      </c>
      <c r="F128" s="54" t="str">
        <f t="shared" si="0"/>
        <v>-</v>
      </c>
    </row>
    <row r="129" spans="1:6" ht="12.75" customHeight="1" x14ac:dyDescent="0.2">
      <c r="A129" s="55">
        <v>6631</v>
      </c>
      <c r="B129" s="88" t="s">
        <v>301</v>
      </c>
      <c r="C129" s="52" t="s">
        <v>302</v>
      </c>
      <c r="D129" s="244"/>
      <c r="E129" s="244">
        <v>20893.71</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556685</v>
      </c>
      <c r="E133" s="53">
        <f t="shared" si="30"/>
        <v>808558.11</v>
      </c>
      <c r="F133" s="54">
        <f t="shared" ref="F133:F223" si="31">IF(D133&lt;&gt;0,IF(E133/D133&gt;=100,"&gt;&gt;100",E133/D133*100),"-")</f>
        <v>145.24517635646731</v>
      </c>
    </row>
    <row r="134" spans="1:6" ht="24" x14ac:dyDescent="0.2">
      <c r="A134" s="55">
        <v>671</v>
      </c>
      <c r="B134" s="234" t="s">
        <v>311</v>
      </c>
      <c r="C134" s="52" t="s">
        <v>312</v>
      </c>
      <c r="D134" s="53">
        <f t="shared" ref="D134:E134" si="32">SUM(D135:D137)</f>
        <v>556685</v>
      </c>
      <c r="E134" s="53">
        <f t="shared" si="32"/>
        <v>808558.11</v>
      </c>
      <c r="F134" s="54">
        <f t="shared" si="31"/>
        <v>145.24517635646731</v>
      </c>
    </row>
    <row r="135" spans="1:6" ht="12.75" customHeight="1" x14ac:dyDescent="0.2">
      <c r="A135" s="55">
        <v>6711</v>
      </c>
      <c r="B135" s="87" t="s">
        <v>313</v>
      </c>
      <c r="C135" s="52" t="s">
        <v>314</v>
      </c>
      <c r="D135" s="244">
        <v>556685</v>
      </c>
      <c r="E135" s="244">
        <v>801597.47</v>
      </c>
      <c r="F135" s="54">
        <f t="shared" si="31"/>
        <v>143.99480316516522</v>
      </c>
    </row>
    <row r="136" spans="1:6" ht="24" x14ac:dyDescent="0.2">
      <c r="A136" s="55">
        <v>6712</v>
      </c>
      <c r="B136" s="234" t="s">
        <v>315</v>
      </c>
      <c r="C136" s="52" t="s">
        <v>316</v>
      </c>
      <c r="D136" s="244"/>
      <c r="E136" s="244">
        <v>6960.64</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1480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1480</v>
      </c>
      <c r="F150" s="54" t="str">
        <f t="shared" si="31"/>
        <v>-</v>
      </c>
    </row>
    <row r="151" spans="1:6" ht="12.75" customHeight="1" x14ac:dyDescent="0.2">
      <c r="A151" s="55">
        <v>3</v>
      </c>
      <c r="B151" s="87" t="s">
        <v>345</v>
      </c>
      <c r="C151" s="52" t="s">
        <v>53</v>
      </c>
      <c r="D151" s="53">
        <f t="shared" ref="D151:E151" si="35">D152+D163+D196+D215+D224+D252+D263</f>
        <v>6253320</v>
      </c>
      <c r="E151" s="53">
        <f t="shared" si="35"/>
        <v>7286671.9499999993</v>
      </c>
      <c r="F151" s="54">
        <f t="shared" si="31"/>
        <v>116.52485319798123</v>
      </c>
    </row>
    <row r="152" spans="1:6" ht="12.75" customHeight="1" x14ac:dyDescent="0.2">
      <c r="A152" s="55">
        <v>31</v>
      </c>
      <c r="B152" s="87" t="s">
        <v>346</v>
      </c>
      <c r="C152" s="52" t="s">
        <v>35</v>
      </c>
      <c r="D152" s="53">
        <f t="shared" ref="D152:E152" si="36">D153+D158+D159</f>
        <v>5494059</v>
      </c>
      <c r="E152" s="53">
        <f t="shared" si="36"/>
        <v>5911169.0399999991</v>
      </c>
      <c r="F152" s="54">
        <f t="shared" si="31"/>
        <v>107.59201967070247</v>
      </c>
    </row>
    <row r="153" spans="1:6" ht="12.75" customHeight="1" x14ac:dyDescent="0.2">
      <c r="A153" s="55">
        <v>311</v>
      </c>
      <c r="B153" s="87" t="s">
        <v>347</v>
      </c>
      <c r="C153" s="52" t="s">
        <v>348</v>
      </c>
      <c r="D153" s="53">
        <f t="shared" ref="D153:E153" si="37">SUM(D154:D157)</f>
        <v>4591988</v>
      </c>
      <c r="E153" s="53">
        <f t="shared" si="37"/>
        <v>4877080.5199999996</v>
      </c>
      <c r="F153" s="54">
        <f t="shared" si="31"/>
        <v>106.20847702563682</v>
      </c>
    </row>
    <row r="154" spans="1:6" ht="12.75" customHeight="1" x14ac:dyDescent="0.2">
      <c r="A154" s="55">
        <v>3111</v>
      </c>
      <c r="B154" s="87" t="s">
        <v>349</v>
      </c>
      <c r="C154" s="52" t="s">
        <v>350</v>
      </c>
      <c r="D154" s="244">
        <v>4444902</v>
      </c>
      <c r="E154" s="244">
        <v>4666833.93</v>
      </c>
      <c r="F154" s="54">
        <f t="shared" si="31"/>
        <v>104.99295440034449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107603</v>
      </c>
      <c r="E156" s="244">
        <v>166247.12</v>
      </c>
      <c r="F156" s="54">
        <f t="shared" si="31"/>
        <v>154.50045073092758</v>
      </c>
    </row>
    <row r="157" spans="1:6" ht="12.75" customHeight="1" x14ac:dyDescent="0.2">
      <c r="A157" s="55">
        <v>3114</v>
      </c>
      <c r="B157" s="87" t="s">
        <v>355</v>
      </c>
      <c r="C157" s="52" t="s">
        <v>356</v>
      </c>
      <c r="D157" s="244">
        <v>39483</v>
      </c>
      <c r="E157" s="244">
        <v>43999.47</v>
      </c>
      <c r="F157" s="54">
        <f t="shared" si="31"/>
        <v>111.43902439024392</v>
      </c>
    </row>
    <row r="158" spans="1:6" ht="12.75" customHeight="1" x14ac:dyDescent="0.2">
      <c r="A158" s="55">
        <v>312</v>
      </c>
      <c r="B158" s="87" t="s">
        <v>357</v>
      </c>
      <c r="C158" s="52" t="s">
        <v>358</v>
      </c>
      <c r="D158" s="244">
        <v>192749</v>
      </c>
      <c r="E158" s="244">
        <v>241871.77</v>
      </c>
      <c r="F158" s="54">
        <f t="shared" si="31"/>
        <v>125.48535660366591</v>
      </c>
    </row>
    <row r="159" spans="1:6" ht="12.75" customHeight="1" x14ac:dyDescent="0.2">
      <c r="A159" s="55">
        <v>313</v>
      </c>
      <c r="B159" s="87" t="s">
        <v>359</v>
      </c>
      <c r="C159" s="52" t="s">
        <v>360</v>
      </c>
      <c r="D159" s="53">
        <f t="shared" ref="D159:E159" si="38">SUM(D160:D162)</f>
        <v>709322</v>
      </c>
      <c r="E159" s="53">
        <f t="shared" si="38"/>
        <v>792216.75</v>
      </c>
      <c r="F159" s="54">
        <f t="shared" si="31"/>
        <v>111.6864766636309</v>
      </c>
    </row>
    <row r="160" spans="1:6" ht="12.75" customHeight="1" x14ac:dyDescent="0.2">
      <c r="A160" s="55">
        <v>3131</v>
      </c>
      <c r="B160" s="87" t="s">
        <v>139</v>
      </c>
      <c r="C160" s="52" t="s">
        <v>361</v>
      </c>
      <c r="D160" s="244"/>
      <c r="E160" s="244">
        <v>64211.18</v>
      </c>
      <c r="F160" s="54" t="str">
        <f t="shared" si="31"/>
        <v>-</v>
      </c>
    </row>
    <row r="161" spans="1:6" ht="12.75" customHeight="1" x14ac:dyDescent="0.2">
      <c r="A161" s="55">
        <v>3132</v>
      </c>
      <c r="B161" s="87" t="s">
        <v>362</v>
      </c>
      <c r="C161" s="52" t="s">
        <v>363</v>
      </c>
      <c r="D161" s="244">
        <v>709322</v>
      </c>
      <c r="E161" s="244">
        <v>727395.97</v>
      </c>
      <c r="F161" s="54">
        <f t="shared" si="31"/>
        <v>102.54806279799583</v>
      </c>
    </row>
    <row r="162" spans="1:6" ht="12.75" customHeight="1" x14ac:dyDescent="0.2">
      <c r="A162" s="55">
        <v>3133</v>
      </c>
      <c r="B162" s="87" t="s">
        <v>364</v>
      </c>
      <c r="C162" s="52" t="s">
        <v>365</v>
      </c>
      <c r="D162" s="244"/>
      <c r="E162" s="244">
        <v>609.6</v>
      </c>
      <c r="F162" s="54" t="str">
        <f t="shared" si="31"/>
        <v>-</v>
      </c>
    </row>
    <row r="163" spans="1:6" ht="12.75" customHeight="1" x14ac:dyDescent="0.2">
      <c r="A163" s="55">
        <v>32</v>
      </c>
      <c r="B163" s="87" t="s">
        <v>366</v>
      </c>
      <c r="C163" s="52" t="s">
        <v>367</v>
      </c>
      <c r="D163" s="53">
        <f t="shared" ref="D163:E163" si="39">D164+D169+D177+D187+D188</f>
        <v>726143</v>
      </c>
      <c r="E163" s="53">
        <f t="shared" si="39"/>
        <v>1356459.79</v>
      </c>
      <c r="F163" s="54">
        <f t="shared" si="31"/>
        <v>186.80339685158432</v>
      </c>
    </row>
    <row r="164" spans="1:6" ht="12.75" customHeight="1" x14ac:dyDescent="0.2">
      <c r="A164" s="55">
        <v>321</v>
      </c>
      <c r="B164" s="87" t="s">
        <v>368</v>
      </c>
      <c r="C164" s="52" t="s">
        <v>369</v>
      </c>
      <c r="D164" s="53">
        <f t="shared" ref="D164:E164" si="40">SUM(D165:D168)</f>
        <v>296422</v>
      </c>
      <c r="E164" s="53">
        <f t="shared" si="40"/>
        <v>432505.51</v>
      </c>
      <c r="F164" s="54">
        <f t="shared" si="31"/>
        <v>145.90870785569223</v>
      </c>
    </row>
    <row r="165" spans="1:6" ht="12.75" customHeight="1" x14ac:dyDescent="0.2">
      <c r="A165" s="55">
        <v>3211</v>
      </c>
      <c r="B165" s="87" t="s">
        <v>370</v>
      </c>
      <c r="C165" s="52" t="s">
        <v>371</v>
      </c>
      <c r="D165" s="244">
        <v>35619</v>
      </c>
      <c r="E165" s="244">
        <v>36450.93</v>
      </c>
      <c r="F165" s="54">
        <f t="shared" si="31"/>
        <v>102.3356354754485</v>
      </c>
    </row>
    <row r="166" spans="1:6" ht="12.75" customHeight="1" x14ac:dyDescent="0.2">
      <c r="A166" s="55">
        <v>3212</v>
      </c>
      <c r="B166" s="87" t="s">
        <v>372</v>
      </c>
      <c r="C166" s="52" t="s">
        <v>373</v>
      </c>
      <c r="D166" s="244">
        <v>255918</v>
      </c>
      <c r="E166" s="244">
        <v>391974.58</v>
      </c>
      <c r="F166" s="54">
        <f t="shared" si="31"/>
        <v>153.16413069811426</v>
      </c>
    </row>
    <row r="167" spans="1:6" ht="12.75" customHeight="1" x14ac:dyDescent="0.2">
      <c r="A167" s="55">
        <v>3213</v>
      </c>
      <c r="B167" s="87" t="s">
        <v>374</v>
      </c>
      <c r="C167" s="52" t="s">
        <v>375</v>
      </c>
      <c r="D167" s="244">
        <v>4885</v>
      </c>
      <c r="E167" s="244">
        <v>4080</v>
      </c>
      <c r="F167" s="54">
        <f t="shared" si="31"/>
        <v>83.520982599795289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148698</v>
      </c>
      <c r="E169" s="53">
        <f t="shared" si="41"/>
        <v>220227.84000000003</v>
      </c>
      <c r="F169" s="54">
        <f t="shared" si="31"/>
        <v>148.10410361941655</v>
      </c>
    </row>
    <row r="170" spans="1:6" ht="12.75" customHeight="1" x14ac:dyDescent="0.2">
      <c r="A170" s="55">
        <v>3221</v>
      </c>
      <c r="B170" s="87" t="s">
        <v>380</v>
      </c>
      <c r="C170" s="52" t="s">
        <v>381</v>
      </c>
      <c r="D170" s="244">
        <v>40153</v>
      </c>
      <c r="E170" s="244">
        <v>81775.240000000005</v>
      </c>
      <c r="F170" s="54">
        <f t="shared" si="31"/>
        <v>203.65910392747742</v>
      </c>
    </row>
    <row r="171" spans="1:6" ht="12.75" customHeight="1" x14ac:dyDescent="0.2">
      <c r="A171" s="55">
        <v>3222</v>
      </c>
      <c r="B171" s="87" t="s">
        <v>382</v>
      </c>
      <c r="C171" s="52" t="s">
        <v>383</v>
      </c>
      <c r="D171" s="244">
        <v>8334</v>
      </c>
      <c r="E171" s="244">
        <v>31165.14</v>
      </c>
      <c r="F171" s="54">
        <f t="shared" si="31"/>
        <v>373.95176385889124</v>
      </c>
    </row>
    <row r="172" spans="1:6" ht="12.75" customHeight="1" x14ac:dyDescent="0.2">
      <c r="A172" s="55">
        <v>3223</v>
      </c>
      <c r="B172" s="87" t="s">
        <v>384</v>
      </c>
      <c r="C172" s="52" t="s">
        <v>385</v>
      </c>
      <c r="D172" s="244">
        <v>88366</v>
      </c>
      <c r="E172" s="244">
        <v>78210.39</v>
      </c>
      <c r="F172" s="54">
        <f t="shared" si="31"/>
        <v>88.507333137179458</v>
      </c>
    </row>
    <row r="173" spans="1:6" ht="12.75" customHeight="1" x14ac:dyDescent="0.2">
      <c r="A173" s="55">
        <v>3224</v>
      </c>
      <c r="B173" s="87" t="s">
        <v>386</v>
      </c>
      <c r="C173" s="52" t="s">
        <v>387</v>
      </c>
      <c r="D173" s="244">
        <v>5346</v>
      </c>
      <c r="E173" s="244">
        <v>16948.45</v>
      </c>
      <c r="F173" s="54">
        <f t="shared" si="31"/>
        <v>317.03049008604569</v>
      </c>
    </row>
    <row r="174" spans="1:6" ht="12.75" customHeight="1" x14ac:dyDescent="0.2">
      <c r="A174" s="55">
        <v>3225</v>
      </c>
      <c r="B174" s="87" t="s">
        <v>388</v>
      </c>
      <c r="C174" s="52" t="s">
        <v>389</v>
      </c>
      <c r="D174" s="244">
        <v>3687</v>
      </c>
      <c r="E174" s="244">
        <v>12128.62</v>
      </c>
      <c r="F174" s="54">
        <f t="shared" si="31"/>
        <v>328.95633306211016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2812</v>
      </c>
      <c r="E176" s="244"/>
      <c r="F176" s="54">
        <f t="shared" si="31"/>
        <v>0</v>
      </c>
    </row>
    <row r="177" spans="1:6" ht="12.75" customHeight="1" x14ac:dyDescent="0.2">
      <c r="A177" s="55">
        <v>323</v>
      </c>
      <c r="B177" s="87" t="s">
        <v>394</v>
      </c>
      <c r="C177" s="52" t="s">
        <v>395</v>
      </c>
      <c r="D177" s="53">
        <f t="shared" ref="D177:E177" si="42">SUM(D178:D186)</f>
        <v>205128</v>
      </c>
      <c r="E177" s="53">
        <f t="shared" si="42"/>
        <v>165712.69</v>
      </c>
      <c r="F177" s="54">
        <f t="shared" si="31"/>
        <v>80.785017160017162</v>
      </c>
    </row>
    <row r="178" spans="1:6" ht="12.75" customHeight="1" x14ac:dyDescent="0.2">
      <c r="A178" s="55">
        <v>3231</v>
      </c>
      <c r="B178" s="87" t="s">
        <v>396</v>
      </c>
      <c r="C178" s="52" t="s">
        <v>397</v>
      </c>
      <c r="D178" s="244">
        <v>12732</v>
      </c>
      <c r="E178" s="244">
        <v>11447.09</v>
      </c>
      <c r="F178" s="54">
        <f t="shared" si="31"/>
        <v>89.908027018535975</v>
      </c>
    </row>
    <row r="179" spans="1:6" ht="12.75" customHeight="1" x14ac:dyDescent="0.2">
      <c r="A179" s="55">
        <v>3232</v>
      </c>
      <c r="B179" s="87" t="s">
        <v>398</v>
      </c>
      <c r="C179" s="52" t="s">
        <v>399</v>
      </c>
      <c r="D179" s="244">
        <v>34517</v>
      </c>
      <c r="E179" s="244">
        <v>13828.95</v>
      </c>
      <c r="F179" s="54">
        <f t="shared" si="31"/>
        <v>40.064171277921027</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27310</v>
      </c>
      <c r="E181" s="244">
        <v>31384.560000000001</v>
      </c>
      <c r="F181" s="54">
        <f t="shared" si="31"/>
        <v>114.91966312705968</v>
      </c>
    </row>
    <row r="182" spans="1:6" ht="12.75" customHeight="1" x14ac:dyDescent="0.2">
      <c r="A182" s="55">
        <v>3235</v>
      </c>
      <c r="B182" s="87" t="s">
        <v>404</v>
      </c>
      <c r="C182" s="52" t="s">
        <v>405</v>
      </c>
      <c r="D182" s="244">
        <v>45765</v>
      </c>
      <c r="E182" s="244">
        <v>38691.47</v>
      </c>
      <c r="F182" s="54">
        <f t="shared" si="31"/>
        <v>84.543799847044681</v>
      </c>
    </row>
    <row r="183" spans="1:6" ht="12.75" customHeight="1" x14ac:dyDescent="0.2">
      <c r="A183" s="55">
        <v>3236</v>
      </c>
      <c r="B183" s="87" t="s">
        <v>406</v>
      </c>
      <c r="C183" s="52" t="s">
        <v>407</v>
      </c>
      <c r="D183" s="244">
        <v>29107</v>
      </c>
      <c r="E183" s="244">
        <v>14210</v>
      </c>
      <c r="F183" s="54">
        <f t="shared" si="31"/>
        <v>48.819871508571822</v>
      </c>
    </row>
    <row r="184" spans="1:6" ht="12.75" customHeight="1" x14ac:dyDescent="0.2">
      <c r="A184" s="55">
        <v>3237</v>
      </c>
      <c r="B184" s="87" t="s">
        <v>408</v>
      </c>
      <c r="C184" s="52" t="s">
        <v>409</v>
      </c>
      <c r="D184" s="244">
        <v>19091</v>
      </c>
      <c r="E184" s="244">
        <v>14375.56</v>
      </c>
      <c r="F184" s="54">
        <f t="shared" si="31"/>
        <v>75.300193808600909</v>
      </c>
    </row>
    <row r="185" spans="1:6" ht="12.75" customHeight="1" x14ac:dyDescent="0.2">
      <c r="A185" s="55">
        <v>3238</v>
      </c>
      <c r="B185" s="87" t="s">
        <v>410</v>
      </c>
      <c r="C185" s="52" t="s">
        <v>411</v>
      </c>
      <c r="D185" s="244">
        <v>3466</v>
      </c>
      <c r="E185" s="244">
        <v>10230.17</v>
      </c>
      <c r="F185" s="54">
        <f t="shared" si="31"/>
        <v>295.15781881130988</v>
      </c>
    </row>
    <row r="186" spans="1:6" ht="12.75" customHeight="1" x14ac:dyDescent="0.2">
      <c r="A186" s="55">
        <v>3239</v>
      </c>
      <c r="B186" s="87" t="s">
        <v>412</v>
      </c>
      <c r="C186" s="52" t="s">
        <v>413</v>
      </c>
      <c r="D186" s="244">
        <v>33140</v>
      </c>
      <c r="E186" s="244">
        <v>31544.89</v>
      </c>
      <c r="F186" s="54">
        <f t="shared" si="31"/>
        <v>95.186753168376583</v>
      </c>
    </row>
    <row r="187" spans="1:6" ht="12.75" customHeight="1" x14ac:dyDescent="0.2">
      <c r="A187" s="55">
        <v>324</v>
      </c>
      <c r="B187" s="87" t="s">
        <v>414</v>
      </c>
      <c r="C187" s="52" t="s">
        <v>415</v>
      </c>
      <c r="D187" s="244">
        <v>1921</v>
      </c>
      <c r="E187" s="244">
        <v>2296.8000000000002</v>
      </c>
      <c r="F187" s="54">
        <f t="shared" si="31"/>
        <v>119.56272774596566</v>
      </c>
    </row>
    <row r="188" spans="1:6" ht="12.75" customHeight="1" x14ac:dyDescent="0.2">
      <c r="A188" s="55">
        <v>329</v>
      </c>
      <c r="B188" s="87" t="s">
        <v>416</v>
      </c>
      <c r="C188" s="52" t="s">
        <v>417</v>
      </c>
      <c r="D188" s="53">
        <f t="shared" ref="D188:E188" si="43">SUM(D189:D195)</f>
        <v>73974</v>
      </c>
      <c r="E188" s="53">
        <f t="shared" si="43"/>
        <v>535716.94999999995</v>
      </c>
      <c r="F188" s="54">
        <f t="shared" si="31"/>
        <v>724.19627166301666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4911</v>
      </c>
      <c r="E190" s="244">
        <v>5117.13</v>
      </c>
      <c r="F190" s="54">
        <f t="shared" si="31"/>
        <v>104.19731215638363</v>
      </c>
    </row>
    <row r="191" spans="1:6" ht="12.75" customHeight="1" x14ac:dyDescent="0.2">
      <c r="A191" s="55">
        <v>3293</v>
      </c>
      <c r="B191" s="87" t="s">
        <v>422</v>
      </c>
      <c r="C191" s="52" t="s">
        <v>423</v>
      </c>
      <c r="D191" s="244">
        <v>1848</v>
      </c>
      <c r="E191" s="244">
        <v>58.96</v>
      </c>
      <c r="F191" s="54">
        <f t="shared" si="31"/>
        <v>3.1904761904761907</v>
      </c>
    </row>
    <row r="192" spans="1:6" ht="12.75" customHeight="1" x14ac:dyDescent="0.2">
      <c r="A192" s="55">
        <v>3294</v>
      </c>
      <c r="B192" s="87" t="s">
        <v>424</v>
      </c>
      <c r="C192" s="52" t="s">
        <v>425</v>
      </c>
      <c r="D192" s="244">
        <v>750</v>
      </c>
      <c r="E192" s="244">
        <v>750</v>
      </c>
      <c r="F192" s="54">
        <f t="shared" si="31"/>
        <v>100</v>
      </c>
    </row>
    <row r="193" spans="1:6" ht="12.75" customHeight="1" x14ac:dyDescent="0.2">
      <c r="A193" s="55">
        <v>3295</v>
      </c>
      <c r="B193" s="87" t="s">
        <v>426</v>
      </c>
      <c r="C193" s="52" t="s">
        <v>427</v>
      </c>
      <c r="D193" s="244">
        <v>10895</v>
      </c>
      <c r="E193" s="244">
        <v>1400</v>
      </c>
      <c r="F193" s="54">
        <f t="shared" si="31"/>
        <v>12.849931161083067</v>
      </c>
    </row>
    <row r="194" spans="1:6" ht="12.75" customHeight="1" x14ac:dyDescent="0.2">
      <c r="A194" s="55" t="s">
        <v>428</v>
      </c>
      <c r="B194" s="87" t="s">
        <v>429</v>
      </c>
      <c r="C194" s="52" t="s">
        <v>428</v>
      </c>
      <c r="D194" s="244">
        <v>38281</v>
      </c>
      <c r="E194" s="244">
        <v>15937.5</v>
      </c>
      <c r="F194" s="54">
        <f t="shared" si="31"/>
        <v>41.632924949713953</v>
      </c>
    </row>
    <row r="195" spans="1:6" ht="12.75" customHeight="1" x14ac:dyDescent="0.2">
      <c r="A195" s="55">
        <v>3299</v>
      </c>
      <c r="B195" s="87" t="s">
        <v>430</v>
      </c>
      <c r="C195" s="52" t="s">
        <v>431</v>
      </c>
      <c r="D195" s="244">
        <v>17289</v>
      </c>
      <c r="E195" s="314">
        <v>512453.36</v>
      </c>
      <c r="F195" s="54">
        <f t="shared" si="31"/>
        <v>2964.0428017814793</v>
      </c>
    </row>
    <row r="196" spans="1:6" ht="12.75" customHeight="1" x14ac:dyDescent="0.2">
      <c r="A196" s="55">
        <v>34</v>
      </c>
      <c r="B196" s="234" t="s">
        <v>432</v>
      </c>
      <c r="C196" s="52" t="s">
        <v>433</v>
      </c>
      <c r="D196" s="53">
        <f t="shared" ref="D196:E196" si="44">D197+D202+D210</f>
        <v>32625</v>
      </c>
      <c r="E196" s="53">
        <f t="shared" si="44"/>
        <v>19043.12</v>
      </c>
      <c r="F196" s="54">
        <f t="shared" si="31"/>
        <v>58.369716475095778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32625</v>
      </c>
      <c r="E210" s="53">
        <f t="shared" si="47"/>
        <v>19043.12</v>
      </c>
      <c r="F210" s="54">
        <f t="shared" si="31"/>
        <v>58.369716475095778</v>
      </c>
    </row>
    <row r="211" spans="1:6" ht="12.75" customHeight="1" x14ac:dyDescent="0.2">
      <c r="A211" s="55">
        <v>3431</v>
      </c>
      <c r="B211" s="234" t="s">
        <v>462</v>
      </c>
      <c r="C211" s="52" t="s">
        <v>463</v>
      </c>
      <c r="D211" s="244">
        <v>3900</v>
      </c>
      <c r="E211" s="244">
        <v>5375.44</v>
      </c>
      <c r="F211" s="54">
        <f t="shared" si="31"/>
        <v>137.83179487179487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28725</v>
      </c>
      <c r="E213" s="244">
        <v>13667.68</v>
      </c>
      <c r="F213" s="54">
        <f t="shared" si="31"/>
        <v>47.581131418624892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493</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493</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493</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6253320</v>
      </c>
      <c r="E289" s="53">
        <f t="shared" si="79"/>
        <v>7286671.9499999993</v>
      </c>
      <c r="F289" s="54">
        <f t="shared" si="76"/>
        <v>116.52485319798123</v>
      </c>
    </row>
    <row r="290" spans="1:6" ht="12.75" customHeight="1" x14ac:dyDescent="0.2">
      <c r="A290" s="55" t="s">
        <v>605</v>
      </c>
      <c r="B290" s="87" t="s">
        <v>616</v>
      </c>
      <c r="C290" s="52" t="s">
        <v>617</v>
      </c>
      <c r="D290" s="53">
        <f>IF(D6&gt;=D289,D6-D289,0)</f>
        <v>316841</v>
      </c>
      <c r="E290" s="53">
        <f>IF(E6&gt;=E289,E6-E289,0)</f>
        <v>0</v>
      </c>
      <c r="F290" s="54">
        <f t="shared" si="76"/>
        <v>0</v>
      </c>
    </row>
    <row r="291" spans="1:6" ht="12.75" customHeight="1" x14ac:dyDescent="0.2">
      <c r="A291" s="55" t="s">
        <v>605</v>
      </c>
      <c r="B291" s="87" t="s">
        <v>618</v>
      </c>
      <c r="C291" s="52" t="s">
        <v>619</v>
      </c>
      <c r="D291" s="53">
        <f>IF(D289&gt;=D6,D289-D6,0)</f>
        <v>0</v>
      </c>
      <c r="E291" s="53">
        <f>IF(E289&gt;=E6,E289-E6,0)</f>
        <v>401956.43999999948</v>
      </c>
      <c r="F291" s="54" t="str">
        <f t="shared" si="76"/>
        <v>-</v>
      </c>
    </row>
    <row r="292" spans="1:6" ht="12.75" customHeight="1" x14ac:dyDescent="0.2">
      <c r="A292" s="55">
        <v>92211</v>
      </c>
      <c r="B292" s="87" t="s">
        <v>620</v>
      </c>
      <c r="C292" s="52" t="s">
        <v>621</v>
      </c>
      <c r="D292" s="244">
        <v>190507</v>
      </c>
      <c r="E292" s="244">
        <v>497596.7</v>
      </c>
      <c r="F292" s="54">
        <f t="shared" si="76"/>
        <v>261.19601904391965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1186</v>
      </c>
      <c r="E294" s="244"/>
      <c r="F294" s="54">
        <f t="shared" si="76"/>
        <v>0</v>
      </c>
    </row>
    <row r="295" spans="1:6" ht="24" x14ac:dyDescent="0.2">
      <c r="A295" s="55">
        <v>9661</v>
      </c>
      <c r="B295" s="87" t="s">
        <v>626</v>
      </c>
      <c r="C295" s="52" t="s">
        <v>627</v>
      </c>
      <c r="D295" s="244">
        <v>1186</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41663</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41663</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41663</v>
      </c>
      <c r="E317" s="53">
        <f t="shared" si="87"/>
        <v>0</v>
      </c>
      <c r="F317" s="54">
        <f t="shared" si="81"/>
        <v>0</v>
      </c>
    </row>
    <row r="318" spans="1:6" ht="12.75" customHeight="1" x14ac:dyDescent="0.2">
      <c r="A318" s="55">
        <v>7221</v>
      </c>
      <c r="B318" s="87" t="s">
        <v>671</v>
      </c>
      <c r="C318" s="52" t="s">
        <v>672</v>
      </c>
      <c r="D318" s="244">
        <v>1000</v>
      </c>
      <c r="E318" s="244"/>
      <c r="F318" s="54">
        <f t="shared" si="81"/>
        <v>0</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v>28511</v>
      </c>
      <c r="E322" s="244"/>
      <c r="F322" s="54">
        <f t="shared" si="81"/>
        <v>0</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v>12152</v>
      </c>
      <c r="E324" s="244"/>
      <c r="F324" s="54">
        <f t="shared" si="81"/>
        <v>0</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37612</v>
      </c>
      <c r="E350" s="53">
        <f t="shared" si="95"/>
        <v>25059.03</v>
      </c>
      <c r="F350" s="54">
        <f t="shared" si="81"/>
        <v>66.625093055407845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37612</v>
      </c>
      <c r="E363" s="53">
        <f t="shared" si="99"/>
        <v>25059.03</v>
      </c>
      <c r="F363" s="54">
        <f t="shared" si="81"/>
        <v>66.625093055407845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34043</v>
      </c>
      <c r="E369" s="53">
        <f t="shared" si="101"/>
        <v>19565.989999999998</v>
      </c>
      <c r="F369" s="54">
        <f t="shared" si="81"/>
        <v>57.47434127427077</v>
      </c>
    </row>
    <row r="370" spans="1:6" ht="12.75" customHeight="1" x14ac:dyDescent="0.2">
      <c r="A370" s="55">
        <v>4221</v>
      </c>
      <c r="B370" s="87" t="s">
        <v>671</v>
      </c>
      <c r="C370" s="52" t="s">
        <v>763</v>
      </c>
      <c r="D370" s="244">
        <v>23212</v>
      </c>
      <c r="E370" s="244">
        <v>14965.99</v>
      </c>
      <c r="F370" s="54">
        <f t="shared" si="81"/>
        <v>64.475228330174048</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4600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10831</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3569</v>
      </c>
      <c r="E383" s="53">
        <f t="shared" si="103"/>
        <v>5493.04</v>
      </c>
      <c r="F383" s="54">
        <f t="shared" si="81"/>
        <v>153.90977864948167</v>
      </c>
    </row>
    <row r="384" spans="1:6" ht="12.75" customHeight="1" x14ac:dyDescent="0.2">
      <c r="A384" s="55">
        <v>4241</v>
      </c>
      <c r="B384" s="87" t="s">
        <v>780</v>
      </c>
      <c r="C384" s="52" t="s">
        <v>781</v>
      </c>
      <c r="D384" s="244">
        <v>3569</v>
      </c>
      <c r="E384" s="244">
        <v>5493.04</v>
      </c>
      <c r="F384" s="54">
        <f t="shared" si="81"/>
        <v>153.90977864948167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4051</v>
      </c>
      <c r="E407" s="53">
        <f t="shared" si="110"/>
        <v>0</v>
      </c>
      <c r="F407" s="54">
        <f t="shared" si="81"/>
        <v>0</v>
      </c>
    </row>
    <row r="408" spans="1:6" ht="12.75" customHeight="1" x14ac:dyDescent="0.2">
      <c r="A408" s="55" t="s">
        <v>605</v>
      </c>
      <c r="B408" s="87" t="s">
        <v>818</v>
      </c>
      <c r="C408" s="52" t="s">
        <v>819</v>
      </c>
      <c r="D408" s="53">
        <f t="shared" ref="D408:E408" si="111">IF(D350&gt;=D298,D350-D298,0)</f>
        <v>0</v>
      </c>
      <c r="E408" s="53">
        <f t="shared" si="111"/>
        <v>25059.03</v>
      </c>
      <c r="F408" s="54" t="str">
        <f t="shared" si="81"/>
        <v>-</v>
      </c>
    </row>
    <row r="409" spans="1:6" ht="12.75" customHeight="1" x14ac:dyDescent="0.2">
      <c r="A409" s="55">
        <v>92212</v>
      </c>
      <c r="B409" s="87" t="s">
        <v>820</v>
      </c>
      <c r="C409" s="52" t="s">
        <v>821</v>
      </c>
      <c r="D409" s="244">
        <v>83761</v>
      </c>
      <c r="E409" s="244">
        <v>87812.5</v>
      </c>
      <c r="F409" s="54">
        <f t="shared" si="81"/>
        <v>104.83697663590455</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6611824</v>
      </c>
      <c r="E412" s="53">
        <f>E6+E298</f>
        <v>6884715.5099999998</v>
      </c>
      <c r="F412" s="54">
        <f t="shared" si="81"/>
        <v>104.12732568199033</v>
      </c>
    </row>
    <row r="413" spans="1:6" ht="12.75" customHeight="1" x14ac:dyDescent="0.2">
      <c r="A413" s="55" t="s">
        <v>605</v>
      </c>
      <c r="B413" s="87" t="s">
        <v>828</v>
      </c>
      <c r="C413" s="52" t="s">
        <v>829</v>
      </c>
      <c r="D413" s="53">
        <f t="shared" ref="D413:E413" si="112">D289+D350</f>
        <v>6290932</v>
      </c>
      <c r="E413" s="53">
        <f t="shared" si="112"/>
        <v>7311730.9799999995</v>
      </c>
      <c r="F413" s="54">
        <f t="shared" si="81"/>
        <v>116.2265142907283</v>
      </c>
    </row>
    <row r="414" spans="1:6" ht="12.75" customHeight="1" x14ac:dyDescent="0.2">
      <c r="A414" s="55" t="s">
        <v>605</v>
      </c>
      <c r="B414" s="87" t="s">
        <v>830</v>
      </c>
      <c r="C414" s="52" t="s">
        <v>831</v>
      </c>
      <c r="D414" s="53">
        <f t="shared" ref="D414:E414" si="113">IF(D412&gt;=D413,D412-D413,0)</f>
        <v>320892</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427015.46999999974</v>
      </c>
      <c r="F415" s="54" t="str">
        <f t="shared" si="81"/>
        <v>-</v>
      </c>
    </row>
    <row r="416" spans="1:6" ht="12.75" customHeight="1" x14ac:dyDescent="0.2">
      <c r="A416" s="62" t="s">
        <v>834</v>
      </c>
      <c r="B416" s="234" t="s">
        <v>835</v>
      </c>
      <c r="C416" s="63" t="s">
        <v>836</v>
      </c>
      <c r="D416" s="53">
        <f t="shared" ref="D416:E416" si="115">IF(D292-D293+D409-D410&gt;=0,D292-D293+D409-D410,0)</f>
        <v>274268</v>
      </c>
      <c r="E416" s="53">
        <f t="shared" si="115"/>
        <v>585409.19999999995</v>
      </c>
      <c r="F416" s="54">
        <f t="shared" si="81"/>
        <v>213.44422243936586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1186</v>
      </c>
      <c r="E418" s="64">
        <f t="shared" si="117"/>
        <v>0</v>
      </c>
      <c r="F418" s="59">
        <f t="shared" si="81"/>
        <v>0</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6611824</v>
      </c>
      <c r="E639" s="53">
        <f t="shared" si="180"/>
        <v>6884715.5099999998</v>
      </c>
      <c r="F639" s="54">
        <f t="shared" si="119"/>
        <v>104.12732568199033</v>
      </c>
    </row>
    <row r="640" spans="1:6" ht="12.75" customHeight="1" x14ac:dyDescent="0.2">
      <c r="A640" s="55" t="s">
        <v>605</v>
      </c>
      <c r="B640" s="87" t="s">
        <v>1274</v>
      </c>
      <c r="C640" s="52" t="s">
        <v>1275</v>
      </c>
      <c r="D640" s="53">
        <f t="shared" ref="D640:E640" si="181">D413+D528</f>
        <v>6290932</v>
      </c>
      <c r="E640" s="53">
        <f t="shared" si="181"/>
        <v>7311730.9799999995</v>
      </c>
      <c r="F640" s="54">
        <f t="shared" si="119"/>
        <v>116.2265142907283</v>
      </c>
    </row>
    <row r="641" spans="1:6" ht="12.75" customHeight="1" x14ac:dyDescent="0.2">
      <c r="A641" s="55" t="s">
        <v>605</v>
      </c>
      <c r="B641" s="87" t="s">
        <v>1276</v>
      </c>
      <c r="C641" s="52" t="s">
        <v>1277</v>
      </c>
      <c r="D641" s="53">
        <f t="shared" ref="D641:E641" si="182">IF(D639&gt;=D640,D639-D640,0)</f>
        <v>320892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427015.46999999974</v>
      </c>
      <c r="F642" s="54" t="str">
        <f t="shared" si="119"/>
        <v>-</v>
      </c>
    </row>
    <row r="643" spans="1:6" ht="24" x14ac:dyDescent="0.2">
      <c r="A643" s="62" t="s">
        <v>1280</v>
      </c>
      <c r="B643" s="87" t="s">
        <v>1281</v>
      </c>
      <c r="C643" s="63" t="s">
        <v>1280</v>
      </c>
      <c r="D643" s="53">
        <f t="shared" ref="D643:E643" si="184">IF(D416-D417+D637-D638&gt;=0,D416-D417+D637-D638,0)</f>
        <v>274268</v>
      </c>
      <c r="E643" s="53">
        <f t="shared" si="184"/>
        <v>585409.19999999995</v>
      </c>
      <c r="F643" s="54">
        <f t="shared" si="119"/>
        <v>213.44422243936586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595160</v>
      </c>
      <c r="E645" s="53">
        <f t="shared" si="186"/>
        <v>158393.73000000021</v>
      </c>
      <c r="F645" s="54">
        <f t="shared" si="119"/>
        <v>26.613638349351472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446278</v>
      </c>
      <c r="E647" s="245">
        <v>531954.31000000006</v>
      </c>
      <c r="F647" s="59">
        <f t="shared" si="119"/>
        <v>119.19796853082609</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486675</v>
      </c>
      <c r="E649" s="244">
        <v>690337.85</v>
      </c>
      <c r="F649" s="54">
        <f t="shared" ref="F649:F724" si="188">IF(D649&lt;&gt;0,IF(E649/D649&gt;=100,"&gt;&gt;100",E649/D649*100),"-")</f>
        <v>141.847814249756</v>
      </c>
    </row>
    <row r="650" spans="1:6" ht="12.75" customHeight="1" x14ac:dyDescent="0.2">
      <c r="A650" s="55" t="s">
        <v>1293</v>
      </c>
      <c r="B650" s="87" t="s">
        <v>1294</v>
      </c>
      <c r="C650" s="52" t="s">
        <v>1293</v>
      </c>
      <c r="D650" s="244">
        <v>984787</v>
      </c>
      <c r="E650" s="244">
        <v>1317553.92</v>
      </c>
      <c r="F650" s="54">
        <f t="shared" si="188"/>
        <v>133.79075069025077</v>
      </c>
    </row>
    <row r="651" spans="1:6" ht="12.75" customHeight="1" x14ac:dyDescent="0.2">
      <c r="A651" s="55" t="s">
        <v>1295</v>
      </c>
      <c r="B651" s="87" t="s">
        <v>1296</v>
      </c>
      <c r="C651" s="52" t="s">
        <v>1295</v>
      </c>
      <c r="D651" s="244">
        <v>781124</v>
      </c>
      <c r="E651" s="244">
        <v>1794247.05</v>
      </c>
      <c r="F651" s="54">
        <f t="shared" si="188"/>
        <v>229.70066852381953</v>
      </c>
    </row>
    <row r="652" spans="1:6" ht="24" x14ac:dyDescent="0.2">
      <c r="A652" s="55">
        <v>11</v>
      </c>
      <c r="B652" s="87" t="s">
        <v>1297</v>
      </c>
      <c r="C652" s="52" t="s">
        <v>1298</v>
      </c>
      <c r="D652" s="53">
        <f t="shared" ref="D652:E652" si="189">+D649+D650-D651</f>
        <v>690338</v>
      </c>
      <c r="E652" s="53">
        <f t="shared" si="189"/>
        <v>213644.71999999997</v>
      </c>
      <c r="F652" s="54">
        <f t="shared" si="188"/>
        <v>30.947842940704405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58</v>
      </c>
      <c r="E654" s="266">
        <v>62</v>
      </c>
      <c r="F654" s="54">
        <f t="shared" si="188"/>
        <v>106.89655172413792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43</v>
      </c>
      <c r="E656" s="266">
        <v>47</v>
      </c>
      <c r="F656" s="54">
        <f t="shared" si="188"/>
        <v>109.30232558139534</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5458511</v>
      </c>
      <c r="E675" s="244">
        <v>5960234.1900000004</v>
      </c>
      <c r="F675" s="54">
        <f t="shared" si="188"/>
        <v>109.1915760543489</v>
      </c>
    </row>
    <row r="676" spans="1:6" ht="24" x14ac:dyDescent="0.2">
      <c r="A676" s="55">
        <v>63613</v>
      </c>
      <c r="B676" s="234" t="s">
        <v>1346</v>
      </c>
      <c r="C676" s="52" t="s">
        <v>1347</v>
      </c>
      <c r="D676" s="244">
        <v>11970</v>
      </c>
      <c r="E676" s="244">
        <v>14792.73</v>
      </c>
      <c r="F676" s="54">
        <f t="shared" si="188"/>
        <v>123.58170426065162</v>
      </c>
    </row>
    <row r="677" spans="1:6" ht="24" x14ac:dyDescent="0.2">
      <c r="A677" s="55">
        <v>63622</v>
      </c>
      <c r="B677" s="234" t="s">
        <v>1348</v>
      </c>
      <c r="C677" s="52" t="s">
        <v>1349</v>
      </c>
      <c r="D677" s="244">
        <v>3569</v>
      </c>
      <c r="E677" s="244">
        <v>10225</v>
      </c>
      <c r="F677" s="54">
        <f t="shared" si="188"/>
        <v>286.49481647520309</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484792</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5820</v>
      </c>
      <c r="E710" s="244">
        <v>32548</v>
      </c>
      <c r="F710" s="54">
        <f t="shared" si="188"/>
        <v>559.24398625429546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7312</v>
      </c>
      <c r="E717" s="244">
        <v>21903.919999999998</v>
      </c>
      <c r="F717" s="54">
        <f t="shared" si="188"/>
        <v>299.56126914660831</v>
      </c>
    </row>
    <row r="718" spans="1:6" ht="12.75" customHeight="1" x14ac:dyDescent="0.2">
      <c r="A718" s="55">
        <v>32121</v>
      </c>
      <c r="B718" s="87" t="s">
        <v>1412</v>
      </c>
      <c r="C718" s="52" t="s">
        <v>1413</v>
      </c>
      <c r="D718" s="244">
        <v>255918</v>
      </c>
      <c r="E718" s="244">
        <v>391974.58</v>
      </c>
      <c r="F718" s="54">
        <f t="shared" si="188"/>
        <v>153.16413069811426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19407</v>
      </c>
      <c r="E720" s="244">
        <v>8910</v>
      </c>
      <c r="F720" s="54">
        <f t="shared" si="188"/>
        <v>45.911269129695469</v>
      </c>
    </row>
    <row r="721" spans="1:6" ht="12.75" customHeight="1" x14ac:dyDescent="0.2">
      <c r="A721" s="55" t="s">
        <v>1418</v>
      </c>
      <c r="B721" s="87" t="s">
        <v>1419</v>
      </c>
      <c r="C721" s="52" t="s">
        <v>1418</v>
      </c>
      <c r="D721" s="244"/>
      <c r="E721" s="244">
        <v>1457.53</v>
      </c>
      <c r="F721" s="54" t="str">
        <f t="shared" si="188"/>
        <v>-</v>
      </c>
    </row>
    <row r="722" spans="1:6" ht="12.75" customHeight="1" x14ac:dyDescent="0.2">
      <c r="A722" s="55" t="s">
        <v>1420</v>
      </c>
      <c r="B722" s="87" t="s">
        <v>1421</v>
      </c>
      <c r="C722" s="52" t="s">
        <v>1420</v>
      </c>
      <c r="D722" s="244">
        <v>18154</v>
      </c>
      <c r="E722" s="244">
        <v>6458.92</v>
      </c>
      <c r="F722" s="54">
        <f t="shared" si="188"/>
        <v>35.578495097499172</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493</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0"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8331255</v>
      </c>
      <c r="E6" s="231">
        <f t="shared" si="0"/>
        <v>7578278.3600000003</v>
      </c>
      <c r="F6" s="232">
        <f t="shared" ref="F6:F260" si="1">IF(D6&gt;0,IF(E6/D6&gt;=100,"&gt;&gt;100",E6/D6*100),"-")</f>
        <v>90.962026249346593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7119347</v>
      </c>
      <c r="E7" s="106">
        <f t="shared" si="2"/>
        <v>6797980.5600000005</v>
      </c>
      <c r="F7" s="95">
        <f t="shared" si="1"/>
        <v>95.486012410969721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38500</v>
      </c>
      <c r="E8" s="106">
        <f>E9+E10-E11</f>
        <v>38500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38500</v>
      </c>
      <c r="E9" s="249">
        <v>38500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6911466</v>
      </c>
      <c r="E12" s="106">
        <f t="shared" si="3"/>
        <v>6590099.3000000007</v>
      </c>
      <c r="F12" s="95">
        <f t="shared" si="1"/>
        <v>95.350238285191608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5589673</v>
      </c>
      <c r="E13" s="106">
        <f t="shared" si="4"/>
        <v>5478994.1399999997</v>
      </c>
      <c r="F13" s="95">
        <f t="shared" si="1"/>
        <v>98.019940343558559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137826</v>
      </c>
      <c r="E14" s="249">
        <v>137825.76999999999</v>
      </c>
      <c r="F14" s="95">
        <f t="shared" si="1"/>
        <v>99.999833122923093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8293696</v>
      </c>
      <c r="E15" s="249">
        <v>8293695.5300000003</v>
      </c>
      <c r="F15" s="95">
        <f t="shared" si="1"/>
        <v>99.999994333045251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171407</v>
      </c>
      <c r="E17" s="249">
        <v>171406.79</v>
      </c>
      <c r="F17" s="95">
        <f t="shared" si="1"/>
        <v>99.999877484583479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3013256</v>
      </c>
      <c r="E18" s="249">
        <v>3123933.95</v>
      </c>
      <c r="F18" s="95">
        <f t="shared" si="1"/>
        <v>103.67303508231626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820518</v>
      </c>
      <c r="E19" s="106">
        <f t="shared" si="5"/>
        <v>650286.51000000024</v>
      </c>
      <c r="F19" s="95">
        <f t="shared" si="1"/>
        <v>79.25316812062627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1652114</v>
      </c>
      <c r="E20" s="249">
        <v>1612438.1</v>
      </c>
      <c r="F20" s="95">
        <f t="shared" si="1"/>
        <v>97.598476860555635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27431</v>
      </c>
      <c r="E21" s="249">
        <v>22743.040000000001</v>
      </c>
      <c r="F21" s="95">
        <f t="shared" si="1"/>
        <v>82.909992344427835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68643</v>
      </c>
      <c r="E22" s="249">
        <v>61634.04</v>
      </c>
      <c r="F22" s="95">
        <f t="shared" si="1"/>
        <v>89.789257462523494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81186</v>
      </c>
      <c r="E24" s="249">
        <v>81186</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30338</v>
      </c>
      <c r="E25" s="249">
        <v>26450.76</v>
      </c>
      <c r="F25" s="95">
        <f t="shared" si="1"/>
        <v>87.186894323950156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1217692</v>
      </c>
      <c r="E26" s="249">
        <v>1046165.75</v>
      </c>
      <c r="F26" s="95">
        <f t="shared" si="1"/>
        <v>85.91382303571018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2256886</v>
      </c>
      <c r="E28" s="249">
        <v>2200331.1800000002</v>
      </c>
      <c r="F28" s="95">
        <f t="shared" si="1"/>
        <v>97.494121546236727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202351</v>
      </c>
      <c r="E29" s="106">
        <f t="shared" si="6"/>
        <v>156144.66</v>
      </c>
      <c r="F29" s="95">
        <f t="shared" si="1"/>
        <v>77.165252457363692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369645</v>
      </c>
      <c r="E30" s="249">
        <v>369644.69</v>
      </c>
      <c r="F30" s="95">
        <f t="shared" si="1"/>
        <v>99.999916135751874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167294</v>
      </c>
      <c r="E34" s="249">
        <v>213500.03</v>
      </c>
      <c r="F34" s="95">
        <f t="shared" si="1"/>
        <v>127.61965760876062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298924</v>
      </c>
      <c r="E35" s="106">
        <f t="shared" si="7"/>
        <v>304673.99</v>
      </c>
      <c r="F35" s="95">
        <f t="shared" si="1"/>
        <v>101.92356251087233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298924</v>
      </c>
      <c r="E36" s="249">
        <v>304673.99</v>
      </c>
      <c r="F36" s="95">
        <f t="shared" si="1"/>
        <v>101.92356251087233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279891</v>
      </c>
      <c r="E54" s="249">
        <v>272992.46999999997</v>
      </c>
      <c r="F54" s="95">
        <f t="shared" si="1"/>
        <v>97.535279805352786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279891</v>
      </c>
      <c r="E55" s="249">
        <v>272992.46999999997</v>
      </c>
      <c r="F55" s="95">
        <f t="shared" si="1"/>
        <v>97.535279805352786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169381</v>
      </c>
      <c r="E56" s="106">
        <f t="shared" si="11"/>
        <v>169381.26</v>
      </c>
      <c r="F56" s="95">
        <f t="shared" si="1"/>
        <v>100.00015350009741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169381</v>
      </c>
      <c r="E57" s="249">
        <v>169381.26</v>
      </c>
      <c r="F57" s="95">
        <f t="shared" si="1"/>
        <v>100.00015350009741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1211908</v>
      </c>
      <c r="E68" s="106">
        <f t="shared" si="13"/>
        <v>780297.8</v>
      </c>
      <c r="F68" s="95">
        <f t="shared" si="1"/>
        <v>64.385893978750858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690338</v>
      </c>
      <c r="E69" s="106">
        <f t="shared" si="14"/>
        <v>213644.72</v>
      </c>
      <c r="F69" s="95">
        <f t="shared" si="1"/>
        <v>30.947842940704405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690272</v>
      </c>
      <c r="E70" s="106">
        <f t="shared" si="15"/>
        <v>213644.72</v>
      </c>
      <c r="F70" s="95">
        <f t="shared" si="1"/>
        <v>30.950802002688793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690272</v>
      </c>
      <c r="E72" s="249">
        <v>213644.72</v>
      </c>
      <c r="F72" s="95">
        <f t="shared" si="1"/>
        <v>30.950802002688793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74106</v>
      </c>
      <c r="E78" s="106">
        <f>E79+SUM(E82:E84)-E85+E86</f>
        <v>34698.769999999997</v>
      </c>
      <c r="F78" s="95">
        <f t="shared" si="1"/>
        <v>46.823158718592282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74106</v>
      </c>
      <c r="E86" s="249">
        <v>34698.769999999997</v>
      </c>
      <c r="F86" s="95">
        <f t="shared" si="1"/>
        <v>46.823158718592282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1186</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1186</v>
      </c>
      <c r="E159" s="249"/>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446278</v>
      </c>
      <c r="E170" s="106">
        <f t="shared" si="29"/>
        <v>531954.31000000006</v>
      </c>
      <c r="F170" s="95">
        <f t="shared" si="1"/>
        <v>119.19796853082609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446278</v>
      </c>
      <c r="E173" s="249">
        <v>531954.31000000006</v>
      </c>
      <c r="F173" s="95">
        <f t="shared" si="1"/>
        <v>119.19796853082609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8331255</v>
      </c>
      <c r="E175" s="106">
        <f t="shared" si="30"/>
        <v>7578278.3599999994</v>
      </c>
      <c r="F175" s="95">
        <f t="shared" si="1"/>
        <v>90.962026249346579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615563</v>
      </c>
      <c r="E176" s="106">
        <f t="shared" si="31"/>
        <v>621904.07000000007</v>
      </c>
      <c r="F176" s="95">
        <f t="shared" si="1"/>
        <v>101.03012526743811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615563</v>
      </c>
      <c r="E177" s="106">
        <f t="shared" si="32"/>
        <v>620604.08000000007</v>
      </c>
      <c r="F177" s="95">
        <f t="shared" si="1"/>
        <v>100.81893811031529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446278</v>
      </c>
      <c r="E178" s="249">
        <v>531954.31000000006</v>
      </c>
      <c r="F178" s="95">
        <f t="shared" si="1"/>
        <v>119.19796853082609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94774</v>
      </c>
      <c r="E179" s="249">
        <v>53505.55</v>
      </c>
      <c r="F179" s="95">
        <f t="shared" si="1"/>
        <v>56.455937282377022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405</v>
      </c>
      <c r="E180" s="106">
        <f t="shared" si="33"/>
        <v>445.45</v>
      </c>
      <c r="F180" s="95">
        <f t="shared" si="1"/>
        <v>109.98765432098764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405</v>
      </c>
      <c r="E183" s="249">
        <v>445.45</v>
      </c>
      <c r="F183" s="95">
        <f t="shared" si="1"/>
        <v>109.98765432098764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74106</v>
      </c>
      <c r="E188" s="249">
        <v>34698.769999999997</v>
      </c>
      <c r="F188" s="95">
        <f t="shared" si="1"/>
        <v>46.823158718592282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1299.99</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7715692</v>
      </c>
      <c r="E237" s="106">
        <f t="shared" si="41"/>
        <v>6956374.2899999991</v>
      </c>
      <c r="F237" s="95">
        <f t="shared" si="1"/>
        <v>90.158786664890187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7119345</v>
      </c>
      <c r="E238" s="106">
        <f t="shared" si="42"/>
        <v>6797980.5599999996</v>
      </c>
      <c r="F238" s="95">
        <f t="shared" si="1"/>
        <v>95.486039235351001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7119345</v>
      </c>
      <c r="E239" s="106">
        <f t="shared" si="43"/>
        <v>6797980.5599999996</v>
      </c>
      <c r="F239" s="95">
        <f t="shared" si="1"/>
        <v>95.486039235351001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6711170</v>
      </c>
      <c r="E240" s="249">
        <v>6440683.7199999997</v>
      </c>
      <c r="F240" s="95">
        <f t="shared" si="1"/>
        <v>95.969610664012379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408175</v>
      </c>
      <c r="E241" s="249">
        <v>357296.84</v>
      </c>
      <c r="F241" s="95">
        <f t="shared" si="1"/>
        <v>87.535209162736578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595160</v>
      </c>
      <c r="E245" s="106">
        <f t="shared" si="45"/>
        <v>158393.72999999998</v>
      </c>
      <c r="F245" s="95">
        <f t="shared" si="1"/>
        <v>26.613638349351433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595160</v>
      </c>
      <c r="E246" s="106">
        <f t="shared" si="46"/>
        <v>158393.72999999998</v>
      </c>
      <c r="F246" s="95">
        <f t="shared" si="1"/>
        <v>26.613638349351433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507348</v>
      </c>
      <c r="E247" s="249">
        <v>70581.23</v>
      </c>
      <c r="F247" s="95">
        <f t="shared" si="1"/>
        <v>13.911798213455064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87812</v>
      </c>
      <c r="E248" s="249">
        <v>87812.5</v>
      </c>
      <c r="F248" s="95">
        <f t="shared" si="1"/>
        <v>100.00056939825993</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1187</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22450</v>
      </c>
      <c r="E259" s="106">
        <f t="shared" si="49"/>
        <v>22450.25</v>
      </c>
      <c r="F259" s="95">
        <f t="shared" si="1"/>
        <v>100.00111358574611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22450</v>
      </c>
      <c r="E260" s="250">
        <v>22450.25</v>
      </c>
      <c r="F260" s="99">
        <f t="shared" si="1"/>
        <v>100.00111358574611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1186</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74106</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11959</v>
      </c>
      <c r="E287" s="249">
        <v>2603.59</v>
      </c>
      <c r="F287" s="95">
        <f t="shared" si="50"/>
        <v>21.770967472196673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603604</v>
      </c>
      <c r="E288" s="249">
        <v>618000.49</v>
      </c>
      <c r="F288" s="95">
        <f t="shared" si="50"/>
        <v>102.38508856800152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1299.99</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74106</v>
      </c>
      <c r="E302" s="249">
        <v>34698.769999999997</v>
      </c>
      <c r="F302" s="95">
        <f t="shared" si="50"/>
        <v>46.823158718592282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H117" sqref="H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6290932</v>
      </c>
      <c r="E114" s="83">
        <f t="shared" si="22"/>
        <v>7311730.9800000004</v>
      </c>
      <c r="F114" s="65">
        <f t="shared" si="1"/>
        <v>116.22651429072832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6290932</v>
      </c>
      <c r="E118" s="83">
        <f t="shared" si="24"/>
        <v>7311730.9800000004</v>
      </c>
      <c r="F118" s="65">
        <f t="shared" si="1"/>
        <v>116.22651429072832</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6290932</v>
      </c>
      <c r="E120" s="251">
        <v>7311730.9800000004</v>
      </c>
      <c r="F120" s="65">
        <f t="shared" si="1"/>
        <v>116.22651429072832</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6290932</v>
      </c>
      <c r="E141" s="108">
        <f t="shared" si="28"/>
        <v>7311730.9800000004</v>
      </c>
      <c r="F141" s="84">
        <f t="shared" si="1"/>
        <v>116.22651429072832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H33" sqref="H3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257.37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257.37</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257.37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257.37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I100" sqref="I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615562.72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7449318.8799999999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7425773.4900000002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6021452.5300000003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1344888.73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19587.04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39845.19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23545.39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7442977.5299999993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7420732.129999999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5935776.2199999997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1386157.26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19546.09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79252.56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22245.4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621904.0700000003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2603.59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2603.59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2603.59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2603.59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619300.48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34698.769999999997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584601.71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18889</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8" t="s">
        <v>3382</v>
      </c>
      <c r="C46" s="379"/>
      <c r="D46" s="41"/>
      <c r="E46" s="4"/>
      <c r="F46" s="4"/>
      <c r="G46" s="4"/>
      <c r="H46" s="4"/>
      <c r="I46" s="4"/>
      <c r="J46" s="4"/>
      <c r="K46" s="4"/>
      <c r="L46" s="4"/>
      <c r="M46" s="4"/>
      <c r="N46" s="4"/>
      <c r="O46" s="4"/>
      <c r="P46" s="4"/>
      <c r="Q46" s="4"/>
    </row>
    <row r="47" spans="1:17" ht="66" hidden="1" customHeight="1" x14ac:dyDescent="0.2">
      <c r="A47" s="48" t="s">
        <v>3383</v>
      </c>
      <c r="B47" s="389" t="s">
        <v>3384</v>
      </c>
      <c r="C47" s="389"/>
      <c r="D47" s="4"/>
      <c r="E47" s="4"/>
      <c r="F47" s="4"/>
      <c r="G47" s="4"/>
      <c r="H47" s="4"/>
      <c r="I47" s="4"/>
      <c r="J47" s="4"/>
      <c r="K47" s="4"/>
      <c r="L47" s="4"/>
      <c r="M47" s="4"/>
      <c r="N47" s="4"/>
      <c r="O47" s="4"/>
      <c r="P47" s="4"/>
      <c r="Q47" s="4"/>
    </row>
    <row r="48" spans="1:17" ht="123.75" customHeight="1" x14ac:dyDescent="0.2">
      <c r="A48" s="271" t="s">
        <v>3385</v>
      </c>
      <c r="B48" s="387" t="s">
        <v>3386</v>
      </c>
      <c r="C48" s="386"/>
      <c r="D48" s="4"/>
      <c r="E48" s="4"/>
      <c r="F48" s="4"/>
      <c r="G48" s="4"/>
      <c r="H48" s="4"/>
      <c r="I48" s="4"/>
      <c r="J48" s="4"/>
      <c r="K48" s="4"/>
      <c r="L48" s="4"/>
      <c r="M48" s="4"/>
      <c r="N48" s="4"/>
      <c r="O48" s="4"/>
      <c r="P48" s="4"/>
      <c r="Q48" s="4"/>
    </row>
    <row r="49" spans="1:17" ht="34.5" customHeight="1" x14ac:dyDescent="0.2">
      <c r="A49" s="271" t="s">
        <v>3387</v>
      </c>
      <c r="B49" s="385" t="s">
        <v>3388</v>
      </c>
      <c r="C49" s="386"/>
      <c r="D49" s="4"/>
      <c r="E49" s="4"/>
      <c r="F49" s="4"/>
      <c r="G49" s="4"/>
      <c r="H49" s="4"/>
      <c r="I49" s="4"/>
      <c r="J49" s="4"/>
      <c r="K49" s="4"/>
      <c r="L49" s="4"/>
      <c r="M49" s="4"/>
      <c r="N49" s="4"/>
      <c r="O49" s="4"/>
      <c r="P49" s="4"/>
      <c r="Q49" s="4"/>
    </row>
    <row r="50" spans="1:17" ht="34.5" customHeight="1" x14ac:dyDescent="0.2">
      <c r="A50" s="271" t="s">
        <v>3389</v>
      </c>
      <c r="B50" s="385" t="s">
        <v>3390</v>
      </c>
      <c r="C50" s="386"/>
      <c r="D50" s="4"/>
      <c r="E50" s="4"/>
      <c r="F50" s="4"/>
      <c r="G50" s="4"/>
      <c r="H50" s="4"/>
      <c r="I50" s="4"/>
      <c r="J50" s="4"/>
      <c r="K50" s="4"/>
      <c r="L50" s="4"/>
      <c r="M50" s="4"/>
      <c r="N50" s="4"/>
      <c r="O50" s="4"/>
      <c r="P50" s="4"/>
      <c r="Q50" s="4"/>
    </row>
    <row r="51" spans="1:17" ht="31.5" customHeight="1" x14ac:dyDescent="0.2">
      <c r="A51" s="313" t="s">
        <v>3391</v>
      </c>
      <c r="B51" s="384"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2023-01-26T09:18:31Z</cp:lastPrinted>
  <dcterms:created xsi:type="dcterms:W3CDTF">2022-04-01T05:14:30Z</dcterms:created>
  <dcterms:modified xsi:type="dcterms:W3CDTF">2023-01-30T11:57:01Z</dcterms:modified>
</cp:coreProperties>
</file>