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Plan nabave 2021" sheetId="2" r:id="rId1"/>
    <sheet name="List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2" l="1"/>
  <c r="G11" i="2"/>
  <c r="I57" i="2" l="1"/>
  <c r="G80" i="2" l="1"/>
  <c r="H80" i="2" s="1"/>
  <c r="H79" i="2"/>
  <c r="G79" i="2"/>
  <c r="I78" i="2"/>
  <c r="I77" i="2" s="1"/>
  <c r="G78" i="2"/>
  <c r="G77" i="2" s="1"/>
  <c r="H76" i="2"/>
  <c r="H75" i="2" s="1"/>
  <c r="G76" i="2"/>
  <c r="I75" i="2"/>
  <c r="G75" i="2"/>
  <c r="G74" i="2"/>
  <c r="H74" i="2" s="1"/>
  <c r="G73" i="2"/>
  <c r="H73" i="2" s="1"/>
  <c r="G72" i="2"/>
  <c r="H72" i="2" s="1"/>
  <c r="G71" i="2"/>
  <c r="H71" i="2" s="1"/>
  <c r="I70" i="2"/>
  <c r="G70" i="2" s="1"/>
  <c r="H69" i="2"/>
  <c r="G69" i="2"/>
  <c r="G68" i="2"/>
  <c r="H68" i="2" s="1"/>
  <c r="G67" i="2"/>
  <c r="H67" i="2" s="1"/>
  <c r="G65" i="2"/>
  <c r="H65" i="2" s="1"/>
  <c r="G64" i="2"/>
  <c r="H64" i="2" s="1"/>
  <c r="H63" i="2" s="1"/>
  <c r="I63" i="2"/>
  <c r="G62" i="2"/>
  <c r="H62" i="2" s="1"/>
  <c r="H61" i="2" s="1"/>
  <c r="I61" i="2"/>
  <c r="G61" i="2"/>
  <c r="G60" i="2"/>
  <c r="H60" i="2" s="1"/>
  <c r="G59" i="2"/>
  <c r="H59" i="2" s="1"/>
  <c r="G58" i="2"/>
  <c r="G56" i="2"/>
  <c r="H56" i="2" s="1"/>
  <c r="H55" i="2" s="1"/>
  <c r="I55" i="2"/>
  <c r="G55" i="2"/>
  <c r="G54" i="2"/>
  <c r="H54" i="2" s="1"/>
  <c r="H53" i="2" s="1"/>
  <c r="I53" i="2"/>
  <c r="G52" i="2"/>
  <c r="H52" i="2" s="1"/>
  <c r="G51" i="2"/>
  <c r="H51" i="2" s="1"/>
  <c r="H50" i="2"/>
  <c r="G50" i="2"/>
  <c r="G49" i="2"/>
  <c r="H49" i="2" s="1"/>
  <c r="H48" i="2"/>
  <c r="G48" i="2"/>
  <c r="I47" i="2"/>
  <c r="G46" i="2"/>
  <c r="H46" i="2" s="1"/>
  <c r="H45" i="2" s="1"/>
  <c r="I45" i="2"/>
  <c r="H44" i="2"/>
  <c r="G44" i="2"/>
  <c r="G43" i="2"/>
  <c r="H43" i="2" s="1"/>
  <c r="H42" i="2" s="1"/>
  <c r="I42" i="2"/>
  <c r="G42" i="2"/>
  <c r="G41" i="2"/>
  <c r="H41" i="2" s="1"/>
  <c r="G40" i="2"/>
  <c r="H40" i="2" s="1"/>
  <c r="I39" i="2"/>
  <c r="G37" i="2"/>
  <c r="H37" i="2" s="1"/>
  <c r="H36" i="2" s="1"/>
  <c r="I36" i="2"/>
  <c r="H35" i="2"/>
  <c r="H34" i="2" s="1"/>
  <c r="G35" i="2"/>
  <c r="I34" i="2"/>
  <c r="G34" i="2"/>
  <c r="G33" i="2"/>
  <c r="H33" i="2" s="1"/>
  <c r="H32" i="2" s="1"/>
  <c r="I32" i="2"/>
  <c r="H31" i="2"/>
  <c r="G31" i="2"/>
  <c r="H30" i="2"/>
  <c r="G30" i="2"/>
  <c r="H29" i="2"/>
  <c r="H28" i="2" s="1"/>
  <c r="G29" i="2"/>
  <c r="I28" i="2"/>
  <c r="G28" i="2"/>
  <c r="G27" i="2"/>
  <c r="H27" i="2" s="1"/>
  <c r="H26" i="2" s="1"/>
  <c r="I26" i="2"/>
  <c r="H25" i="2"/>
  <c r="G25" i="2"/>
  <c r="H24" i="2"/>
  <c r="G24" i="2"/>
  <c r="G23" i="2"/>
  <c r="H23" i="2" s="1"/>
  <c r="H22" i="2"/>
  <c r="G22" i="2"/>
  <c r="H21" i="2"/>
  <c r="G21" i="2"/>
  <c r="G20" i="2"/>
  <c r="H20" i="2" s="1"/>
  <c r="G19" i="2"/>
  <c r="H19" i="2" s="1"/>
  <c r="I18" i="2"/>
  <c r="G16" i="2"/>
  <c r="H16" i="2" s="1"/>
  <c r="G15" i="2"/>
  <c r="H15" i="2" s="1"/>
  <c r="H14" i="2"/>
  <c r="G14" i="2"/>
  <c r="H13" i="2"/>
  <c r="G13" i="2"/>
  <c r="G12" i="2"/>
  <c r="H12" i="2" s="1"/>
  <c r="I11" i="2"/>
  <c r="H78" i="2" l="1"/>
  <c r="H77" i="2" s="1"/>
  <c r="G66" i="2"/>
  <c r="G18" i="2"/>
  <c r="I66" i="2"/>
  <c r="H70" i="2"/>
  <c r="H18" i="2"/>
  <c r="H17" i="2" s="1"/>
  <c r="H58" i="2"/>
  <c r="H57" i="2" s="1"/>
  <c r="G57" i="2"/>
  <c r="I38" i="2"/>
  <c r="G47" i="2"/>
  <c r="H47" i="2"/>
  <c r="H39" i="2"/>
  <c r="H66" i="2"/>
  <c r="G26" i="2"/>
  <c r="G32" i="2"/>
  <c r="G36" i="2"/>
  <c r="G39" i="2"/>
  <c r="G45" i="2"/>
  <c r="G53" i="2"/>
  <c r="G63" i="2"/>
  <c r="I10" i="2" l="1"/>
  <c r="G17" i="2"/>
  <c r="H38" i="2"/>
  <c r="H10" i="2" s="1"/>
  <c r="G38" i="2"/>
  <c r="G10" i="2" l="1"/>
</calcChain>
</file>

<file path=xl/sharedStrings.xml><?xml version="1.0" encoding="utf-8"?>
<sst xmlns="http://schemas.openxmlformats.org/spreadsheetml/2006/main" count="373" uniqueCount="192">
  <si>
    <t>ŠKOLA:   EKONOMSKA ŠKOLA VUKOVAR</t>
  </si>
  <si>
    <t>SJEDIŠTE: VUKOVAR</t>
  </si>
  <si>
    <t>ADRESA:   Stjepana Filipovića 6, 32010 VUKOVAR</t>
  </si>
  <si>
    <t>TELEFON:  032/423-019</t>
  </si>
  <si>
    <t>E-mail: ured@ss-ekonomska-vu.skole.hr</t>
  </si>
  <si>
    <t>Radni broj</t>
  </si>
  <si>
    <t>Evidencijski
broj nabave</t>
  </si>
  <si>
    <t>Grupe predmeta nabave
(DA/NE)</t>
  </si>
  <si>
    <t>Broj
konta</t>
  </si>
  <si>
    <t>Naziv i opis predmeta nabave</t>
  </si>
  <si>
    <t>CPV</t>
  </si>
  <si>
    <t>Procijenjena vrijednost
(bez PDV-a)
(kn)</t>
  </si>
  <si>
    <t>PDV
(kn)</t>
  </si>
  <si>
    <t xml:space="preserve"> Planirana vrijednost
(Procjenjena vrijednost s PDV-om)
(kn)</t>
  </si>
  <si>
    <t>Vrsta postupka javne nabave
(OP, PPBPO, DDPU, JN, JNMV, IPZ)</t>
  </si>
  <si>
    <t>Sklapa li se ugovor ili okvirni sporazum</t>
  </si>
  <si>
    <t>Planirano trajanja ugovora
ili OkS</t>
  </si>
  <si>
    <t>9=7+8</t>
  </si>
  <si>
    <t>RASHODI POSLOVANJA</t>
  </si>
  <si>
    <t>Naknade troškova zaposlenima</t>
  </si>
  <si>
    <t>1.</t>
  </si>
  <si>
    <t>NE</t>
  </si>
  <si>
    <t>Dnevnice za službena putovanja</t>
  </si>
  <si>
    <t>-</t>
  </si>
  <si>
    <t>2.</t>
  </si>
  <si>
    <t>Naknade za smještaj na službenom putu u zemlji</t>
  </si>
  <si>
    <t>98341000-5</t>
  </si>
  <si>
    <t>Narudžbenica</t>
  </si>
  <si>
    <t>3.</t>
  </si>
  <si>
    <t>Naknade za prijevoz na službenom putu</t>
  </si>
  <si>
    <t>60000000-8</t>
  </si>
  <si>
    <t>JNMV</t>
  </si>
  <si>
    <t>4.</t>
  </si>
  <si>
    <t>80530000-8</t>
  </si>
  <si>
    <t>Rashodi za materijal i energiju</t>
  </si>
  <si>
    <t>Uredski i ostali materijal</t>
  </si>
  <si>
    <t>5.</t>
  </si>
  <si>
    <t>Uredski materijal</t>
  </si>
  <si>
    <t>301920000-1</t>
  </si>
  <si>
    <t>6.</t>
  </si>
  <si>
    <t>Toneri</t>
  </si>
  <si>
    <t>30125120-8</t>
  </si>
  <si>
    <t>7.</t>
  </si>
  <si>
    <t>Pedagoška dokumentacija</t>
  </si>
  <si>
    <t>22800000-8</t>
  </si>
  <si>
    <t>8.</t>
  </si>
  <si>
    <t>Literatura</t>
  </si>
  <si>
    <t>22200000-2</t>
  </si>
  <si>
    <t>9.</t>
  </si>
  <si>
    <t>Materijal i sredstva za čišćenje i održavanje</t>
  </si>
  <si>
    <t>39830000-9</t>
  </si>
  <si>
    <t>10.</t>
  </si>
  <si>
    <t>Materijal za higijenske potrebe i njegu</t>
  </si>
  <si>
    <t>44411000-4</t>
  </si>
  <si>
    <t>11.</t>
  </si>
  <si>
    <t>Ostali materijal za potrebe redovnog poslovanja -nastavni materijal</t>
  </si>
  <si>
    <t>39162110-9</t>
  </si>
  <si>
    <t>Materijal li sirovine</t>
  </si>
  <si>
    <t>12.</t>
  </si>
  <si>
    <t>Namirnice</t>
  </si>
  <si>
    <t>15300000-1</t>
  </si>
  <si>
    <t>Energija</t>
  </si>
  <si>
    <t>13.</t>
  </si>
  <si>
    <t>Električna energija (Distribucija HEP)</t>
  </si>
  <si>
    <t>09310000-5</t>
  </si>
  <si>
    <t>Provodi VSŽ</t>
  </si>
  <si>
    <t>Ugovor</t>
  </si>
  <si>
    <t>14.</t>
  </si>
  <si>
    <t>Motorni benzin i dizel gorivo</t>
  </si>
  <si>
    <t>09135000-4</t>
  </si>
  <si>
    <t>15.</t>
  </si>
  <si>
    <t>03417000-6</t>
  </si>
  <si>
    <t>Materijal i dijelovi za tekuće i investicijsko održavanje</t>
  </si>
  <si>
    <t>16.</t>
  </si>
  <si>
    <t>Materijal i dijelovi za tekuće i investicijsko održavanje postrojenja i opreme</t>
  </si>
  <si>
    <t>34913000-0</t>
  </si>
  <si>
    <t>Sitan inventar i auto gume</t>
  </si>
  <si>
    <t>17.</t>
  </si>
  <si>
    <t>Sitan inventar</t>
  </si>
  <si>
    <t>39162100-6</t>
  </si>
  <si>
    <t>Službena, radna i zaštitna odjeća i obuća</t>
  </si>
  <si>
    <t>18.</t>
  </si>
  <si>
    <t>18110000-3</t>
  </si>
  <si>
    <t>Rashodi za usluge</t>
  </si>
  <si>
    <t>Usluge telefona, pošte i prijevoza</t>
  </si>
  <si>
    <t>19.</t>
  </si>
  <si>
    <t>Usluge telefona, telefaksa</t>
  </si>
  <si>
    <t>64200000-8</t>
  </si>
  <si>
    <t>20.</t>
  </si>
  <si>
    <t>Poštarina (pisma, tiskanice i sl.)</t>
  </si>
  <si>
    <t>64110000-0</t>
  </si>
  <si>
    <t>Usluge tekućeg i investicijskog održavanja</t>
  </si>
  <si>
    <t>21.</t>
  </si>
  <si>
    <t>Usluge tekućeg i investicijskog održavanja građevinskih objekata</t>
  </si>
  <si>
    <t>50000000-5</t>
  </si>
  <si>
    <t>22.</t>
  </si>
  <si>
    <t>Usluge tekućeg i investicijskog održavanja postrojenja i opreme</t>
  </si>
  <si>
    <t>45259000-7</t>
  </si>
  <si>
    <t>Usluge promidžbe i informiranja</t>
  </si>
  <si>
    <t>23.</t>
  </si>
  <si>
    <t>Ostale usluge promidžbe i informiranja</t>
  </si>
  <si>
    <t>22462000-6</t>
  </si>
  <si>
    <t>Komunalne usluge</t>
  </si>
  <si>
    <t>24.</t>
  </si>
  <si>
    <t>Opskrba vodom</t>
  </si>
  <si>
    <t>41110000-3</t>
  </si>
  <si>
    <t>25.</t>
  </si>
  <si>
    <t>Iznošenje i odvoz smeća</t>
  </si>
  <si>
    <t>65000000-3</t>
  </si>
  <si>
    <t>26.</t>
  </si>
  <si>
    <t>Deratizacija i dezinfekcija</t>
  </si>
  <si>
    <t>90923000-3</t>
  </si>
  <si>
    <t>27.</t>
  </si>
  <si>
    <t>Dimnjačarske i ekološke usluge</t>
  </si>
  <si>
    <t>90915000-4</t>
  </si>
  <si>
    <t>28.</t>
  </si>
  <si>
    <t>Ostale komunalne usluge</t>
  </si>
  <si>
    <t>Zakupnine i najamnine</t>
  </si>
  <si>
    <t>29.</t>
  </si>
  <si>
    <t>Ostale zakupnine i najamnine</t>
  </si>
  <si>
    <t>70210000-6</t>
  </si>
  <si>
    <t>Zdravstvene i veterinarske usluge</t>
  </si>
  <si>
    <t>30.</t>
  </si>
  <si>
    <t>Obvezni i preventivni zdravstveni pregledi zaposlenika</t>
  </si>
  <si>
    <t>85120000-6</t>
  </si>
  <si>
    <t>Intelektualne i osobne usluge</t>
  </si>
  <si>
    <t>31.</t>
  </si>
  <si>
    <t>Ugovor o djelu</t>
  </si>
  <si>
    <t>85312320-8</t>
  </si>
  <si>
    <t>32.</t>
  </si>
  <si>
    <t>Usluge agencija, studentskog servisa</t>
  </si>
  <si>
    <t>79418000-7</t>
  </si>
  <si>
    <t>33.</t>
  </si>
  <si>
    <t>Ostale intelektualne usluge</t>
  </si>
  <si>
    <t>92512000-3</t>
  </si>
  <si>
    <t>Računalne usluge</t>
  </si>
  <si>
    <t>34.</t>
  </si>
  <si>
    <t>48422000-2</t>
  </si>
  <si>
    <t>Ostale usluge</t>
  </si>
  <si>
    <t>35.</t>
  </si>
  <si>
    <t>Grafičke i tiskarske usluge,usluge kopiranja, uvezivanja i slično</t>
  </si>
  <si>
    <t>79823000-9</t>
  </si>
  <si>
    <t>36.</t>
  </si>
  <si>
    <t>Film i izrada fotografija</t>
  </si>
  <si>
    <t>79960000-1</t>
  </si>
  <si>
    <t>Ostali nespomenuti rashodi poslovanja</t>
  </si>
  <si>
    <t>37.</t>
  </si>
  <si>
    <t>Premije osiguranja - imovine</t>
  </si>
  <si>
    <t>66515200-5</t>
  </si>
  <si>
    <t>38.</t>
  </si>
  <si>
    <t>Reprezentacija</t>
  </si>
  <si>
    <t>15000000-8</t>
  </si>
  <si>
    <t>39.</t>
  </si>
  <si>
    <t>Članarina</t>
  </si>
  <si>
    <t>98130000-3</t>
  </si>
  <si>
    <t>40.</t>
  </si>
  <si>
    <t>Ostali nespomenuti rashodi poslovanja - rashodi protokola</t>
  </si>
  <si>
    <t>03121210-0</t>
  </si>
  <si>
    <t>41.</t>
  </si>
  <si>
    <t>Ostali nespomenuti rashodi poslovanja - natjecanja</t>
  </si>
  <si>
    <t>15612500-6</t>
  </si>
  <si>
    <t>42.</t>
  </si>
  <si>
    <t>Ostali nespomenuti rashodi poslovanja - za maturante</t>
  </si>
  <si>
    <t>22000000-0</t>
  </si>
  <si>
    <t>43.</t>
  </si>
  <si>
    <t>Ostali nespomenuti rashodi poslovanja - izlete,ekskurzije</t>
  </si>
  <si>
    <t>60172000-4</t>
  </si>
  <si>
    <t>Ostali financijski rashodi</t>
  </si>
  <si>
    <t>44.</t>
  </si>
  <si>
    <t>66110000-4(3)</t>
  </si>
  <si>
    <t>RASHODI ZA NABAVU NEFINANCIJSKE IMOVINE</t>
  </si>
  <si>
    <t>Rashodi za nabavu proizvedene dugotrajne  imovine</t>
  </si>
  <si>
    <t>45.</t>
  </si>
  <si>
    <t xml:space="preserve">Postrojenja i oprema </t>
  </si>
  <si>
    <t>39162000-5</t>
  </si>
  <si>
    <t>46.</t>
  </si>
  <si>
    <t>Knjige, umjetnička djela i ostale izložbene vrijednosti</t>
  </si>
  <si>
    <t xml:space="preserve"> </t>
  </si>
  <si>
    <t xml:space="preserve">Ravnateljica: </t>
  </si>
  <si>
    <t>Ostale računalne usluge</t>
  </si>
  <si>
    <t>63515000-2</t>
  </si>
  <si>
    <t>Stručno usavršavanje zaposlenika</t>
  </si>
  <si>
    <t>Jelena Vinaj mag.oec.</t>
  </si>
  <si>
    <t>Planirani početak postupka
(1,2,3 ili 4 kvartal 2021.)</t>
  </si>
  <si>
    <t>Ostali materijali za proizvodnju en. (ugljen, pelet isl)</t>
  </si>
  <si>
    <t>Ostali rashodi .</t>
  </si>
  <si>
    <t>31.12.2022.</t>
  </si>
  <si>
    <t>JN 2022/2</t>
  </si>
  <si>
    <t>JN 2022/1</t>
  </si>
  <si>
    <t>I. IZMJENA PLANA NABAVE ZA 2022. GODINU</t>
  </si>
  <si>
    <t>Datum: 08.07.2028.</t>
  </si>
  <si>
    <t>JN 2022/4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</si>
</sst>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6.5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2" borderId="2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8" fillId="3" borderId="2" xfId="0" applyNumberFormat="1" applyFont="1" applyFill="1" applyBorder="1" applyAlignment="1">
      <alignment horizontal="right"/>
    </xf>
    <xf numFmtId="3" fontId="0" fillId="3" borderId="2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wrapText="1"/>
    </xf>
    <xf numFmtId="3" fontId="10" fillId="4" borderId="2" xfId="0" applyNumberFormat="1" applyFont="1" applyFill="1" applyBorder="1"/>
    <xf numFmtId="3" fontId="10" fillId="4" borderId="2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right"/>
    </xf>
    <xf numFmtId="0" fontId="12" fillId="4" borderId="2" xfId="0" applyFont="1" applyFill="1" applyBorder="1" applyAlignment="1">
      <alignment wrapText="1"/>
    </xf>
    <xf numFmtId="3" fontId="12" fillId="4" borderId="2" xfId="0" applyNumberFormat="1" applyFont="1" applyFill="1" applyBorder="1"/>
    <xf numFmtId="3" fontId="11" fillId="4" borderId="2" xfId="0" applyNumberFormat="1" applyFont="1" applyFill="1" applyBorder="1" applyAlignment="1">
      <alignment horizontal="center"/>
    </xf>
    <xf numFmtId="3" fontId="11" fillId="4" borderId="2" xfId="0" applyNumberFormat="1" applyFont="1" applyFill="1" applyBorder="1" applyAlignment="1">
      <alignment horizontal="right"/>
    </xf>
    <xf numFmtId="0" fontId="13" fillId="5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left"/>
    </xf>
    <xf numFmtId="0" fontId="10" fillId="5" borderId="2" xfId="0" applyFont="1" applyFill="1" applyBorder="1" applyAlignment="1">
      <alignment wrapText="1"/>
    </xf>
    <xf numFmtId="3" fontId="10" fillId="5" borderId="2" xfId="0" applyNumberFormat="1" applyFont="1" applyFill="1" applyBorder="1"/>
    <xf numFmtId="3" fontId="10" fillId="5" borderId="2" xfId="0" applyNumberFormat="1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3" fontId="11" fillId="5" borderId="2" xfId="0" applyNumberFormat="1" applyFont="1" applyFill="1" applyBorder="1" applyAlignment="1">
      <alignment horizontal="center"/>
    </xf>
    <xf numFmtId="3" fontId="11" fillId="5" borderId="2" xfId="0" applyNumberFormat="1" applyFont="1" applyFill="1" applyBorder="1" applyAlignment="1">
      <alignment horizontal="right"/>
    </xf>
    <xf numFmtId="3" fontId="14" fillId="0" borderId="2" xfId="0" applyNumberFormat="1" applyFont="1" applyBorder="1" applyAlignment="1">
      <alignment horizontal="center"/>
    </xf>
    <xf numFmtId="0" fontId="9" fillId="0" borderId="0" xfId="0" applyFont="1"/>
    <xf numFmtId="0" fontId="13" fillId="4" borderId="2" xfId="0" applyFont="1" applyFill="1" applyBorder="1" applyAlignment="1">
      <alignment horizontal="center"/>
    </xf>
    <xf numFmtId="0" fontId="14" fillId="0" borderId="2" xfId="0" applyFont="1" applyBorder="1" applyAlignment="1">
      <alignment wrapText="1"/>
    </xf>
    <xf numFmtId="0" fontId="1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 wrapText="1"/>
    </xf>
    <xf numFmtId="0" fontId="12" fillId="6" borderId="2" xfId="0" applyFont="1" applyFill="1" applyBorder="1" applyAlignment="1">
      <alignment wrapText="1"/>
    </xf>
    <xf numFmtId="3" fontId="12" fillId="6" borderId="2" xfId="0" applyNumberFormat="1" applyFont="1" applyFill="1" applyBorder="1"/>
    <xf numFmtId="3" fontId="10" fillId="6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left"/>
    </xf>
    <xf numFmtId="0" fontId="10" fillId="7" borderId="2" xfId="0" applyFont="1" applyFill="1" applyBorder="1" applyAlignment="1">
      <alignment wrapText="1"/>
    </xf>
    <xf numFmtId="3" fontId="10" fillId="7" borderId="2" xfId="0" applyNumberFormat="1" applyFont="1" applyFill="1" applyBorder="1"/>
    <xf numFmtId="3" fontId="10" fillId="7" borderId="2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left"/>
    </xf>
    <xf numFmtId="0" fontId="11" fillId="8" borderId="2" xfId="0" applyFont="1" applyFill="1" applyBorder="1" applyAlignment="1">
      <alignment wrapText="1"/>
    </xf>
    <xf numFmtId="3" fontId="11" fillId="8" borderId="2" xfId="0" applyNumberFormat="1" applyFont="1" applyFill="1" applyBorder="1"/>
    <xf numFmtId="3" fontId="11" fillId="8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right" wrapText="1"/>
    </xf>
    <xf numFmtId="3" fontId="10" fillId="0" borderId="0" xfId="0" applyNumberFormat="1" applyFont="1"/>
    <xf numFmtId="3" fontId="12" fillId="0" borderId="1" xfId="0" applyNumberFormat="1" applyFont="1" applyBorder="1"/>
    <xf numFmtId="3" fontId="12" fillId="0" borderId="0" xfId="0" applyNumberFormat="1" applyFont="1"/>
    <xf numFmtId="0" fontId="11" fillId="0" borderId="0" xfId="0" applyFont="1" applyAlignment="1">
      <alignment wrapText="1"/>
    </xf>
    <xf numFmtId="0" fontId="10" fillId="0" borderId="0" xfId="0" applyFont="1" applyAlignment="1">
      <alignment horizontal="left"/>
    </xf>
    <xf numFmtId="3" fontId="11" fillId="0" borderId="0" xfId="0" applyNumberFormat="1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0" fontId="0" fillId="0" borderId="0" xfId="0" applyAlignment="1">
      <alignment horizontal="left"/>
    </xf>
    <xf numFmtId="0" fontId="16" fillId="0" borderId="0" xfId="0" applyFont="1" applyAlignment="1">
      <alignment wrapText="1"/>
    </xf>
    <xf numFmtId="3" fontId="1" fillId="0" borderId="2" xfId="0" applyNumberFormat="1" applyFont="1" applyBorder="1"/>
    <xf numFmtId="3" fontId="1" fillId="8" borderId="2" xfId="0" applyNumberFormat="1" applyFont="1" applyFill="1" applyBorder="1"/>
    <xf numFmtId="0" fontId="1" fillId="0" borderId="0" xfId="0" applyFont="1"/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55" workbookViewId="0">
      <selection activeCell="L81" sqref="L81"/>
    </sheetView>
  </sheetViews>
  <sheetFormatPr defaultRowHeight="12.75" x14ac:dyDescent="0.2"/>
  <cols>
    <col min="1" max="1" width="2.5703125" style="1" customWidth="1"/>
    <col min="2" max="2" width="8.85546875" style="1" customWidth="1"/>
    <col min="3" max="3" width="7.28515625" style="1" customWidth="1"/>
    <col min="4" max="4" width="6.140625" style="80" customWidth="1"/>
    <col min="5" max="5" width="43.42578125" customWidth="1"/>
    <col min="6" max="6" width="10.5703125" customWidth="1"/>
    <col min="7" max="7" width="9.85546875" customWidth="1"/>
    <col min="8" max="8" width="9.42578125" customWidth="1"/>
    <col min="9" max="9" width="9.7109375" customWidth="1"/>
    <col min="10" max="10" width="8.7109375" customWidth="1"/>
    <col min="11" max="11" width="10.5703125" bestFit="1" customWidth="1"/>
    <col min="12" max="12" width="8.28515625" customWidth="1"/>
    <col min="13" max="13" width="9.28515625" customWidth="1"/>
    <col min="14" max="14" width="10.85546875" customWidth="1"/>
    <col min="257" max="257" width="2.5703125" customWidth="1"/>
    <col min="258" max="258" width="8.85546875" customWidth="1"/>
    <col min="259" max="259" width="7.28515625" customWidth="1"/>
    <col min="260" max="260" width="6.140625" customWidth="1"/>
    <col min="261" max="261" width="43.42578125" customWidth="1"/>
    <col min="262" max="262" width="10.5703125" customWidth="1"/>
    <col min="263" max="263" width="9.85546875" customWidth="1"/>
    <col min="264" max="264" width="9.42578125" customWidth="1"/>
    <col min="265" max="265" width="9.7109375" customWidth="1"/>
    <col min="266" max="266" width="8.7109375" customWidth="1"/>
    <col min="267" max="267" width="10.5703125" bestFit="1" customWidth="1"/>
    <col min="268" max="268" width="8.28515625" customWidth="1"/>
    <col min="269" max="269" width="9.28515625" customWidth="1"/>
    <col min="270" max="270" width="10.85546875" customWidth="1"/>
    <col min="513" max="513" width="2.5703125" customWidth="1"/>
    <col min="514" max="514" width="8.85546875" customWidth="1"/>
    <col min="515" max="515" width="7.28515625" customWidth="1"/>
    <col min="516" max="516" width="6.140625" customWidth="1"/>
    <col min="517" max="517" width="43.42578125" customWidth="1"/>
    <col min="518" max="518" width="10.5703125" customWidth="1"/>
    <col min="519" max="519" width="9.85546875" customWidth="1"/>
    <col min="520" max="520" width="9.42578125" customWidth="1"/>
    <col min="521" max="521" width="9.7109375" customWidth="1"/>
    <col min="522" max="522" width="8.7109375" customWidth="1"/>
    <col min="523" max="523" width="10.5703125" bestFit="1" customWidth="1"/>
    <col min="524" max="524" width="8.28515625" customWidth="1"/>
    <col min="525" max="525" width="9.28515625" customWidth="1"/>
    <col min="526" max="526" width="10.85546875" customWidth="1"/>
    <col min="769" max="769" width="2.5703125" customWidth="1"/>
    <col min="770" max="770" width="8.85546875" customWidth="1"/>
    <col min="771" max="771" width="7.28515625" customWidth="1"/>
    <col min="772" max="772" width="6.140625" customWidth="1"/>
    <col min="773" max="773" width="43.42578125" customWidth="1"/>
    <col min="774" max="774" width="10.5703125" customWidth="1"/>
    <col min="775" max="775" width="9.85546875" customWidth="1"/>
    <col min="776" max="776" width="9.42578125" customWidth="1"/>
    <col min="777" max="777" width="9.7109375" customWidth="1"/>
    <col min="778" max="778" width="8.7109375" customWidth="1"/>
    <col min="779" max="779" width="10.5703125" bestFit="1" customWidth="1"/>
    <col min="780" max="780" width="8.28515625" customWidth="1"/>
    <col min="781" max="781" width="9.28515625" customWidth="1"/>
    <col min="782" max="782" width="10.85546875" customWidth="1"/>
    <col min="1025" max="1025" width="2.5703125" customWidth="1"/>
    <col min="1026" max="1026" width="8.85546875" customWidth="1"/>
    <col min="1027" max="1027" width="7.28515625" customWidth="1"/>
    <col min="1028" max="1028" width="6.140625" customWidth="1"/>
    <col min="1029" max="1029" width="43.42578125" customWidth="1"/>
    <col min="1030" max="1030" width="10.5703125" customWidth="1"/>
    <col min="1031" max="1031" width="9.85546875" customWidth="1"/>
    <col min="1032" max="1032" width="9.42578125" customWidth="1"/>
    <col min="1033" max="1033" width="9.7109375" customWidth="1"/>
    <col min="1034" max="1034" width="8.7109375" customWidth="1"/>
    <col min="1035" max="1035" width="10.5703125" bestFit="1" customWidth="1"/>
    <col min="1036" max="1036" width="8.28515625" customWidth="1"/>
    <col min="1037" max="1037" width="9.28515625" customWidth="1"/>
    <col min="1038" max="1038" width="10.85546875" customWidth="1"/>
    <col min="1281" max="1281" width="2.5703125" customWidth="1"/>
    <col min="1282" max="1282" width="8.85546875" customWidth="1"/>
    <col min="1283" max="1283" width="7.28515625" customWidth="1"/>
    <col min="1284" max="1284" width="6.140625" customWidth="1"/>
    <col min="1285" max="1285" width="43.42578125" customWidth="1"/>
    <col min="1286" max="1286" width="10.5703125" customWidth="1"/>
    <col min="1287" max="1287" width="9.85546875" customWidth="1"/>
    <col min="1288" max="1288" width="9.42578125" customWidth="1"/>
    <col min="1289" max="1289" width="9.7109375" customWidth="1"/>
    <col min="1290" max="1290" width="8.7109375" customWidth="1"/>
    <col min="1291" max="1291" width="10.5703125" bestFit="1" customWidth="1"/>
    <col min="1292" max="1292" width="8.28515625" customWidth="1"/>
    <col min="1293" max="1293" width="9.28515625" customWidth="1"/>
    <col min="1294" max="1294" width="10.85546875" customWidth="1"/>
    <col min="1537" max="1537" width="2.5703125" customWidth="1"/>
    <col min="1538" max="1538" width="8.85546875" customWidth="1"/>
    <col min="1539" max="1539" width="7.28515625" customWidth="1"/>
    <col min="1540" max="1540" width="6.140625" customWidth="1"/>
    <col min="1541" max="1541" width="43.42578125" customWidth="1"/>
    <col min="1542" max="1542" width="10.5703125" customWidth="1"/>
    <col min="1543" max="1543" width="9.85546875" customWidth="1"/>
    <col min="1544" max="1544" width="9.42578125" customWidth="1"/>
    <col min="1545" max="1545" width="9.7109375" customWidth="1"/>
    <col min="1546" max="1546" width="8.7109375" customWidth="1"/>
    <col min="1547" max="1547" width="10.5703125" bestFit="1" customWidth="1"/>
    <col min="1548" max="1548" width="8.28515625" customWidth="1"/>
    <col min="1549" max="1549" width="9.28515625" customWidth="1"/>
    <col min="1550" max="1550" width="10.85546875" customWidth="1"/>
    <col min="1793" max="1793" width="2.5703125" customWidth="1"/>
    <col min="1794" max="1794" width="8.85546875" customWidth="1"/>
    <col min="1795" max="1795" width="7.28515625" customWidth="1"/>
    <col min="1796" max="1796" width="6.140625" customWidth="1"/>
    <col min="1797" max="1797" width="43.42578125" customWidth="1"/>
    <col min="1798" max="1798" width="10.5703125" customWidth="1"/>
    <col min="1799" max="1799" width="9.85546875" customWidth="1"/>
    <col min="1800" max="1800" width="9.42578125" customWidth="1"/>
    <col min="1801" max="1801" width="9.7109375" customWidth="1"/>
    <col min="1802" max="1802" width="8.7109375" customWidth="1"/>
    <col min="1803" max="1803" width="10.5703125" bestFit="1" customWidth="1"/>
    <col min="1804" max="1804" width="8.28515625" customWidth="1"/>
    <col min="1805" max="1805" width="9.28515625" customWidth="1"/>
    <col min="1806" max="1806" width="10.85546875" customWidth="1"/>
    <col min="2049" max="2049" width="2.5703125" customWidth="1"/>
    <col min="2050" max="2050" width="8.85546875" customWidth="1"/>
    <col min="2051" max="2051" width="7.28515625" customWidth="1"/>
    <col min="2052" max="2052" width="6.140625" customWidth="1"/>
    <col min="2053" max="2053" width="43.42578125" customWidth="1"/>
    <col min="2054" max="2054" width="10.5703125" customWidth="1"/>
    <col min="2055" max="2055" width="9.85546875" customWidth="1"/>
    <col min="2056" max="2056" width="9.42578125" customWidth="1"/>
    <col min="2057" max="2057" width="9.7109375" customWidth="1"/>
    <col min="2058" max="2058" width="8.7109375" customWidth="1"/>
    <col min="2059" max="2059" width="10.5703125" bestFit="1" customWidth="1"/>
    <col min="2060" max="2060" width="8.28515625" customWidth="1"/>
    <col min="2061" max="2061" width="9.28515625" customWidth="1"/>
    <col min="2062" max="2062" width="10.85546875" customWidth="1"/>
    <col min="2305" max="2305" width="2.5703125" customWidth="1"/>
    <col min="2306" max="2306" width="8.85546875" customWidth="1"/>
    <col min="2307" max="2307" width="7.28515625" customWidth="1"/>
    <col min="2308" max="2308" width="6.140625" customWidth="1"/>
    <col min="2309" max="2309" width="43.42578125" customWidth="1"/>
    <col min="2310" max="2310" width="10.5703125" customWidth="1"/>
    <col min="2311" max="2311" width="9.85546875" customWidth="1"/>
    <col min="2312" max="2312" width="9.42578125" customWidth="1"/>
    <col min="2313" max="2313" width="9.7109375" customWidth="1"/>
    <col min="2314" max="2314" width="8.7109375" customWidth="1"/>
    <col min="2315" max="2315" width="10.5703125" bestFit="1" customWidth="1"/>
    <col min="2316" max="2316" width="8.28515625" customWidth="1"/>
    <col min="2317" max="2317" width="9.28515625" customWidth="1"/>
    <col min="2318" max="2318" width="10.85546875" customWidth="1"/>
    <col min="2561" max="2561" width="2.5703125" customWidth="1"/>
    <col min="2562" max="2562" width="8.85546875" customWidth="1"/>
    <col min="2563" max="2563" width="7.28515625" customWidth="1"/>
    <col min="2564" max="2564" width="6.140625" customWidth="1"/>
    <col min="2565" max="2565" width="43.42578125" customWidth="1"/>
    <col min="2566" max="2566" width="10.5703125" customWidth="1"/>
    <col min="2567" max="2567" width="9.85546875" customWidth="1"/>
    <col min="2568" max="2568" width="9.42578125" customWidth="1"/>
    <col min="2569" max="2569" width="9.7109375" customWidth="1"/>
    <col min="2570" max="2570" width="8.7109375" customWidth="1"/>
    <col min="2571" max="2571" width="10.5703125" bestFit="1" customWidth="1"/>
    <col min="2572" max="2572" width="8.28515625" customWidth="1"/>
    <col min="2573" max="2573" width="9.28515625" customWidth="1"/>
    <col min="2574" max="2574" width="10.85546875" customWidth="1"/>
    <col min="2817" max="2817" width="2.5703125" customWidth="1"/>
    <col min="2818" max="2818" width="8.85546875" customWidth="1"/>
    <col min="2819" max="2819" width="7.28515625" customWidth="1"/>
    <col min="2820" max="2820" width="6.140625" customWidth="1"/>
    <col min="2821" max="2821" width="43.42578125" customWidth="1"/>
    <col min="2822" max="2822" width="10.5703125" customWidth="1"/>
    <col min="2823" max="2823" width="9.85546875" customWidth="1"/>
    <col min="2824" max="2824" width="9.42578125" customWidth="1"/>
    <col min="2825" max="2825" width="9.7109375" customWidth="1"/>
    <col min="2826" max="2826" width="8.7109375" customWidth="1"/>
    <col min="2827" max="2827" width="10.5703125" bestFit="1" customWidth="1"/>
    <col min="2828" max="2828" width="8.28515625" customWidth="1"/>
    <col min="2829" max="2829" width="9.28515625" customWidth="1"/>
    <col min="2830" max="2830" width="10.85546875" customWidth="1"/>
    <col min="3073" max="3073" width="2.5703125" customWidth="1"/>
    <col min="3074" max="3074" width="8.85546875" customWidth="1"/>
    <col min="3075" max="3075" width="7.28515625" customWidth="1"/>
    <col min="3076" max="3076" width="6.140625" customWidth="1"/>
    <col min="3077" max="3077" width="43.42578125" customWidth="1"/>
    <col min="3078" max="3078" width="10.5703125" customWidth="1"/>
    <col min="3079" max="3079" width="9.85546875" customWidth="1"/>
    <col min="3080" max="3080" width="9.42578125" customWidth="1"/>
    <col min="3081" max="3081" width="9.7109375" customWidth="1"/>
    <col min="3082" max="3082" width="8.7109375" customWidth="1"/>
    <col min="3083" max="3083" width="10.5703125" bestFit="1" customWidth="1"/>
    <col min="3084" max="3084" width="8.28515625" customWidth="1"/>
    <col min="3085" max="3085" width="9.28515625" customWidth="1"/>
    <col min="3086" max="3086" width="10.85546875" customWidth="1"/>
    <col min="3329" max="3329" width="2.5703125" customWidth="1"/>
    <col min="3330" max="3330" width="8.85546875" customWidth="1"/>
    <col min="3331" max="3331" width="7.28515625" customWidth="1"/>
    <col min="3332" max="3332" width="6.140625" customWidth="1"/>
    <col min="3333" max="3333" width="43.42578125" customWidth="1"/>
    <col min="3334" max="3334" width="10.5703125" customWidth="1"/>
    <col min="3335" max="3335" width="9.85546875" customWidth="1"/>
    <col min="3336" max="3336" width="9.42578125" customWidth="1"/>
    <col min="3337" max="3337" width="9.7109375" customWidth="1"/>
    <col min="3338" max="3338" width="8.7109375" customWidth="1"/>
    <col min="3339" max="3339" width="10.5703125" bestFit="1" customWidth="1"/>
    <col min="3340" max="3340" width="8.28515625" customWidth="1"/>
    <col min="3341" max="3341" width="9.28515625" customWidth="1"/>
    <col min="3342" max="3342" width="10.85546875" customWidth="1"/>
    <col min="3585" max="3585" width="2.5703125" customWidth="1"/>
    <col min="3586" max="3586" width="8.85546875" customWidth="1"/>
    <col min="3587" max="3587" width="7.28515625" customWidth="1"/>
    <col min="3588" max="3588" width="6.140625" customWidth="1"/>
    <col min="3589" max="3589" width="43.42578125" customWidth="1"/>
    <col min="3590" max="3590" width="10.5703125" customWidth="1"/>
    <col min="3591" max="3591" width="9.85546875" customWidth="1"/>
    <col min="3592" max="3592" width="9.42578125" customWidth="1"/>
    <col min="3593" max="3593" width="9.7109375" customWidth="1"/>
    <col min="3594" max="3594" width="8.7109375" customWidth="1"/>
    <col min="3595" max="3595" width="10.5703125" bestFit="1" customWidth="1"/>
    <col min="3596" max="3596" width="8.28515625" customWidth="1"/>
    <col min="3597" max="3597" width="9.28515625" customWidth="1"/>
    <col min="3598" max="3598" width="10.85546875" customWidth="1"/>
    <col min="3841" max="3841" width="2.5703125" customWidth="1"/>
    <col min="3842" max="3842" width="8.85546875" customWidth="1"/>
    <col min="3843" max="3843" width="7.28515625" customWidth="1"/>
    <col min="3844" max="3844" width="6.140625" customWidth="1"/>
    <col min="3845" max="3845" width="43.42578125" customWidth="1"/>
    <col min="3846" max="3846" width="10.5703125" customWidth="1"/>
    <col min="3847" max="3847" width="9.85546875" customWidth="1"/>
    <col min="3848" max="3848" width="9.42578125" customWidth="1"/>
    <col min="3849" max="3849" width="9.7109375" customWidth="1"/>
    <col min="3850" max="3850" width="8.7109375" customWidth="1"/>
    <col min="3851" max="3851" width="10.5703125" bestFit="1" customWidth="1"/>
    <col min="3852" max="3852" width="8.28515625" customWidth="1"/>
    <col min="3853" max="3853" width="9.28515625" customWidth="1"/>
    <col min="3854" max="3854" width="10.85546875" customWidth="1"/>
    <col min="4097" max="4097" width="2.5703125" customWidth="1"/>
    <col min="4098" max="4098" width="8.85546875" customWidth="1"/>
    <col min="4099" max="4099" width="7.28515625" customWidth="1"/>
    <col min="4100" max="4100" width="6.140625" customWidth="1"/>
    <col min="4101" max="4101" width="43.42578125" customWidth="1"/>
    <col min="4102" max="4102" width="10.5703125" customWidth="1"/>
    <col min="4103" max="4103" width="9.85546875" customWidth="1"/>
    <col min="4104" max="4104" width="9.42578125" customWidth="1"/>
    <col min="4105" max="4105" width="9.7109375" customWidth="1"/>
    <col min="4106" max="4106" width="8.7109375" customWidth="1"/>
    <col min="4107" max="4107" width="10.5703125" bestFit="1" customWidth="1"/>
    <col min="4108" max="4108" width="8.28515625" customWidth="1"/>
    <col min="4109" max="4109" width="9.28515625" customWidth="1"/>
    <col min="4110" max="4110" width="10.85546875" customWidth="1"/>
    <col min="4353" max="4353" width="2.5703125" customWidth="1"/>
    <col min="4354" max="4354" width="8.85546875" customWidth="1"/>
    <col min="4355" max="4355" width="7.28515625" customWidth="1"/>
    <col min="4356" max="4356" width="6.140625" customWidth="1"/>
    <col min="4357" max="4357" width="43.42578125" customWidth="1"/>
    <col min="4358" max="4358" width="10.5703125" customWidth="1"/>
    <col min="4359" max="4359" width="9.85546875" customWidth="1"/>
    <col min="4360" max="4360" width="9.42578125" customWidth="1"/>
    <col min="4361" max="4361" width="9.7109375" customWidth="1"/>
    <col min="4362" max="4362" width="8.7109375" customWidth="1"/>
    <col min="4363" max="4363" width="10.5703125" bestFit="1" customWidth="1"/>
    <col min="4364" max="4364" width="8.28515625" customWidth="1"/>
    <col min="4365" max="4365" width="9.28515625" customWidth="1"/>
    <col min="4366" max="4366" width="10.85546875" customWidth="1"/>
    <col min="4609" max="4609" width="2.5703125" customWidth="1"/>
    <col min="4610" max="4610" width="8.85546875" customWidth="1"/>
    <col min="4611" max="4611" width="7.28515625" customWidth="1"/>
    <col min="4612" max="4612" width="6.140625" customWidth="1"/>
    <col min="4613" max="4613" width="43.42578125" customWidth="1"/>
    <col min="4614" max="4614" width="10.5703125" customWidth="1"/>
    <col min="4615" max="4615" width="9.85546875" customWidth="1"/>
    <col min="4616" max="4616" width="9.42578125" customWidth="1"/>
    <col min="4617" max="4617" width="9.7109375" customWidth="1"/>
    <col min="4618" max="4618" width="8.7109375" customWidth="1"/>
    <col min="4619" max="4619" width="10.5703125" bestFit="1" customWidth="1"/>
    <col min="4620" max="4620" width="8.28515625" customWidth="1"/>
    <col min="4621" max="4621" width="9.28515625" customWidth="1"/>
    <col min="4622" max="4622" width="10.85546875" customWidth="1"/>
    <col min="4865" max="4865" width="2.5703125" customWidth="1"/>
    <col min="4866" max="4866" width="8.85546875" customWidth="1"/>
    <col min="4867" max="4867" width="7.28515625" customWidth="1"/>
    <col min="4868" max="4868" width="6.140625" customWidth="1"/>
    <col min="4869" max="4869" width="43.42578125" customWidth="1"/>
    <col min="4870" max="4870" width="10.5703125" customWidth="1"/>
    <col min="4871" max="4871" width="9.85546875" customWidth="1"/>
    <col min="4872" max="4872" width="9.42578125" customWidth="1"/>
    <col min="4873" max="4873" width="9.7109375" customWidth="1"/>
    <col min="4874" max="4874" width="8.7109375" customWidth="1"/>
    <col min="4875" max="4875" width="10.5703125" bestFit="1" customWidth="1"/>
    <col min="4876" max="4876" width="8.28515625" customWidth="1"/>
    <col min="4877" max="4877" width="9.28515625" customWidth="1"/>
    <col min="4878" max="4878" width="10.85546875" customWidth="1"/>
    <col min="5121" max="5121" width="2.5703125" customWidth="1"/>
    <col min="5122" max="5122" width="8.85546875" customWidth="1"/>
    <col min="5123" max="5123" width="7.28515625" customWidth="1"/>
    <col min="5124" max="5124" width="6.140625" customWidth="1"/>
    <col min="5125" max="5125" width="43.42578125" customWidth="1"/>
    <col min="5126" max="5126" width="10.5703125" customWidth="1"/>
    <col min="5127" max="5127" width="9.85546875" customWidth="1"/>
    <col min="5128" max="5128" width="9.42578125" customWidth="1"/>
    <col min="5129" max="5129" width="9.7109375" customWidth="1"/>
    <col min="5130" max="5130" width="8.7109375" customWidth="1"/>
    <col min="5131" max="5131" width="10.5703125" bestFit="1" customWidth="1"/>
    <col min="5132" max="5132" width="8.28515625" customWidth="1"/>
    <col min="5133" max="5133" width="9.28515625" customWidth="1"/>
    <col min="5134" max="5134" width="10.85546875" customWidth="1"/>
    <col min="5377" max="5377" width="2.5703125" customWidth="1"/>
    <col min="5378" max="5378" width="8.85546875" customWidth="1"/>
    <col min="5379" max="5379" width="7.28515625" customWidth="1"/>
    <col min="5380" max="5380" width="6.140625" customWidth="1"/>
    <col min="5381" max="5381" width="43.42578125" customWidth="1"/>
    <col min="5382" max="5382" width="10.5703125" customWidth="1"/>
    <col min="5383" max="5383" width="9.85546875" customWidth="1"/>
    <col min="5384" max="5384" width="9.42578125" customWidth="1"/>
    <col min="5385" max="5385" width="9.7109375" customWidth="1"/>
    <col min="5386" max="5386" width="8.7109375" customWidth="1"/>
    <col min="5387" max="5387" width="10.5703125" bestFit="1" customWidth="1"/>
    <col min="5388" max="5388" width="8.28515625" customWidth="1"/>
    <col min="5389" max="5389" width="9.28515625" customWidth="1"/>
    <col min="5390" max="5390" width="10.85546875" customWidth="1"/>
    <col min="5633" max="5633" width="2.5703125" customWidth="1"/>
    <col min="5634" max="5634" width="8.85546875" customWidth="1"/>
    <col min="5635" max="5635" width="7.28515625" customWidth="1"/>
    <col min="5636" max="5636" width="6.140625" customWidth="1"/>
    <col min="5637" max="5637" width="43.42578125" customWidth="1"/>
    <col min="5638" max="5638" width="10.5703125" customWidth="1"/>
    <col min="5639" max="5639" width="9.85546875" customWidth="1"/>
    <col min="5640" max="5640" width="9.42578125" customWidth="1"/>
    <col min="5641" max="5641" width="9.7109375" customWidth="1"/>
    <col min="5642" max="5642" width="8.7109375" customWidth="1"/>
    <col min="5643" max="5643" width="10.5703125" bestFit="1" customWidth="1"/>
    <col min="5644" max="5644" width="8.28515625" customWidth="1"/>
    <col min="5645" max="5645" width="9.28515625" customWidth="1"/>
    <col min="5646" max="5646" width="10.85546875" customWidth="1"/>
    <col min="5889" max="5889" width="2.5703125" customWidth="1"/>
    <col min="5890" max="5890" width="8.85546875" customWidth="1"/>
    <col min="5891" max="5891" width="7.28515625" customWidth="1"/>
    <col min="5892" max="5892" width="6.140625" customWidth="1"/>
    <col min="5893" max="5893" width="43.42578125" customWidth="1"/>
    <col min="5894" max="5894" width="10.5703125" customWidth="1"/>
    <col min="5895" max="5895" width="9.85546875" customWidth="1"/>
    <col min="5896" max="5896" width="9.42578125" customWidth="1"/>
    <col min="5897" max="5897" width="9.7109375" customWidth="1"/>
    <col min="5898" max="5898" width="8.7109375" customWidth="1"/>
    <col min="5899" max="5899" width="10.5703125" bestFit="1" customWidth="1"/>
    <col min="5900" max="5900" width="8.28515625" customWidth="1"/>
    <col min="5901" max="5901" width="9.28515625" customWidth="1"/>
    <col min="5902" max="5902" width="10.85546875" customWidth="1"/>
    <col min="6145" max="6145" width="2.5703125" customWidth="1"/>
    <col min="6146" max="6146" width="8.85546875" customWidth="1"/>
    <col min="6147" max="6147" width="7.28515625" customWidth="1"/>
    <col min="6148" max="6148" width="6.140625" customWidth="1"/>
    <col min="6149" max="6149" width="43.42578125" customWidth="1"/>
    <col min="6150" max="6150" width="10.5703125" customWidth="1"/>
    <col min="6151" max="6151" width="9.85546875" customWidth="1"/>
    <col min="6152" max="6152" width="9.42578125" customWidth="1"/>
    <col min="6153" max="6153" width="9.7109375" customWidth="1"/>
    <col min="6154" max="6154" width="8.7109375" customWidth="1"/>
    <col min="6155" max="6155" width="10.5703125" bestFit="1" customWidth="1"/>
    <col min="6156" max="6156" width="8.28515625" customWidth="1"/>
    <col min="6157" max="6157" width="9.28515625" customWidth="1"/>
    <col min="6158" max="6158" width="10.85546875" customWidth="1"/>
    <col min="6401" max="6401" width="2.5703125" customWidth="1"/>
    <col min="6402" max="6402" width="8.85546875" customWidth="1"/>
    <col min="6403" max="6403" width="7.28515625" customWidth="1"/>
    <col min="6404" max="6404" width="6.140625" customWidth="1"/>
    <col min="6405" max="6405" width="43.42578125" customWidth="1"/>
    <col min="6406" max="6406" width="10.5703125" customWidth="1"/>
    <col min="6407" max="6407" width="9.85546875" customWidth="1"/>
    <col min="6408" max="6408" width="9.42578125" customWidth="1"/>
    <col min="6409" max="6409" width="9.7109375" customWidth="1"/>
    <col min="6410" max="6410" width="8.7109375" customWidth="1"/>
    <col min="6411" max="6411" width="10.5703125" bestFit="1" customWidth="1"/>
    <col min="6412" max="6412" width="8.28515625" customWidth="1"/>
    <col min="6413" max="6413" width="9.28515625" customWidth="1"/>
    <col min="6414" max="6414" width="10.85546875" customWidth="1"/>
    <col min="6657" max="6657" width="2.5703125" customWidth="1"/>
    <col min="6658" max="6658" width="8.85546875" customWidth="1"/>
    <col min="6659" max="6659" width="7.28515625" customWidth="1"/>
    <col min="6660" max="6660" width="6.140625" customWidth="1"/>
    <col min="6661" max="6661" width="43.42578125" customWidth="1"/>
    <col min="6662" max="6662" width="10.5703125" customWidth="1"/>
    <col min="6663" max="6663" width="9.85546875" customWidth="1"/>
    <col min="6664" max="6664" width="9.42578125" customWidth="1"/>
    <col min="6665" max="6665" width="9.7109375" customWidth="1"/>
    <col min="6666" max="6666" width="8.7109375" customWidth="1"/>
    <col min="6667" max="6667" width="10.5703125" bestFit="1" customWidth="1"/>
    <col min="6668" max="6668" width="8.28515625" customWidth="1"/>
    <col min="6669" max="6669" width="9.28515625" customWidth="1"/>
    <col min="6670" max="6670" width="10.85546875" customWidth="1"/>
    <col min="6913" max="6913" width="2.5703125" customWidth="1"/>
    <col min="6914" max="6914" width="8.85546875" customWidth="1"/>
    <col min="6915" max="6915" width="7.28515625" customWidth="1"/>
    <col min="6916" max="6916" width="6.140625" customWidth="1"/>
    <col min="6917" max="6917" width="43.42578125" customWidth="1"/>
    <col min="6918" max="6918" width="10.5703125" customWidth="1"/>
    <col min="6919" max="6919" width="9.85546875" customWidth="1"/>
    <col min="6920" max="6920" width="9.42578125" customWidth="1"/>
    <col min="6921" max="6921" width="9.7109375" customWidth="1"/>
    <col min="6922" max="6922" width="8.7109375" customWidth="1"/>
    <col min="6923" max="6923" width="10.5703125" bestFit="1" customWidth="1"/>
    <col min="6924" max="6924" width="8.28515625" customWidth="1"/>
    <col min="6925" max="6925" width="9.28515625" customWidth="1"/>
    <col min="6926" max="6926" width="10.85546875" customWidth="1"/>
    <col min="7169" max="7169" width="2.5703125" customWidth="1"/>
    <col min="7170" max="7170" width="8.85546875" customWidth="1"/>
    <col min="7171" max="7171" width="7.28515625" customWidth="1"/>
    <col min="7172" max="7172" width="6.140625" customWidth="1"/>
    <col min="7173" max="7173" width="43.42578125" customWidth="1"/>
    <col min="7174" max="7174" width="10.5703125" customWidth="1"/>
    <col min="7175" max="7175" width="9.85546875" customWidth="1"/>
    <col min="7176" max="7176" width="9.42578125" customWidth="1"/>
    <col min="7177" max="7177" width="9.7109375" customWidth="1"/>
    <col min="7178" max="7178" width="8.7109375" customWidth="1"/>
    <col min="7179" max="7179" width="10.5703125" bestFit="1" customWidth="1"/>
    <col min="7180" max="7180" width="8.28515625" customWidth="1"/>
    <col min="7181" max="7181" width="9.28515625" customWidth="1"/>
    <col min="7182" max="7182" width="10.85546875" customWidth="1"/>
    <col min="7425" max="7425" width="2.5703125" customWidth="1"/>
    <col min="7426" max="7426" width="8.85546875" customWidth="1"/>
    <col min="7427" max="7427" width="7.28515625" customWidth="1"/>
    <col min="7428" max="7428" width="6.140625" customWidth="1"/>
    <col min="7429" max="7429" width="43.42578125" customWidth="1"/>
    <col min="7430" max="7430" width="10.5703125" customWidth="1"/>
    <col min="7431" max="7431" width="9.85546875" customWidth="1"/>
    <col min="7432" max="7432" width="9.42578125" customWidth="1"/>
    <col min="7433" max="7433" width="9.7109375" customWidth="1"/>
    <col min="7434" max="7434" width="8.7109375" customWidth="1"/>
    <col min="7435" max="7435" width="10.5703125" bestFit="1" customWidth="1"/>
    <col min="7436" max="7436" width="8.28515625" customWidth="1"/>
    <col min="7437" max="7437" width="9.28515625" customWidth="1"/>
    <col min="7438" max="7438" width="10.85546875" customWidth="1"/>
    <col min="7681" max="7681" width="2.5703125" customWidth="1"/>
    <col min="7682" max="7682" width="8.85546875" customWidth="1"/>
    <col min="7683" max="7683" width="7.28515625" customWidth="1"/>
    <col min="7684" max="7684" width="6.140625" customWidth="1"/>
    <col min="7685" max="7685" width="43.42578125" customWidth="1"/>
    <col min="7686" max="7686" width="10.5703125" customWidth="1"/>
    <col min="7687" max="7687" width="9.85546875" customWidth="1"/>
    <col min="7688" max="7688" width="9.42578125" customWidth="1"/>
    <col min="7689" max="7689" width="9.7109375" customWidth="1"/>
    <col min="7690" max="7690" width="8.7109375" customWidth="1"/>
    <col min="7691" max="7691" width="10.5703125" bestFit="1" customWidth="1"/>
    <col min="7692" max="7692" width="8.28515625" customWidth="1"/>
    <col min="7693" max="7693" width="9.28515625" customWidth="1"/>
    <col min="7694" max="7694" width="10.85546875" customWidth="1"/>
    <col min="7937" max="7937" width="2.5703125" customWidth="1"/>
    <col min="7938" max="7938" width="8.85546875" customWidth="1"/>
    <col min="7939" max="7939" width="7.28515625" customWidth="1"/>
    <col min="7940" max="7940" width="6.140625" customWidth="1"/>
    <col min="7941" max="7941" width="43.42578125" customWidth="1"/>
    <col min="7942" max="7942" width="10.5703125" customWidth="1"/>
    <col min="7943" max="7943" width="9.85546875" customWidth="1"/>
    <col min="7944" max="7944" width="9.42578125" customWidth="1"/>
    <col min="7945" max="7945" width="9.7109375" customWidth="1"/>
    <col min="7946" max="7946" width="8.7109375" customWidth="1"/>
    <col min="7947" max="7947" width="10.5703125" bestFit="1" customWidth="1"/>
    <col min="7948" max="7948" width="8.28515625" customWidth="1"/>
    <col min="7949" max="7949" width="9.28515625" customWidth="1"/>
    <col min="7950" max="7950" width="10.85546875" customWidth="1"/>
    <col min="8193" max="8193" width="2.5703125" customWidth="1"/>
    <col min="8194" max="8194" width="8.85546875" customWidth="1"/>
    <col min="8195" max="8195" width="7.28515625" customWidth="1"/>
    <col min="8196" max="8196" width="6.140625" customWidth="1"/>
    <col min="8197" max="8197" width="43.42578125" customWidth="1"/>
    <col min="8198" max="8198" width="10.5703125" customWidth="1"/>
    <col min="8199" max="8199" width="9.85546875" customWidth="1"/>
    <col min="8200" max="8200" width="9.42578125" customWidth="1"/>
    <col min="8201" max="8201" width="9.7109375" customWidth="1"/>
    <col min="8202" max="8202" width="8.7109375" customWidth="1"/>
    <col min="8203" max="8203" width="10.5703125" bestFit="1" customWidth="1"/>
    <col min="8204" max="8204" width="8.28515625" customWidth="1"/>
    <col min="8205" max="8205" width="9.28515625" customWidth="1"/>
    <col min="8206" max="8206" width="10.85546875" customWidth="1"/>
    <col min="8449" max="8449" width="2.5703125" customWidth="1"/>
    <col min="8450" max="8450" width="8.85546875" customWidth="1"/>
    <col min="8451" max="8451" width="7.28515625" customWidth="1"/>
    <col min="8452" max="8452" width="6.140625" customWidth="1"/>
    <col min="8453" max="8453" width="43.42578125" customWidth="1"/>
    <col min="8454" max="8454" width="10.5703125" customWidth="1"/>
    <col min="8455" max="8455" width="9.85546875" customWidth="1"/>
    <col min="8456" max="8456" width="9.42578125" customWidth="1"/>
    <col min="8457" max="8457" width="9.7109375" customWidth="1"/>
    <col min="8458" max="8458" width="8.7109375" customWidth="1"/>
    <col min="8459" max="8459" width="10.5703125" bestFit="1" customWidth="1"/>
    <col min="8460" max="8460" width="8.28515625" customWidth="1"/>
    <col min="8461" max="8461" width="9.28515625" customWidth="1"/>
    <col min="8462" max="8462" width="10.85546875" customWidth="1"/>
    <col min="8705" max="8705" width="2.5703125" customWidth="1"/>
    <col min="8706" max="8706" width="8.85546875" customWidth="1"/>
    <col min="8707" max="8707" width="7.28515625" customWidth="1"/>
    <col min="8708" max="8708" width="6.140625" customWidth="1"/>
    <col min="8709" max="8709" width="43.42578125" customWidth="1"/>
    <col min="8710" max="8710" width="10.5703125" customWidth="1"/>
    <col min="8711" max="8711" width="9.85546875" customWidth="1"/>
    <col min="8712" max="8712" width="9.42578125" customWidth="1"/>
    <col min="8713" max="8713" width="9.7109375" customWidth="1"/>
    <col min="8714" max="8714" width="8.7109375" customWidth="1"/>
    <col min="8715" max="8715" width="10.5703125" bestFit="1" customWidth="1"/>
    <col min="8716" max="8716" width="8.28515625" customWidth="1"/>
    <col min="8717" max="8717" width="9.28515625" customWidth="1"/>
    <col min="8718" max="8718" width="10.85546875" customWidth="1"/>
    <col min="8961" max="8961" width="2.5703125" customWidth="1"/>
    <col min="8962" max="8962" width="8.85546875" customWidth="1"/>
    <col min="8963" max="8963" width="7.28515625" customWidth="1"/>
    <col min="8964" max="8964" width="6.140625" customWidth="1"/>
    <col min="8965" max="8965" width="43.42578125" customWidth="1"/>
    <col min="8966" max="8966" width="10.5703125" customWidth="1"/>
    <col min="8967" max="8967" width="9.85546875" customWidth="1"/>
    <col min="8968" max="8968" width="9.42578125" customWidth="1"/>
    <col min="8969" max="8969" width="9.7109375" customWidth="1"/>
    <col min="8970" max="8970" width="8.7109375" customWidth="1"/>
    <col min="8971" max="8971" width="10.5703125" bestFit="1" customWidth="1"/>
    <col min="8972" max="8972" width="8.28515625" customWidth="1"/>
    <col min="8973" max="8973" width="9.28515625" customWidth="1"/>
    <col min="8974" max="8974" width="10.85546875" customWidth="1"/>
    <col min="9217" max="9217" width="2.5703125" customWidth="1"/>
    <col min="9218" max="9218" width="8.85546875" customWidth="1"/>
    <col min="9219" max="9219" width="7.28515625" customWidth="1"/>
    <col min="9220" max="9220" width="6.140625" customWidth="1"/>
    <col min="9221" max="9221" width="43.42578125" customWidth="1"/>
    <col min="9222" max="9222" width="10.5703125" customWidth="1"/>
    <col min="9223" max="9223" width="9.85546875" customWidth="1"/>
    <col min="9224" max="9224" width="9.42578125" customWidth="1"/>
    <col min="9225" max="9225" width="9.7109375" customWidth="1"/>
    <col min="9226" max="9226" width="8.7109375" customWidth="1"/>
    <col min="9227" max="9227" width="10.5703125" bestFit="1" customWidth="1"/>
    <col min="9228" max="9228" width="8.28515625" customWidth="1"/>
    <col min="9229" max="9229" width="9.28515625" customWidth="1"/>
    <col min="9230" max="9230" width="10.85546875" customWidth="1"/>
    <col min="9473" max="9473" width="2.5703125" customWidth="1"/>
    <col min="9474" max="9474" width="8.85546875" customWidth="1"/>
    <col min="9475" max="9475" width="7.28515625" customWidth="1"/>
    <col min="9476" max="9476" width="6.140625" customWidth="1"/>
    <col min="9477" max="9477" width="43.42578125" customWidth="1"/>
    <col min="9478" max="9478" width="10.5703125" customWidth="1"/>
    <col min="9479" max="9479" width="9.85546875" customWidth="1"/>
    <col min="9480" max="9480" width="9.42578125" customWidth="1"/>
    <col min="9481" max="9481" width="9.7109375" customWidth="1"/>
    <col min="9482" max="9482" width="8.7109375" customWidth="1"/>
    <col min="9483" max="9483" width="10.5703125" bestFit="1" customWidth="1"/>
    <col min="9484" max="9484" width="8.28515625" customWidth="1"/>
    <col min="9485" max="9485" width="9.28515625" customWidth="1"/>
    <col min="9486" max="9486" width="10.85546875" customWidth="1"/>
    <col min="9729" max="9729" width="2.5703125" customWidth="1"/>
    <col min="9730" max="9730" width="8.85546875" customWidth="1"/>
    <col min="9731" max="9731" width="7.28515625" customWidth="1"/>
    <col min="9732" max="9732" width="6.140625" customWidth="1"/>
    <col min="9733" max="9733" width="43.42578125" customWidth="1"/>
    <col min="9734" max="9734" width="10.5703125" customWidth="1"/>
    <col min="9735" max="9735" width="9.85546875" customWidth="1"/>
    <col min="9736" max="9736" width="9.42578125" customWidth="1"/>
    <col min="9737" max="9737" width="9.7109375" customWidth="1"/>
    <col min="9738" max="9738" width="8.7109375" customWidth="1"/>
    <col min="9739" max="9739" width="10.5703125" bestFit="1" customWidth="1"/>
    <col min="9740" max="9740" width="8.28515625" customWidth="1"/>
    <col min="9741" max="9741" width="9.28515625" customWidth="1"/>
    <col min="9742" max="9742" width="10.85546875" customWidth="1"/>
    <col min="9985" max="9985" width="2.5703125" customWidth="1"/>
    <col min="9986" max="9986" width="8.85546875" customWidth="1"/>
    <col min="9987" max="9987" width="7.28515625" customWidth="1"/>
    <col min="9988" max="9988" width="6.140625" customWidth="1"/>
    <col min="9989" max="9989" width="43.42578125" customWidth="1"/>
    <col min="9990" max="9990" width="10.5703125" customWidth="1"/>
    <col min="9991" max="9991" width="9.85546875" customWidth="1"/>
    <col min="9992" max="9992" width="9.42578125" customWidth="1"/>
    <col min="9993" max="9993" width="9.7109375" customWidth="1"/>
    <col min="9994" max="9994" width="8.7109375" customWidth="1"/>
    <col min="9995" max="9995" width="10.5703125" bestFit="1" customWidth="1"/>
    <col min="9996" max="9996" width="8.28515625" customWidth="1"/>
    <col min="9997" max="9997" width="9.28515625" customWidth="1"/>
    <col min="9998" max="9998" width="10.85546875" customWidth="1"/>
    <col min="10241" max="10241" width="2.5703125" customWidth="1"/>
    <col min="10242" max="10242" width="8.85546875" customWidth="1"/>
    <col min="10243" max="10243" width="7.28515625" customWidth="1"/>
    <col min="10244" max="10244" width="6.140625" customWidth="1"/>
    <col min="10245" max="10245" width="43.42578125" customWidth="1"/>
    <col min="10246" max="10246" width="10.5703125" customWidth="1"/>
    <col min="10247" max="10247" width="9.85546875" customWidth="1"/>
    <col min="10248" max="10248" width="9.42578125" customWidth="1"/>
    <col min="10249" max="10249" width="9.7109375" customWidth="1"/>
    <col min="10250" max="10250" width="8.7109375" customWidth="1"/>
    <col min="10251" max="10251" width="10.5703125" bestFit="1" customWidth="1"/>
    <col min="10252" max="10252" width="8.28515625" customWidth="1"/>
    <col min="10253" max="10253" width="9.28515625" customWidth="1"/>
    <col min="10254" max="10254" width="10.85546875" customWidth="1"/>
    <col min="10497" max="10497" width="2.5703125" customWidth="1"/>
    <col min="10498" max="10498" width="8.85546875" customWidth="1"/>
    <col min="10499" max="10499" width="7.28515625" customWidth="1"/>
    <col min="10500" max="10500" width="6.140625" customWidth="1"/>
    <col min="10501" max="10501" width="43.42578125" customWidth="1"/>
    <col min="10502" max="10502" width="10.5703125" customWidth="1"/>
    <col min="10503" max="10503" width="9.85546875" customWidth="1"/>
    <col min="10504" max="10504" width="9.42578125" customWidth="1"/>
    <col min="10505" max="10505" width="9.7109375" customWidth="1"/>
    <col min="10506" max="10506" width="8.7109375" customWidth="1"/>
    <col min="10507" max="10507" width="10.5703125" bestFit="1" customWidth="1"/>
    <col min="10508" max="10508" width="8.28515625" customWidth="1"/>
    <col min="10509" max="10509" width="9.28515625" customWidth="1"/>
    <col min="10510" max="10510" width="10.85546875" customWidth="1"/>
    <col min="10753" max="10753" width="2.5703125" customWidth="1"/>
    <col min="10754" max="10754" width="8.85546875" customWidth="1"/>
    <col min="10755" max="10755" width="7.28515625" customWidth="1"/>
    <col min="10756" max="10756" width="6.140625" customWidth="1"/>
    <col min="10757" max="10757" width="43.42578125" customWidth="1"/>
    <col min="10758" max="10758" width="10.5703125" customWidth="1"/>
    <col min="10759" max="10759" width="9.85546875" customWidth="1"/>
    <col min="10760" max="10760" width="9.42578125" customWidth="1"/>
    <col min="10761" max="10761" width="9.7109375" customWidth="1"/>
    <col min="10762" max="10762" width="8.7109375" customWidth="1"/>
    <col min="10763" max="10763" width="10.5703125" bestFit="1" customWidth="1"/>
    <col min="10764" max="10764" width="8.28515625" customWidth="1"/>
    <col min="10765" max="10765" width="9.28515625" customWidth="1"/>
    <col min="10766" max="10766" width="10.85546875" customWidth="1"/>
    <col min="11009" max="11009" width="2.5703125" customWidth="1"/>
    <col min="11010" max="11010" width="8.85546875" customWidth="1"/>
    <col min="11011" max="11011" width="7.28515625" customWidth="1"/>
    <col min="11012" max="11012" width="6.140625" customWidth="1"/>
    <col min="11013" max="11013" width="43.42578125" customWidth="1"/>
    <col min="11014" max="11014" width="10.5703125" customWidth="1"/>
    <col min="11015" max="11015" width="9.85546875" customWidth="1"/>
    <col min="11016" max="11016" width="9.42578125" customWidth="1"/>
    <col min="11017" max="11017" width="9.7109375" customWidth="1"/>
    <col min="11018" max="11018" width="8.7109375" customWidth="1"/>
    <col min="11019" max="11019" width="10.5703125" bestFit="1" customWidth="1"/>
    <col min="11020" max="11020" width="8.28515625" customWidth="1"/>
    <col min="11021" max="11021" width="9.28515625" customWidth="1"/>
    <col min="11022" max="11022" width="10.85546875" customWidth="1"/>
    <col min="11265" max="11265" width="2.5703125" customWidth="1"/>
    <col min="11266" max="11266" width="8.85546875" customWidth="1"/>
    <col min="11267" max="11267" width="7.28515625" customWidth="1"/>
    <col min="11268" max="11268" width="6.140625" customWidth="1"/>
    <col min="11269" max="11269" width="43.42578125" customWidth="1"/>
    <col min="11270" max="11270" width="10.5703125" customWidth="1"/>
    <col min="11271" max="11271" width="9.85546875" customWidth="1"/>
    <col min="11272" max="11272" width="9.42578125" customWidth="1"/>
    <col min="11273" max="11273" width="9.7109375" customWidth="1"/>
    <col min="11274" max="11274" width="8.7109375" customWidth="1"/>
    <col min="11275" max="11275" width="10.5703125" bestFit="1" customWidth="1"/>
    <col min="11276" max="11276" width="8.28515625" customWidth="1"/>
    <col min="11277" max="11277" width="9.28515625" customWidth="1"/>
    <col min="11278" max="11278" width="10.85546875" customWidth="1"/>
    <col min="11521" max="11521" width="2.5703125" customWidth="1"/>
    <col min="11522" max="11522" width="8.85546875" customWidth="1"/>
    <col min="11523" max="11523" width="7.28515625" customWidth="1"/>
    <col min="11524" max="11524" width="6.140625" customWidth="1"/>
    <col min="11525" max="11525" width="43.42578125" customWidth="1"/>
    <col min="11526" max="11526" width="10.5703125" customWidth="1"/>
    <col min="11527" max="11527" width="9.85546875" customWidth="1"/>
    <col min="11528" max="11528" width="9.42578125" customWidth="1"/>
    <col min="11529" max="11529" width="9.7109375" customWidth="1"/>
    <col min="11530" max="11530" width="8.7109375" customWidth="1"/>
    <col min="11531" max="11531" width="10.5703125" bestFit="1" customWidth="1"/>
    <col min="11532" max="11532" width="8.28515625" customWidth="1"/>
    <col min="11533" max="11533" width="9.28515625" customWidth="1"/>
    <col min="11534" max="11534" width="10.85546875" customWidth="1"/>
    <col min="11777" max="11777" width="2.5703125" customWidth="1"/>
    <col min="11778" max="11778" width="8.85546875" customWidth="1"/>
    <col min="11779" max="11779" width="7.28515625" customWidth="1"/>
    <col min="11780" max="11780" width="6.140625" customWidth="1"/>
    <col min="11781" max="11781" width="43.42578125" customWidth="1"/>
    <col min="11782" max="11782" width="10.5703125" customWidth="1"/>
    <col min="11783" max="11783" width="9.85546875" customWidth="1"/>
    <col min="11784" max="11784" width="9.42578125" customWidth="1"/>
    <col min="11785" max="11785" width="9.7109375" customWidth="1"/>
    <col min="11786" max="11786" width="8.7109375" customWidth="1"/>
    <col min="11787" max="11787" width="10.5703125" bestFit="1" customWidth="1"/>
    <col min="11788" max="11788" width="8.28515625" customWidth="1"/>
    <col min="11789" max="11789" width="9.28515625" customWidth="1"/>
    <col min="11790" max="11790" width="10.85546875" customWidth="1"/>
    <col min="12033" max="12033" width="2.5703125" customWidth="1"/>
    <col min="12034" max="12034" width="8.85546875" customWidth="1"/>
    <col min="12035" max="12035" width="7.28515625" customWidth="1"/>
    <col min="12036" max="12036" width="6.140625" customWidth="1"/>
    <col min="12037" max="12037" width="43.42578125" customWidth="1"/>
    <col min="12038" max="12038" width="10.5703125" customWidth="1"/>
    <col min="12039" max="12039" width="9.85546875" customWidth="1"/>
    <col min="12040" max="12040" width="9.42578125" customWidth="1"/>
    <col min="12041" max="12041" width="9.7109375" customWidth="1"/>
    <col min="12042" max="12042" width="8.7109375" customWidth="1"/>
    <col min="12043" max="12043" width="10.5703125" bestFit="1" customWidth="1"/>
    <col min="12044" max="12044" width="8.28515625" customWidth="1"/>
    <col min="12045" max="12045" width="9.28515625" customWidth="1"/>
    <col min="12046" max="12046" width="10.85546875" customWidth="1"/>
    <col min="12289" max="12289" width="2.5703125" customWidth="1"/>
    <col min="12290" max="12290" width="8.85546875" customWidth="1"/>
    <col min="12291" max="12291" width="7.28515625" customWidth="1"/>
    <col min="12292" max="12292" width="6.140625" customWidth="1"/>
    <col min="12293" max="12293" width="43.42578125" customWidth="1"/>
    <col min="12294" max="12294" width="10.5703125" customWidth="1"/>
    <col min="12295" max="12295" width="9.85546875" customWidth="1"/>
    <col min="12296" max="12296" width="9.42578125" customWidth="1"/>
    <col min="12297" max="12297" width="9.7109375" customWidth="1"/>
    <col min="12298" max="12298" width="8.7109375" customWidth="1"/>
    <col min="12299" max="12299" width="10.5703125" bestFit="1" customWidth="1"/>
    <col min="12300" max="12300" width="8.28515625" customWidth="1"/>
    <col min="12301" max="12301" width="9.28515625" customWidth="1"/>
    <col min="12302" max="12302" width="10.85546875" customWidth="1"/>
    <col min="12545" max="12545" width="2.5703125" customWidth="1"/>
    <col min="12546" max="12546" width="8.85546875" customWidth="1"/>
    <col min="12547" max="12547" width="7.28515625" customWidth="1"/>
    <col min="12548" max="12548" width="6.140625" customWidth="1"/>
    <col min="12549" max="12549" width="43.42578125" customWidth="1"/>
    <col min="12550" max="12550" width="10.5703125" customWidth="1"/>
    <col min="12551" max="12551" width="9.85546875" customWidth="1"/>
    <col min="12552" max="12552" width="9.42578125" customWidth="1"/>
    <col min="12553" max="12553" width="9.7109375" customWidth="1"/>
    <col min="12554" max="12554" width="8.7109375" customWidth="1"/>
    <col min="12555" max="12555" width="10.5703125" bestFit="1" customWidth="1"/>
    <col min="12556" max="12556" width="8.28515625" customWidth="1"/>
    <col min="12557" max="12557" width="9.28515625" customWidth="1"/>
    <col min="12558" max="12558" width="10.85546875" customWidth="1"/>
    <col min="12801" max="12801" width="2.5703125" customWidth="1"/>
    <col min="12802" max="12802" width="8.85546875" customWidth="1"/>
    <col min="12803" max="12803" width="7.28515625" customWidth="1"/>
    <col min="12804" max="12804" width="6.140625" customWidth="1"/>
    <col min="12805" max="12805" width="43.42578125" customWidth="1"/>
    <col min="12806" max="12806" width="10.5703125" customWidth="1"/>
    <col min="12807" max="12807" width="9.85546875" customWidth="1"/>
    <col min="12808" max="12808" width="9.42578125" customWidth="1"/>
    <col min="12809" max="12809" width="9.7109375" customWidth="1"/>
    <col min="12810" max="12810" width="8.7109375" customWidth="1"/>
    <col min="12811" max="12811" width="10.5703125" bestFit="1" customWidth="1"/>
    <col min="12812" max="12812" width="8.28515625" customWidth="1"/>
    <col min="12813" max="12813" width="9.28515625" customWidth="1"/>
    <col min="12814" max="12814" width="10.85546875" customWidth="1"/>
    <col min="13057" max="13057" width="2.5703125" customWidth="1"/>
    <col min="13058" max="13058" width="8.85546875" customWidth="1"/>
    <col min="13059" max="13059" width="7.28515625" customWidth="1"/>
    <col min="13060" max="13060" width="6.140625" customWidth="1"/>
    <col min="13061" max="13061" width="43.42578125" customWidth="1"/>
    <col min="13062" max="13062" width="10.5703125" customWidth="1"/>
    <col min="13063" max="13063" width="9.85546875" customWidth="1"/>
    <col min="13064" max="13064" width="9.42578125" customWidth="1"/>
    <col min="13065" max="13065" width="9.7109375" customWidth="1"/>
    <col min="13066" max="13066" width="8.7109375" customWidth="1"/>
    <col min="13067" max="13067" width="10.5703125" bestFit="1" customWidth="1"/>
    <col min="13068" max="13068" width="8.28515625" customWidth="1"/>
    <col min="13069" max="13069" width="9.28515625" customWidth="1"/>
    <col min="13070" max="13070" width="10.85546875" customWidth="1"/>
    <col min="13313" max="13313" width="2.5703125" customWidth="1"/>
    <col min="13314" max="13314" width="8.85546875" customWidth="1"/>
    <col min="13315" max="13315" width="7.28515625" customWidth="1"/>
    <col min="13316" max="13316" width="6.140625" customWidth="1"/>
    <col min="13317" max="13317" width="43.42578125" customWidth="1"/>
    <col min="13318" max="13318" width="10.5703125" customWidth="1"/>
    <col min="13319" max="13319" width="9.85546875" customWidth="1"/>
    <col min="13320" max="13320" width="9.42578125" customWidth="1"/>
    <col min="13321" max="13321" width="9.7109375" customWidth="1"/>
    <col min="13322" max="13322" width="8.7109375" customWidth="1"/>
    <col min="13323" max="13323" width="10.5703125" bestFit="1" customWidth="1"/>
    <col min="13324" max="13324" width="8.28515625" customWidth="1"/>
    <col min="13325" max="13325" width="9.28515625" customWidth="1"/>
    <col min="13326" max="13326" width="10.85546875" customWidth="1"/>
    <col min="13569" max="13569" width="2.5703125" customWidth="1"/>
    <col min="13570" max="13570" width="8.85546875" customWidth="1"/>
    <col min="13571" max="13571" width="7.28515625" customWidth="1"/>
    <col min="13572" max="13572" width="6.140625" customWidth="1"/>
    <col min="13573" max="13573" width="43.42578125" customWidth="1"/>
    <col min="13574" max="13574" width="10.5703125" customWidth="1"/>
    <col min="13575" max="13575" width="9.85546875" customWidth="1"/>
    <col min="13576" max="13576" width="9.42578125" customWidth="1"/>
    <col min="13577" max="13577" width="9.7109375" customWidth="1"/>
    <col min="13578" max="13578" width="8.7109375" customWidth="1"/>
    <col min="13579" max="13579" width="10.5703125" bestFit="1" customWidth="1"/>
    <col min="13580" max="13580" width="8.28515625" customWidth="1"/>
    <col min="13581" max="13581" width="9.28515625" customWidth="1"/>
    <col min="13582" max="13582" width="10.85546875" customWidth="1"/>
    <col min="13825" max="13825" width="2.5703125" customWidth="1"/>
    <col min="13826" max="13826" width="8.85546875" customWidth="1"/>
    <col min="13827" max="13827" width="7.28515625" customWidth="1"/>
    <col min="13828" max="13828" width="6.140625" customWidth="1"/>
    <col min="13829" max="13829" width="43.42578125" customWidth="1"/>
    <col min="13830" max="13830" width="10.5703125" customWidth="1"/>
    <col min="13831" max="13831" width="9.85546875" customWidth="1"/>
    <col min="13832" max="13832" width="9.42578125" customWidth="1"/>
    <col min="13833" max="13833" width="9.7109375" customWidth="1"/>
    <col min="13834" max="13834" width="8.7109375" customWidth="1"/>
    <col min="13835" max="13835" width="10.5703125" bestFit="1" customWidth="1"/>
    <col min="13836" max="13836" width="8.28515625" customWidth="1"/>
    <col min="13837" max="13837" width="9.28515625" customWidth="1"/>
    <col min="13838" max="13838" width="10.85546875" customWidth="1"/>
    <col min="14081" max="14081" width="2.5703125" customWidth="1"/>
    <col min="14082" max="14082" width="8.85546875" customWidth="1"/>
    <col min="14083" max="14083" width="7.28515625" customWidth="1"/>
    <col min="14084" max="14084" width="6.140625" customWidth="1"/>
    <col min="14085" max="14085" width="43.42578125" customWidth="1"/>
    <col min="14086" max="14086" width="10.5703125" customWidth="1"/>
    <col min="14087" max="14087" width="9.85546875" customWidth="1"/>
    <col min="14088" max="14088" width="9.42578125" customWidth="1"/>
    <col min="14089" max="14089" width="9.7109375" customWidth="1"/>
    <col min="14090" max="14090" width="8.7109375" customWidth="1"/>
    <col min="14091" max="14091" width="10.5703125" bestFit="1" customWidth="1"/>
    <col min="14092" max="14092" width="8.28515625" customWidth="1"/>
    <col min="14093" max="14093" width="9.28515625" customWidth="1"/>
    <col min="14094" max="14094" width="10.85546875" customWidth="1"/>
    <col min="14337" max="14337" width="2.5703125" customWidth="1"/>
    <col min="14338" max="14338" width="8.85546875" customWidth="1"/>
    <col min="14339" max="14339" width="7.28515625" customWidth="1"/>
    <col min="14340" max="14340" width="6.140625" customWidth="1"/>
    <col min="14341" max="14341" width="43.42578125" customWidth="1"/>
    <col min="14342" max="14342" width="10.5703125" customWidth="1"/>
    <col min="14343" max="14343" width="9.85546875" customWidth="1"/>
    <col min="14344" max="14344" width="9.42578125" customWidth="1"/>
    <col min="14345" max="14345" width="9.7109375" customWidth="1"/>
    <col min="14346" max="14346" width="8.7109375" customWidth="1"/>
    <col min="14347" max="14347" width="10.5703125" bestFit="1" customWidth="1"/>
    <col min="14348" max="14348" width="8.28515625" customWidth="1"/>
    <col min="14349" max="14349" width="9.28515625" customWidth="1"/>
    <col min="14350" max="14350" width="10.85546875" customWidth="1"/>
    <col min="14593" max="14593" width="2.5703125" customWidth="1"/>
    <col min="14594" max="14594" width="8.85546875" customWidth="1"/>
    <col min="14595" max="14595" width="7.28515625" customWidth="1"/>
    <col min="14596" max="14596" width="6.140625" customWidth="1"/>
    <col min="14597" max="14597" width="43.42578125" customWidth="1"/>
    <col min="14598" max="14598" width="10.5703125" customWidth="1"/>
    <col min="14599" max="14599" width="9.85546875" customWidth="1"/>
    <col min="14600" max="14600" width="9.42578125" customWidth="1"/>
    <col min="14601" max="14601" width="9.7109375" customWidth="1"/>
    <col min="14602" max="14602" width="8.7109375" customWidth="1"/>
    <col min="14603" max="14603" width="10.5703125" bestFit="1" customWidth="1"/>
    <col min="14604" max="14604" width="8.28515625" customWidth="1"/>
    <col min="14605" max="14605" width="9.28515625" customWidth="1"/>
    <col min="14606" max="14606" width="10.85546875" customWidth="1"/>
    <col min="14849" max="14849" width="2.5703125" customWidth="1"/>
    <col min="14850" max="14850" width="8.85546875" customWidth="1"/>
    <col min="14851" max="14851" width="7.28515625" customWidth="1"/>
    <col min="14852" max="14852" width="6.140625" customWidth="1"/>
    <col min="14853" max="14853" width="43.42578125" customWidth="1"/>
    <col min="14854" max="14854" width="10.5703125" customWidth="1"/>
    <col min="14855" max="14855" width="9.85546875" customWidth="1"/>
    <col min="14856" max="14856" width="9.42578125" customWidth="1"/>
    <col min="14857" max="14857" width="9.7109375" customWidth="1"/>
    <col min="14858" max="14858" width="8.7109375" customWidth="1"/>
    <col min="14859" max="14859" width="10.5703125" bestFit="1" customWidth="1"/>
    <col min="14860" max="14860" width="8.28515625" customWidth="1"/>
    <col min="14861" max="14861" width="9.28515625" customWidth="1"/>
    <col min="14862" max="14862" width="10.85546875" customWidth="1"/>
    <col min="15105" max="15105" width="2.5703125" customWidth="1"/>
    <col min="15106" max="15106" width="8.85546875" customWidth="1"/>
    <col min="15107" max="15107" width="7.28515625" customWidth="1"/>
    <col min="15108" max="15108" width="6.140625" customWidth="1"/>
    <col min="15109" max="15109" width="43.42578125" customWidth="1"/>
    <col min="15110" max="15110" width="10.5703125" customWidth="1"/>
    <col min="15111" max="15111" width="9.85546875" customWidth="1"/>
    <col min="15112" max="15112" width="9.42578125" customWidth="1"/>
    <col min="15113" max="15113" width="9.7109375" customWidth="1"/>
    <col min="15114" max="15114" width="8.7109375" customWidth="1"/>
    <col min="15115" max="15115" width="10.5703125" bestFit="1" customWidth="1"/>
    <col min="15116" max="15116" width="8.28515625" customWidth="1"/>
    <col min="15117" max="15117" width="9.28515625" customWidth="1"/>
    <col min="15118" max="15118" width="10.85546875" customWidth="1"/>
    <col min="15361" max="15361" width="2.5703125" customWidth="1"/>
    <col min="15362" max="15362" width="8.85546875" customWidth="1"/>
    <col min="15363" max="15363" width="7.28515625" customWidth="1"/>
    <col min="15364" max="15364" width="6.140625" customWidth="1"/>
    <col min="15365" max="15365" width="43.42578125" customWidth="1"/>
    <col min="15366" max="15366" width="10.5703125" customWidth="1"/>
    <col min="15367" max="15367" width="9.85546875" customWidth="1"/>
    <col min="15368" max="15368" width="9.42578125" customWidth="1"/>
    <col min="15369" max="15369" width="9.7109375" customWidth="1"/>
    <col min="15370" max="15370" width="8.7109375" customWidth="1"/>
    <col min="15371" max="15371" width="10.5703125" bestFit="1" customWidth="1"/>
    <col min="15372" max="15372" width="8.28515625" customWidth="1"/>
    <col min="15373" max="15373" width="9.28515625" customWidth="1"/>
    <col min="15374" max="15374" width="10.85546875" customWidth="1"/>
    <col min="15617" max="15617" width="2.5703125" customWidth="1"/>
    <col min="15618" max="15618" width="8.85546875" customWidth="1"/>
    <col min="15619" max="15619" width="7.28515625" customWidth="1"/>
    <col min="15620" max="15620" width="6.140625" customWidth="1"/>
    <col min="15621" max="15621" width="43.42578125" customWidth="1"/>
    <col min="15622" max="15622" width="10.5703125" customWidth="1"/>
    <col min="15623" max="15623" width="9.85546875" customWidth="1"/>
    <col min="15624" max="15624" width="9.42578125" customWidth="1"/>
    <col min="15625" max="15625" width="9.7109375" customWidth="1"/>
    <col min="15626" max="15626" width="8.7109375" customWidth="1"/>
    <col min="15627" max="15627" width="10.5703125" bestFit="1" customWidth="1"/>
    <col min="15628" max="15628" width="8.28515625" customWidth="1"/>
    <col min="15629" max="15629" width="9.28515625" customWidth="1"/>
    <col min="15630" max="15630" width="10.85546875" customWidth="1"/>
    <col min="15873" max="15873" width="2.5703125" customWidth="1"/>
    <col min="15874" max="15874" width="8.85546875" customWidth="1"/>
    <col min="15875" max="15875" width="7.28515625" customWidth="1"/>
    <col min="15876" max="15876" width="6.140625" customWidth="1"/>
    <col min="15877" max="15877" width="43.42578125" customWidth="1"/>
    <col min="15878" max="15878" width="10.5703125" customWidth="1"/>
    <col min="15879" max="15879" width="9.85546875" customWidth="1"/>
    <col min="15880" max="15880" width="9.42578125" customWidth="1"/>
    <col min="15881" max="15881" width="9.7109375" customWidth="1"/>
    <col min="15882" max="15882" width="8.7109375" customWidth="1"/>
    <col min="15883" max="15883" width="10.5703125" bestFit="1" customWidth="1"/>
    <col min="15884" max="15884" width="8.28515625" customWidth="1"/>
    <col min="15885" max="15885" width="9.28515625" customWidth="1"/>
    <col min="15886" max="15886" width="10.85546875" customWidth="1"/>
    <col min="16129" max="16129" width="2.5703125" customWidth="1"/>
    <col min="16130" max="16130" width="8.85546875" customWidth="1"/>
    <col min="16131" max="16131" width="7.28515625" customWidth="1"/>
    <col min="16132" max="16132" width="6.140625" customWidth="1"/>
    <col min="16133" max="16133" width="43.42578125" customWidth="1"/>
    <col min="16134" max="16134" width="10.5703125" customWidth="1"/>
    <col min="16135" max="16135" width="9.85546875" customWidth="1"/>
    <col min="16136" max="16136" width="9.42578125" customWidth="1"/>
    <col min="16137" max="16137" width="9.7109375" customWidth="1"/>
    <col min="16138" max="16138" width="8.7109375" customWidth="1"/>
    <col min="16139" max="16139" width="10.5703125" bestFit="1" customWidth="1"/>
    <col min="16140" max="16140" width="8.28515625" customWidth="1"/>
    <col min="16141" max="16141" width="9.28515625" customWidth="1"/>
    <col min="16142" max="16142" width="10.85546875" customWidth="1"/>
  </cols>
  <sheetData>
    <row r="1" spans="1:13" ht="15" x14ac:dyDescent="0.25">
      <c r="B1" s="2" t="s">
        <v>0</v>
      </c>
      <c r="C1" s="2"/>
      <c r="D1" s="2"/>
    </row>
    <row r="2" spans="1:13" ht="15" x14ac:dyDescent="0.25">
      <c r="B2" s="2" t="s">
        <v>1</v>
      </c>
      <c r="C2" s="2"/>
      <c r="D2" s="2"/>
    </row>
    <row r="3" spans="1:13" ht="15" x14ac:dyDescent="0.25">
      <c r="B3" s="2" t="s">
        <v>2</v>
      </c>
      <c r="C3" s="2"/>
      <c r="D3" s="2"/>
    </row>
    <row r="4" spans="1:13" ht="15" x14ac:dyDescent="0.25">
      <c r="B4" s="2" t="s">
        <v>3</v>
      </c>
      <c r="C4" s="2"/>
      <c r="D4" s="2"/>
    </row>
    <row r="5" spans="1:13" ht="15" x14ac:dyDescent="0.25">
      <c r="B5" s="2" t="s">
        <v>4</v>
      </c>
      <c r="C5" s="2"/>
      <c r="D5" s="2"/>
    </row>
    <row r="7" spans="1:13" ht="23.25" x14ac:dyDescent="0.2">
      <c r="A7" s="85" t="s">
        <v>189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s="9" customFormat="1" ht="94.5" customHeight="1" x14ac:dyDescent="0.2">
      <c r="A8" s="3" t="s">
        <v>5</v>
      </c>
      <c r="B8" s="4" t="s">
        <v>6</v>
      </c>
      <c r="C8" s="5" t="s">
        <v>7</v>
      </c>
      <c r="D8" s="6" t="s">
        <v>8</v>
      </c>
      <c r="E8" s="7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8" t="s">
        <v>15</v>
      </c>
      <c r="L8" s="8" t="s">
        <v>183</v>
      </c>
      <c r="M8" s="8" t="s">
        <v>16</v>
      </c>
    </row>
    <row r="9" spans="1:13" s="14" customFormat="1" x14ac:dyDescent="0.2">
      <c r="A9" s="10">
        <v>1</v>
      </c>
      <c r="B9" s="10">
        <v>2</v>
      </c>
      <c r="C9" s="10">
        <v>3</v>
      </c>
      <c r="D9" s="11">
        <v>4</v>
      </c>
      <c r="E9" s="11">
        <v>5</v>
      </c>
      <c r="F9" s="11">
        <v>6</v>
      </c>
      <c r="G9" s="12">
        <v>7</v>
      </c>
      <c r="H9" s="12">
        <v>8</v>
      </c>
      <c r="I9" s="13" t="s">
        <v>17</v>
      </c>
      <c r="J9" s="12">
        <v>10</v>
      </c>
      <c r="K9" s="12">
        <v>11</v>
      </c>
      <c r="L9" s="12">
        <v>12</v>
      </c>
      <c r="M9" s="12">
        <v>13</v>
      </c>
    </row>
    <row r="10" spans="1:13" s="14" customFormat="1" x14ac:dyDescent="0.2">
      <c r="A10" s="15"/>
      <c r="B10" s="15"/>
      <c r="C10" s="15"/>
      <c r="D10" s="16">
        <v>3</v>
      </c>
      <c r="E10" s="17" t="s">
        <v>18</v>
      </c>
      <c r="F10" s="18"/>
      <c r="G10" s="19">
        <f>G11+G17+G38+G66+G75</f>
        <v>616800</v>
      </c>
      <c r="H10" s="19">
        <f>H11+H17+H38+H66+H75</f>
        <v>154200</v>
      </c>
      <c r="I10" s="19">
        <f>I11+I17+I38+I66+I75</f>
        <v>728000</v>
      </c>
      <c r="J10" s="20"/>
      <c r="K10" s="20"/>
      <c r="L10" s="20"/>
      <c r="M10" s="20"/>
    </row>
    <row r="11" spans="1:13" ht="11.25" customHeight="1" x14ac:dyDescent="0.2">
      <c r="A11" s="21"/>
      <c r="B11" s="21"/>
      <c r="C11" s="21"/>
      <c r="D11" s="22">
        <v>321</v>
      </c>
      <c r="E11" s="23" t="s">
        <v>19</v>
      </c>
      <c r="F11" s="23"/>
      <c r="G11" s="24">
        <f>SUM(G12:G16)</f>
        <v>52000</v>
      </c>
      <c r="H11" s="24">
        <f>SUM(H12:H16)</f>
        <v>13000</v>
      </c>
      <c r="I11" s="24">
        <f>SUM(I12:I16)</f>
        <v>65000</v>
      </c>
      <c r="J11" s="25"/>
      <c r="K11" s="25"/>
      <c r="L11" s="25"/>
      <c r="M11" s="26"/>
    </row>
    <row r="12" spans="1:13" ht="11.25" customHeight="1" x14ac:dyDescent="0.2">
      <c r="A12" s="27" t="s">
        <v>20</v>
      </c>
      <c r="B12" s="27"/>
      <c r="C12" s="27" t="s">
        <v>21</v>
      </c>
      <c r="D12" s="28">
        <v>3211</v>
      </c>
      <c r="E12" s="29" t="s">
        <v>22</v>
      </c>
      <c r="F12" s="30" t="s">
        <v>23</v>
      </c>
      <c r="G12" s="31">
        <f>I12/1.25</f>
        <v>8000</v>
      </c>
      <c r="H12" s="31">
        <f>G12*0.25</f>
        <v>2000</v>
      </c>
      <c r="I12" s="31">
        <v>10000</v>
      </c>
      <c r="J12" s="32" t="s">
        <v>31</v>
      </c>
      <c r="K12" s="32" t="s">
        <v>23</v>
      </c>
      <c r="L12" s="32">
        <v>1</v>
      </c>
      <c r="M12" s="33"/>
    </row>
    <row r="13" spans="1:13" ht="11.25" customHeight="1" x14ac:dyDescent="0.2">
      <c r="A13" s="27" t="s">
        <v>24</v>
      </c>
      <c r="B13" s="27"/>
      <c r="C13" s="27" t="s">
        <v>21</v>
      </c>
      <c r="D13" s="28">
        <v>32113</v>
      </c>
      <c r="E13" s="29" t="s">
        <v>25</v>
      </c>
      <c r="F13" s="29" t="s">
        <v>26</v>
      </c>
      <c r="G13" s="31">
        <f>I13/1.25</f>
        <v>8000</v>
      </c>
      <c r="H13" s="31">
        <f>G13*0.25</f>
        <v>2000</v>
      </c>
      <c r="I13" s="31">
        <v>10000</v>
      </c>
      <c r="J13" s="32" t="s">
        <v>31</v>
      </c>
      <c r="K13" s="32" t="s">
        <v>27</v>
      </c>
      <c r="L13" s="32">
        <v>1</v>
      </c>
      <c r="M13" s="84" t="s">
        <v>186</v>
      </c>
    </row>
    <row r="14" spans="1:13" ht="11.25" customHeight="1" x14ac:dyDescent="0.2">
      <c r="A14" s="27" t="s">
        <v>28</v>
      </c>
      <c r="B14" s="27"/>
      <c r="C14" s="27" t="s">
        <v>21</v>
      </c>
      <c r="D14" s="28">
        <v>32115</v>
      </c>
      <c r="E14" s="29" t="s">
        <v>29</v>
      </c>
      <c r="F14" s="29" t="s">
        <v>30</v>
      </c>
      <c r="G14" s="31">
        <f>I14/1.25</f>
        <v>16000</v>
      </c>
      <c r="H14" s="31">
        <f>G14*0.25</f>
        <v>4000</v>
      </c>
      <c r="I14" s="31">
        <v>20000</v>
      </c>
      <c r="J14" s="32" t="s">
        <v>31</v>
      </c>
      <c r="K14" s="32" t="s">
        <v>27</v>
      </c>
      <c r="L14" s="32">
        <v>1</v>
      </c>
      <c r="M14" s="84" t="s">
        <v>186</v>
      </c>
    </row>
    <row r="15" spans="1:13" ht="11.25" customHeight="1" x14ac:dyDescent="0.2">
      <c r="A15" s="27"/>
      <c r="B15" s="27"/>
      <c r="C15" s="27" t="s">
        <v>21</v>
      </c>
      <c r="D15" s="28">
        <v>32119</v>
      </c>
      <c r="E15" s="29" t="s">
        <v>185</v>
      </c>
      <c r="F15" s="29" t="s">
        <v>180</v>
      </c>
      <c r="G15" s="31">
        <f>I15/1.25</f>
        <v>16000</v>
      </c>
      <c r="H15" s="31">
        <f>G15*0.25</f>
        <v>4000</v>
      </c>
      <c r="I15" s="31">
        <v>20000</v>
      </c>
      <c r="J15" s="32" t="s">
        <v>31</v>
      </c>
      <c r="K15" s="32" t="s">
        <v>27</v>
      </c>
      <c r="L15" s="32">
        <v>1</v>
      </c>
      <c r="M15" s="84" t="s">
        <v>186</v>
      </c>
    </row>
    <row r="16" spans="1:13" ht="11.25" customHeight="1" x14ac:dyDescent="0.2">
      <c r="A16" s="27" t="s">
        <v>32</v>
      </c>
      <c r="B16" s="27"/>
      <c r="C16" s="27" t="s">
        <v>21</v>
      </c>
      <c r="D16" s="28">
        <v>3213</v>
      </c>
      <c r="E16" s="29" t="s">
        <v>181</v>
      </c>
      <c r="F16" s="29" t="s">
        <v>33</v>
      </c>
      <c r="G16" s="31">
        <f>I16/1.25</f>
        <v>4000</v>
      </c>
      <c r="H16" s="31">
        <f>G16*0.25</f>
        <v>1000</v>
      </c>
      <c r="I16" s="31">
        <v>5000</v>
      </c>
      <c r="J16" s="32" t="s">
        <v>31</v>
      </c>
      <c r="K16" s="32" t="s">
        <v>27</v>
      </c>
      <c r="L16" s="32">
        <v>1</v>
      </c>
      <c r="M16" s="33" t="s">
        <v>186</v>
      </c>
    </row>
    <row r="17" spans="1:13" ht="11.25" customHeight="1" x14ac:dyDescent="0.2">
      <c r="A17" s="21"/>
      <c r="B17" s="21"/>
      <c r="C17" s="21"/>
      <c r="D17" s="22">
        <v>322</v>
      </c>
      <c r="E17" s="34" t="s">
        <v>34</v>
      </c>
      <c r="F17" s="34"/>
      <c r="G17" s="35">
        <f>SUM(G18+G26+G28+G32+G34+G36)</f>
        <v>350000</v>
      </c>
      <c r="H17" s="35">
        <f>SUM(H18+H26+H28+H32+H34+H36)</f>
        <v>87500</v>
      </c>
      <c r="I17" s="35">
        <v>394500</v>
      </c>
      <c r="J17" s="36"/>
      <c r="K17" s="36"/>
      <c r="L17" s="36"/>
      <c r="M17" s="37"/>
    </row>
    <row r="18" spans="1:13" s="9" customFormat="1" ht="11.25" customHeight="1" x14ac:dyDescent="0.2">
      <c r="A18" s="38"/>
      <c r="B18" s="38"/>
      <c r="C18" s="38"/>
      <c r="D18" s="39">
        <v>3221</v>
      </c>
      <c r="E18" s="40" t="s">
        <v>35</v>
      </c>
      <c r="F18" s="40"/>
      <c r="G18" s="41">
        <f>SUM(G19:G25)</f>
        <v>82400</v>
      </c>
      <c r="H18" s="41">
        <f>SUM(H19:H25)</f>
        <v>20600</v>
      </c>
      <c r="I18" s="41">
        <f>SUM(I19:I25)</f>
        <v>103000</v>
      </c>
      <c r="J18" s="42"/>
      <c r="K18" s="42"/>
      <c r="L18" s="42"/>
      <c r="M18" s="43"/>
    </row>
    <row r="19" spans="1:13" ht="11.25" customHeight="1" x14ac:dyDescent="0.2">
      <c r="A19" s="27" t="s">
        <v>36</v>
      </c>
      <c r="B19" s="27"/>
      <c r="C19" s="27" t="s">
        <v>21</v>
      </c>
      <c r="D19" s="28">
        <v>32211</v>
      </c>
      <c r="E19" s="29" t="s">
        <v>37</v>
      </c>
      <c r="F19" s="28" t="s">
        <v>38</v>
      </c>
      <c r="G19" s="31">
        <f t="shared" ref="G19:G37" si="0">I19/1.25</f>
        <v>32000</v>
      </c>
      <c r="H19" s="31">
        <f>G19*0.25</f>
        <v>8000</v>
      </c>
      <c r="I19" s="31">
        <v>40000</v>
      </c>
      <c r="J19" s="32" t="s">
        <v>31</v>
      </c>
      <c r="K19" s="32" t="s">
        <v>27</v>
      </c>
      <c r="L19" s="32">
        <v>1</v>
      </c>
      <c r="M19" s="84" t="s">
        <v>186</v>
      </c>
    </row>
    <row r="20" spans="1:13" ht="11.25" customHeight="1" x14ac:dyDescent="0.2">
      <c r="A20" s="27" t="s">
        <v>39</v>
      </c>
      <c r="B20" s="27"/>
      <c r="C20" s="27" t="s">
        <v>21</v>
      </c>
      <c r="D20" s="28">
        <v>322111</v>
      </c>
      <c r="E20" s="29" t="s">
        <v>40</v>
      </c>
      <c r="F20" s="28" t="s">
        <v>41</v>
      </c>
      <c r="G20" s="31">
        <f t="shared" si="0"/>
        <v>12000</v>
      </c>
      <c r="H20" s="31">
        <f t="shared" ref="H20:H37" si="1">G20*0.25</f>
        <v>3000</v>
      </c>
      <c r="I20" s="31">
        <v>15000</v>
      </c>
      <c r="J20" s="32" t="s">
        <v>31</v>
      </c>
      <c r="K20" s="32" t="s">
        <v>27</v>
      </c>
      <c r="L20" s="32">
        <v>1</v>
      </c>
      <c r="M20" s="84" t="s">
        <v>186</v>
      </c>
    </row>
    <row r="21" spans="1:13" ht="11.25" customHeight="1" x14ac:dyDescent="0.2">
      <c r="A21" s="27" t="s">
        <v>42</v>
      </c>
      <c r="B21" s="27"/>
      <c r="C21" s="27" t="s">
        <v>21</v>
      </c>
      <c r="D21" s="28">
        <v>322112</v>
      </c>
      <c r="E21" s="29" t="s">
        <v>43</v>
      </c>
      <c r="F21" s="28" t="s">
        <v>44</v>
      </c>
      <c r="G21" s="31">
        <f t="shared" si="0"/>
        <v>2400</v>
      </c>
      <c r="H21" s="31">
        <f t="shared" si="1"/>
        <v>600</v>
      </c>
      <c r="I21" s="31">
        <v>3000</v>
      </c>
      <c r="J21" s="32" t="s">
        <v>31</v>
      </c>
      <c r="K21" s="32" t="s">
        <v>27</v>
      </c>
      <c r="L21" s="32">
        <v>1</v>
      </c>
      <c r="M21" s="84" t="s">
        <v>186</v>
      </c>
    </row>
    <row r="22" spans="1:13" ht="11.25" customHeight="1" x14ac:dyDescent="0.2">
      <c r="A22" s="27" t="s">
        <v>45</v>
      </c>
      <c r="B22" s="27"/>
      <c r="C22" s="27" t="s">
        <v>21</v>
      </c>
      <c r="D22" s="28">
        <v>32212</v>
      </c>
      <c r="E22" s="29" t="s">
        <v>46</v>
      </c>
      <c r="F22" s="28" t="s">
        <v>47</v>
      </c>
      <c r="G22" s="31">
        <f t="shared" si="0"/>
        <v>1600</v>
      </c>
      <c r="H22" s="31">
        <f t="shared" si="1"/>
        <v>400</v>
      </c>
      <c r="I22" s="31">
        <v>2000</v>
      </c>
      <c r="J22" s="32" t="s">
        <v>31</v>
      </c>
      <c r="K22" s="32" t="s">
        <v>27</v>
      </c>
      <c r="L22" s="32">
        <v>1</v>
      </c>
      <c r="M22" s="33" t="s">
        <v>186</v>
      </c>
    </row>
    <row r="23" spans="1:13" ht="11.25" customHeight="1" x14ac:dyDescent="0.2">
      <c r="A23" s="27" t="s">
        <v>48</v>
      </c>
      <c r="B23" s="27"/>
      <c r="C23" s="27" t="s">
        <v>21</v>
      </c>
      <c r="D23" s="28">
        <v>32214</v>
      </c>
      <c r="E23" s="29" t="s">
        <v>49</v>
      </c>
      <c r="F23" s="28" t="s">
        <v>50</v>
      </c>
      <c r="G23" s="31">
        <f t="shared" si="0"/>
        <v>8000</v>
      </c>
      <c r="H23" s="31">
        <f t="shared" si="1"/>
        <v>2000</v>
      </c>
      <c r="I23" s="31">
        <v>10000</v>
      </c>
      <c r="J23" s="32" t="s">
        <v>31</v>
      </c>
      <c r="K23" s="32" t="s">
        <v>27</v>
      </c>
      <c r="L23" s="32">
        <v>1</v>
      </c>
      <c r="M23" s="33" t="s">
        <v>186</v>
      </c>
    </row>
    <row r="24" spans="1:13" ht="11.25" customHeight="1" x14ac:dyDescent="0.2">
      <c r="A24" s="27" t="s">
        <v>51</v>
      </c>
      <c r="B24" s="27"/>
      <c r="C24" s="27" t="s">
        <v>21</v>
      </c>
      <c r="D24" s="28">
        <v>32216</v>
      </c>
      <c r="E24" s="29" t="s">
        <v>52</v>
      </c>
      <c r="F24" s="28" t="s">
        <v>53</v>
      </c>
      <c r="G24" s="31">
        <f t="shared" si="0"/>
        <v>6400</v>
      </c>
      <c r="H24" s="31">
        <f t="shared" si="1"/>
        <v>1600</v>
      </c>
      <c r="I24" s="31">
        <v>8000</v>
      </c>
      <c r="J24" s="32" t="s">
        <v>31</v>
      </c>
      <c r="K24" s="32" t="s">
        <v>27</v>
      </c>
      <c r="L24" s="32">
        <v>1</v>
      </c>
      <c r="M24" s="33" t="s">
        <v>186</v>
      </c>
    </row>
    <row r="25" spans="1:13" ht="22.5" customHeight="1" x14ac:dyDescent="0.2">
      <c r="A25" s="27" t="s">
        <v>54</v>
      </c>
      <c r="B25" s="27"/>
      <c r="C25" s="27" t="s">
        <v>21</v>
      </c>
      <c r="D25" s="28">
        <v>32219</v>
      </c>
      <c r="E25" s="29" t="s">
        <v>55</v>
      </c>
      <c r="F25" s="28" t="s">
        <v>56</v>
      </c>
      <c r="G25" s="31">
        <f t="shared" si="0"/>
        <v>20000</v>
      </c>
      <c r="H25" s="31">
        <f t="shared" si="1"/>
        <v>5000</v>
      </c>
      <c r="I25" s="31">
        <v>25000</v>
      </c>
      <c r="J25" s="32" t="s">
        <v>31</v>
      </c>
      <c r="K25" s="32" t="s">
        <v>27</v>
      </c>
      <c r="L25" s="32">
        <v>1</v>
      </c>
      <c r="M25" s="33" t="s">
        <v>186</v>
      </c>
    </row>
    <row r="26" spans="1:13" ht="11.25" customHeight="1" x14ac:dyDescent="0.2">
      <c r="A26" s="44"/>
      <c r="B26" s="44"/>
      <c r="C26" s="44"/>
      <c r="D26" s="39">
        <v>3222</v>
      </c>
      <c r="E26" s="40" t="s">
        <v>57</v>
      </c>
      <c r="F26" s="40"/>
      <c r="G26" s="41">
        <f>SUM(G27)</f>
        <v>12000</v>
      </c>
      <c r="H26" s="41">
        <f>SUM(H27)</f>
        <v>3000</v>
      </c>
      <c r="I26" s="41">
        <f>SUM(I27)</f>
        <v>15000</v>
      </c>
      <c r="J26" s="45"/>
      <c r="K26" s="45"/>
      <c r="L26" s="45"/>
      <c r="M26" s="33">
        <v>0</v>
      </c>
    </row>
    <row r="27" spans="1:13" ht="11.25" customHeight="1" x14ac:dyDescent="0.2">
      <c r="A27" s="27" t="s">
        <v>58</v>
      </c>
      <c r="B27" s="27"/>
      <c r="C27" s="27" t="s">
        <v>21</v>
      </c>
      <c r="D27" s="28">
        <v>32224</v>
      </c>
      <c r="E27" s="29" t="s">
        <v>59</v>
      </c>
      <c r="F27" s="28" t="s">
        <v>60</v>
      </c>
      <c r="G27" s="31">
        <f>I27/1.25</f>
        <v>12000</v>
      </c>
      <c r="H27" s="31">
        <f>G27*0.25</f>
        <v>3000</v>
      </c>
      <c r="I27" s="31">
        <v>15000</v>
      </c>
      <c r="J27" s="32" t="s">
        <v>31</v>
      </c>
      <c r="K27" s="32" t="s">
        <v>27</v>
      </c>
      <c r="L27" s="32">
        <v>1</v>
      </c>
      <c r="M27" s="33" t="s">
        <v>186</v>
      </c>
    </row>
    <row r="28" spans="1:13" ht="11.25" customHeight="1" x14ac:dyDescent="0.2">
      <c r="A28" s="44"/>
      <c r="B28" s="44"/>
      <c r="C28" s="44"/>
      <c r="D28" s="39">
        <v>3223</v>
      </c>
      <c r="E28" s="40" t="s">
        <v>61</v>
      </c>
      <c r="F28" s="40"/>
      <c r="G28" s="41">
        <f>SUM(G29:G31)</f>
        <v>164000</v>
      </c>
      <c r="H28" s="41">
        <f>SUM(H29:H31)</f>
        <v>41000</v>
      </c>
      <c r="I28" s="41">
        <f>SUM(I29:I31)</f>
        <v>205000</v>
      </c>
      <c r="J28" s="45"/>
      <c r="K28" s="45"/>
      <c r="L28" s="45"/>
      <c r="M28" s="33"/>
    </row>
    <row r="29" spans="1:13" ht="11.25" customHeight="1" x14ac:dyDescent="0.2">
      <c r="A29" s="27" t="s">
        <v>62</v>
      </c>
      <c r="B29" s="27"/>
      <c r="C29" s="27" t="s">
        <v>21</v>
      </c>
      <c r="D29" s="28">
        <v>32231</v>
      </c>
      <c r="E29" s="29" t="s">
        <v>63</v>
      </c>
      <c r="F29" s="29" t="s">
        <v>64</v>
      </c>
      <c r="G29" s="31">
        <f t="shared" si="0"/>
        <v>40000</v>
      </c>
      <c r="H29" s="31">
        <f t="shared" si="1"/>
        <v>10000</v>
      </c>
      <c r="I29" s="31">
        <v>50000</v>
      </c>
      <c r="J29" s="47" t="s">
        <v>65</v>
      </c>
      <c r="K29" s="32" t="s">
        <v>66</v>
      </c>
      <c r="L29" s="32">
        <v>1</v>
      </c>
      <c r="M29" s="33" t="s">
        <v>186</v>
      </c>
    </row>
    <row r="30" spans="1:13" ht="11.25" customHeight="1" x14ac:dyDescent="0.2">
      <c r="A30" s="27" t="s">
        <v>67</v>
      </c>
      <c r="B30" s="27"/>
      <c r="C30" s="27" t="s">
        <v>21</v>
      </c>
      <c r="D30" s="28">
        <v>32234</v>
      </c>
      <c r="E30" s="29" t="s">
        <v>68</v>
      </c>
      <c r="F30" s="29" t="s">
        <v>69</v>
      </c>
      <c r="G30" s="31">
        <f t="shared" si="0"/>
        <v>56000</v>
      </c>
      <c r="H30" s="31">
        <f t="shared" si="1"/>
        <v>14000</v>
      </c>
      <c r="I30" s="31">
        <v>70000</v>
      </c>
      <c r="J30" s="47" t="s">
        <v>65</v>
      </c>
      <c r="K30" s="32" t="s">
        <v>27</v>
      </c>
      <c r="L30" s="32">
        <v>1</v>
      </c>
      <c r="M30" s="33" t="s">
        <v>186</v>
      </c>
    </row>
    <row r="31" spans="1:13" ht="11.25" customHeight="1" x14ac:dyDescent="0.2">
      <c r="A31" s="27" t="s">
        <v>70</v>
      </c>
      <c r="B31" s="27" t="s">
        <v>188</v>
      </c>
      <c r="C31" s="27" t="s">
        <v>21</v>
      </c>
      <c r="D31" s="28">
        <v>32239</v>
      </c>
      <c r="E31" s="29" t="s">
        <v>184</v>
      </c>
      <c r="F31" s="29" t="s">
        <v>71</v>
      </c>
      <c r="G31" s="31">
        <f t="shared" si="0"/>
        <v>68000</v>
      </c>
      <c r="H31" s="31">
        <f>G31*0.25</f>
        <v>17000</v>
      </c>
      <c r="I31" s="31">
        <v>85000</v>
      </c>
      <c r="J31" s="32" t="s">
        <v>31</v>
      </c>
      <c r="K31" s="32" t="s">
        <v>66</v>
      </c>
      <c r="L31" s="32">
        <v>1</v>
      </c>
      <c r="M31" s="33" t="s">
        <v>186</v>
      </c>
    </row>
    <row r="32" spans="1:13" ht="11.25" customHeight="1" x14ac:dyDescent="0.2">
      <c r="A32" s="44"/>
      <c r="B32" s="44"/>
      <c r="C32" s="44"/>
      <c r="D32" s="39">
        <v>3224</v>
      </c>
      <c r="E32" s="40" t="s">
        <v>72</v>
      </c>
      <c r="F32" s="40"/>
      <c r="G32" s="41">
        <f>G33</f>
        <v>40000</v>
      </c>
      <c r="H32" s="41">
        <f>SUM(H33)</f>
        <v>10000</v>
      </c>
      <c r="I32" s="41">
        <f>I33</f>
        <v>50000</v>
      </c>
      <c r="J32" s="45"/>
      <c r="K32" s="45"/>
      <c r="L32" s="45"/>
      <c r="M32" s="33"/>
    </row>
    <row r="33" spans="1:13" ht="22.5" x14ac:dyDescent="0.2">
      <c r="A33" s="27" t="s">
        <v>73</v>
      </c>
      <c r="B33" s="27"/>
      <c r="C33" s="27" t="s">
        <v>21</v>
      </c>
      <c r="D33" s="28">
        <v>32242</v>
      </c>
      <c r="E33" s="29" t="s">
        <v>74</v>
      </c>
      <c r="F33" s="29" t="s">
        <v>75</v>
      </c>
      <c r="G33" s="31">
        <f t="shared" si="0"/>
        <v>40000</v>
      </c>
      <c r="H33" s="31">
        <f t="shared" si="1"/>
        <v>10000</v>
      </c>
      <c r="I33" s="31">
        <v>50000</v>
      </c>
      <c r="J33" s="32" t="s">
        <v>31</v>
      </c>
      <c r="K33" s="32" t="s">
        <v>27</v>
      </c>
      <c r="L33" s="32">
        <v>1</v>
      </c>
      <c r="M33" s="33" t="s">
        <v>186</v>
      </c>
    </row>
    <row r="34" spans="1:13" s="9" customFormat="1" ht="11.25" customHeight="1" x14ac:dyDescent="0.2">
      <c r="A34" s="38"/>
      <c r="B34" s="38"/>
      <c r="C34" s="38"/>
      <c r="D34" s="39">
        <v>3225</v>
      </c>
      <c r="E34" s="40" t="s">
        <v>76</v>
      </c>
      <c r="F34" s="40"/>
      <c r="G34" s="41">
        <f>G35</f>
        <v>48000</v>
      </c>
      <c r="H34" s="41">
        <f>SUM(H35)</f>
        <v>12000</v>
      </c>
      <c r="I34" s="41">
        <f>I35</f>
        <v>60000</v>
      </c>
      <c r="J34" s="42"/>
      <c r="K34" s="42"/>
      <c r="L34" s="42"/>
      <c r="M34" s="33"/>
    </row>
    <row r="35" spans="1:13" ht="11.25" customHeight="1" x14ac:dyDescent="0.2">
      <c r="A35" s="27" t="s">
        <v>77</v>
      </c>
      <c r="B35" s="27"/>
      <c r="C35" s="27" t="s">
        <v>21</v>
      </c>
      <c r="D35" s="28">
        <v>32251</v>
      </c>
      <c r="E35" s="29" t="s">
        <v>78</v>
      </c>
      <c r="F35" s="29" t="s">
        <v>79</v>
      </c>
      <c r="G35" s="31">
        <f t="shared" si="0"/>
        <v>48000</v>
      </c>
      <c r="H35" s="31">
        <f t="shared" si="1"/>
        <v>12000</v>
      </c>
      <c r="I35" s="82">
        <v>60000</v>
      </c>
      <c r="J35" s="32" t="s">
        <v>31</v>
      </c>
      <c r="K35" s="32" t="s">
        <v>27</v>
      </c>
      <c r="L35" s="32">
        <v>1</v>
      </c>
      <c r="M35" s="33" t="s">
        <v>186</v>
      </c>
    </row>
    <row r="36" spans="1:13" s="9" customFormat="1" ht="11.25" customHeight="1" x14ac:dyDescent="0.2">
      <c r="A36" s="38"/>
      <c r="B36" s="38"/>
      <c r="C36" s="38"/>
      <c r="D36" s="39">
        <v>3227</v>
      </c>
      <c r="E36" s="40" t="s">
        <v>80</v>
      </c>
      <c r="F36" s="40"/>
      <c r="G36" s="41">
        <f>G37</f>
        <v>3600</v>
      </c>
      <c r="H36" s="41">
        <f>SUM(H37)</f>
        <v>900</v>
      </c>
      <c r="I36" s="41">
        <f>I37</f>
        <v>4500</v>
      </c>
      <c r="J36" s="42"/>
      <c r="K36" s="42"/>
      <c r="L36" s="42"/>
      <c r="M36" s="33"/>
    </row>
    <row r="37" spans="1:13" ht="11.25" customHeight="1" x14ac:dyDescent="0.2">
      <c r="A37" s="27" t="s">
        <v>81</v>
      </c>
      <c r="B37" s="27"/>
      <c r="C37" s="27" t="s">
        <v>21</v>
      </c>
      <c r="D37" s="28">
        <v>32271</v>
      </c>
      <c r="E37" s="29" t="s">
        <v>80</v>
      </c>
      <c r="F37" s="29" t="s">
        <v>82</v>
      </c>
      <c r="G37" s="31">
        <f t="shared" si="0"/>
        <v>3600</v>
      </c>
      <c r="H37" s="31">
        <f t="shared" si="1"/>
        <v>900</v>
      </c>
      <c r="I37" s="31">
        <v>4500</v>
      </c>
      <c r="J37" s="32" t="s">
        <v>31</v>
      </c>
      <c r="K37" s="32" t="s">
        <v>27</v>
      </c>
      <c r="L37" s="32">
        <v>1</v>
      </c>
      <c r="M37" s="33" t="s">
        <v>186</v>
      </c>
    </row>
    <row r="38" spans="1:13" ht="11.25" customHeight="1" x14ac:dyDescent="0.2">
      <c r="A38" s="21"/>
      <c r="B38" s="21"/>
      <c r="C38" s="21"/>
      <c r="D38" s="22">
        <v>323</v>
      </c>
      <c r="E38" s="34" t="s">
        <v>83</v>
      </c>
      <c r="F38" s="34"/>
      <c r="G38" s="35">
        <f>SUM(G39+G42+G45+G47+G53+G55+G57+G61+G63)</f>
        <v>168400</v>
      </c>
      <c r="H38" s="35">
        <f>SUM(H39+H42+H45+H47+H53+H55+H57+H61+H63)</f>
        <v>42100</v>
      </c>
      <c r="I38" s="35">
        <f>SUM(I39+I42+I45+I47+I53+I55+I57+I61+I63)</f>
        <v>210500</v>
      </c>
      <c r="J38" s="36"/>
      <c r="K38" s="36"/>
      <c r="L38" s="36"/>
      <c r="M38" s="37"/>
    </row>
    <row r="39" spans="1:13" ht="11.25" customHeight="1" x14ac:dyDescent="0.2">
      <c r="A39" s="44"/>
      <c r="B39" s="44"/>
      <c r="C39" s="44"/>
      <c r="D39" s="39">
        <v>3231</v>
      </c>
      <c r="E39" s="40" t="s">
        <v>84</v>
      </c>
      <c r="F39" s="40"/>
      <c r="G39" s="41">
        <f>SUM(G40:G41)</f>
        <v>17600</v>
      </c>
      <c r="H39" s="41">
        <f>SUM(H40:H41)</f>
        <v>4400</v>
      </c>
      <c r="I39" s="41">
        <f>SUM(I40:I41)</f>
        <v>22000</v>
      </c>
      <c r="J39" s="45"/>
      <c r="K39" s="45"/>
      <c r="L39" s="45"/>
      <c r="M39" s="46"/>
    </row>
    <row r="40" spans="1:13" ht="11.25" customHeight="1" x14ac:dyDescent="0.2">
      <c r="A40" s="27" t="s">
        <v>85</v>
      </c>
      <c r="B40" s="27"/>
      <c r="C40" s="27" t="s">
        <v>21</v>
      </c>
      <c r="D40" s="28">
        <v>32311</v>
      </c>
      <c r="E40" s="29" t="s">
        <v>86</v>
      </c>
      <c r="F40" s="29" t="s">
        <v>87</v>
      </c>
      <c r="G40" s="31">
        <f>I40/1.25</f>
        <v>16000</v>
      </c>
      <c r="H40" s="31">
        <f>G40*0.25</f>
        <v>4000</v>
      </c>
      <c r="I40" s="31">
        <v>20000</v>
      </c>
      <c r="J40" s="32" t="s">
        <v>31</v>
      </c>
      <c r="K40" s="32" t="s">
        <v>66</v>
      </c>
      <c r="L40" s="32">
        <v>1</v>
      </c>
      <c r="M40" s="33" t="s">
        <v>186</v>
      </c>
    </row>
    <row r="41" spans="1:13" ht="11.25" customHeight="1" x14ac:dyDescent="0.2">
      <c r="A41" s="27" t="s">
        <v>88</v>
      </c>
      <c r="B41" s="27"/>
      <c r="C41" s="27" t="s">
        <v>21</v>
      </c>
      <c r="D41" s="28">
        <v>32313</v>
      </c>
      <c r="E41" s="29" t="s">
        <v>89</v>
      </c>
      <c r="F41" s="29" t="s">
        <v>90</v>
      </c>
      <c r="G41" s="31">
        <f>I41/1.25</f>
        <v>1600</v>
      </c>
      <c r="H41" s="31">
        <f>G41*0.25</f>
        <v>400</v>
      </c>
      <c r="I41" s="31">
        <v>2000</v>
      </c>
      <c r="J41" s="32" t="s">
        <v>31</v>
      </c>
      <c r="K41" s="32" t="s">
        <v>27</v>
      </c>
      <c r="L41" s="32">
        <v>1</v>
      </c>
      <c r="M41" s="33" t="s">
        <v>186</v>
      </c>
    </row>
    <row r="42" spans="1:13" ht="11.25" customHeight="1" x14ac:dyDescent="0.2">
      <c r="A42" s="44"/>
      <c r="B42" s="44"/>
      <c r="C42" s="44"/>
      <c r="D42" s="39">
        <v>3232</v>
      </c>
      <c r="E42" s="40" t="s">
        <v>91</v>
      </c>
      <c r="F42" s="40"/>
      <c r="G42" s="41">
        <f>SUM(G43:G44)</f>
        <v>56000</v>
      </c>
      <c r="H42" s="41">
        <f>SUM(H43:H44)</f>
        <v>14000</v>
      </c>
      <c r="I42" s="41">
        <f>SUM(I43:I44)</f>
        <v>70000</v>
      </c>
      <c r="J42" s="45"/>
      <c r="K42" s="45"/>
      <c r="L42" s="45"/>
      <c r="M42" s="33"/>
    </row>
    <row r="43" spans="1:13" ht="22.5" customHeight="1" x14ac:dyDescent="0.2">
      <c r="A43" s="27" t="s">
        <v>92</v>
      </c>
      <c r="B43" s="27"/>
      <c r="C43" s="27" t="s">
        <v>21</v>
      </c>
      <c r="D43" s="28">
        <v>32321</v>
      </c>
      <c r="E43" s="29" t="s">
        <v>93</v>
      </c>
      <c r="F43" s="29" t="s">
        <v>94</v>
      </c>
      <c r="G43" s="31">
        <f>I43/1.25</f>
        <v>40000</v>
      </c>
      <c r="H43" s="31">
        <f>G43*0.25</f>
        <v>10000</v>
      </c>
      <c r="I43" s="31">
        <v>50000</v>
      </c>
      <c r="J43" s="32" t="s">
        <v>31</v>
      </c>
      <c r="K43" s="32" t="s">
        <v>27</v>
      </c>
      <c r="L43" s="32">
        <v>1</v>
      </c>
      <c r="M43" s="33" t="s">
        <v>186</v>
      </c>
    </row>
    <row r="44" spans="1:13" ht="21.75" customHeight="1" x14ac:dyDescent="0.2">
      <c r="A44" s="27" t="s">
        <v>95</v>
      </c>
      <c r="B44" s="27"/>
      <c r="C44" s="27" t="s">
        <v>21</v>
      </c>
      <c r="D44" s="28">
        <v>32322</v>
      </c>
      <c r="E44" s="29" t="s">
        <v>96</v>
      </c>
      <c r="F44" s="29" t="s">
        <v>97</v>
      </c>
      <c r="G44" s="31">
        <f>I44/1.25</f>
        <v>16000</v>
      </c>
      <c r="H44" s="31">
        <f>G44*0.25</f>
        <v>4000</v>
      </c>
      <c r="I44" s="31">
        <v>20000</v>
      </c>
      <c r="J44" s="32" t="s">
        <v>31</v>
      </c>
      <c r="K44" s="32" t="s">
        <v>27</v>
      </c>
      <c r="L44" s="32">
        <v>1</v>
      </c>
      <c r="M44" s="33" t="s">
        <v>186</v>
      </c>
    </row>
    <row r="45" spans="1:13" ht="11.25" customHeight="1" x14ac:dyDescent="0.2">
      <c r="A45" s="44"/>
      <c r="B45" s="44"/>
      <c r="C45" s="44"/>
      <c r="D45" s="39">
        <v>3233</v>
      </c>
      <c r="E45" s="40" t="s">
        <v>98</v>
      </c>
      <c r="F45" s="40"/>
      <c r="G45" s="41">
        <f>SUM(G46)</f>
        <v>4000</v>
      </c>
      <c r="H45" s="41">
        <f>SUM(H46)</f>
        <v>1000</v>
      </c>
      <c r="I45" s="41">
        <f>SUM(I46)</f>
        <v>5000</v>
      </c>
      <c r="J45" s="45"/>
      <c r="K45" s="45"/>
      <c r="L45" s="45"/>
      <c r="M45" s="33"/>
    </row>
    <row r="46" spans="1:13" ht="11.25" customHeight="1" x14ac:dyDescent="0.2">
      <c r="A46" s="27" t="s">
        <v>99</v>
      </c>
      <c r="B46" s="27"/>
      <c r="C46" s="27" t="s">
        <v>21</v>
      </c>
      <c r="D46" s="28">
        <v>32339</v>
      </c>
      <c r="E46" s="29" t="s">
        <v>100</v>
      </c>
      <c r="F46" s="29" t="s">
        <v>101</v>
      </c>
      <c r="G46" s="31">
        <f>I46/1.25</f>
        <v>4000</v>
      </c>
      <c r="H46" s="31">
        <f>G46*0.25</f>
        <v>1000</v>
      </c>
      <c r="I46" s="82">
        <v>5000</v>
      </c>
      <c r="J46" s="32" t="s">
        <v>31</v>
      </c>
      <c r="K46" s="32" t="s">
        <v>27</v>
      </c>
      <c r="L46" s="32">
        <v>1</v>
      </c>
      <c r="M46" s="33" t="s">
        <v>186</v>
      </c>
    </row>
    <row r="47" spans="1:13" ht="11.25" customHeight="1" x14ac:dyDescent="0.2">
      <c r="A47" s="44"/>
      <c r="B47" s="44"/>
      <c r="C47" s="44"/>
      <c r="D47" s="39">
        <v>3234</v>
      </c>
      <c r="E47" s="40" t="s">
        <v>102</v>
      </c>
      <c r="F47" s="40"/>
      <c r="G47" s="41">
        <f>SUM(G48:G52)</f>
        <v>19600</v>
      </c>
      <c r="H47" s="41">
        <f>SUM(H48:H52)</f>
        <v>4900</v>
      </c>
      <c r="I47" s="41">
        <f>SUM(I48:I52)</f>
        <v>24500</v>
      </c>
      <c r="J47" s="45"/>
      <c r="K47" s="45"/>
      <c r="L47" s="45"/>
      <c r="M47" s="33"/>
    </row>
    <row r="48" spans="1:13" ht="11.25" customHeight="1" x14ac:dyDescent="0.2">
      <c r="A48" s="27" t="s">
        <v>103</v>
      </c>
      <c r="B48" s="27"/>
      <c r="C48" s="27" t="s">
        <v>21</v>
      </c>
      <c r="D48" s="28">
        <v>32341</v>
      </c>
      <c r="E48" s="29" t="s">
        <v>104</v>
      </c>
      <c r="F48" s="29" t="s">
        <v>105</v>
      </c>
      <c r="G48" s="31">
        <f>I48/1.25</f>
        <v>8000</v>
      </c>
      <c r="H48" s="31">
        <f>G48*0.25</f>
        <v>2000</v>
      </c>
      <c r="I48" s="31">
        <v>10000</v>
      </c>
      <c r="J48" s="32" t="s">
        <v>31</v>
      </c>
      <c r="K48" s="32" t="s">
        <v>66</v>
      </c>
      <c r="L48" s="32">
        <v>1</v>
      </c>
      <c r="M48" s="33" t="s">
        <v>186</v>
      </c>
    </row>
    <row r="49" spans="1:13" ht="11.25" customHeight="1" x14ac:dyDescent="0.2">
      <c r="A49" s="27" t="s">
        <v>106</v>
      </c>
      <c r="B49" s="27"/>
      <c r="C49" s="27" t="s">
        <v>21</v>
      </c>
      <c r="D49" s="28">
        <v>32342</v>
      </c>
      <c r="E49" s="29" t="s">
        <v>107</v>
      </c>
      <c r="F49" s="29" t="s">
        <v>108</v>
      </c>
      <c r="G49" s="31">
        <f t="shared" ref="G49:G56" si="2">I49/1.25</f>
        <v>4000</v>
      </c>
      <c r="H49" s="31">
        <f>G49*0.25</f>
        <v>1000</v>
      </c>
      <c r="I49" s="31">
        <v>5000</v>
      </c>
      <c r="J49" s="32" t="s">
        <v>31</v>
      </c>
      <c r="K49" s="32" t="s">
        <v>66</v>
      </c>
      <c r="L49" s="32">
        <v>1</v>
      </c>
      <c r="M49" s="33" t="s">
        <v>186</v>
      </c>
    </row>
    <row r="50" spans="1:13" ht="11.25" customHeight="1" x14ac:dyDescent="0.2">
      <c r="A50" s="27" t="s">
        <v>109</v>
      </c>
      <c r="B50" s="27"/>
      <c r="C50" s="27" t="s">
        <v>21</v>
      </c>
      <c r="D50" s="28">
        <v>32343</v>
      </c>
      <c r="E50" s="29" t="s">
        <v>110</v>
      </c>
      <c r="F50" s="29" t="s">
        <v>111</v>
      </c>
      <c r="G50" s="31">
        <f t="shared" si="2"/>
        <v>1600</v>
      </c>
      <c r="H50" s="31">
        <f>G50*0.25</f>
        <v>400</v>
      </c>
      <c r="I50" s="31">
        <v>2000</v>
      </c>
      <c r="J50" s="32" t="s">
        <v>31</v>
      </c>
      <c r="K50" s="32" t="s">
        <v>66</v>
      </c>
      <c r="L50" s="32">
        <v>1</v>
      </c>
      <c r="M50" s="33" t="s">
        <v>186</v>
      </c>
    </row>
    <row r="51" spans="1:13" ht="11.25" customHeight="1" x14ac:dyDescent="0.2">
      <c r="A51" s="27" t="s">
        <v>112</v>
      </c>
      <c r="B51" s="27"/>
      <c r="C51" s="27" t="s">
        <v>21</v>
      </c>
      <c r="D51" s="28">
        <v>32344</v>
      </c>
      <c r="E51" s="29" t="s">
        <v>113</v>
      </c>
      <c r="F51" s="29" t="s">
        <v>114</v>
      </c>
      <c r="G51" s="31">
        <f t="shared" si="2"/>
        <v>4000</v>
      </c>
      <c r="H51" s="31">
        <f>G51*0.25</f>
        <v>1000</v>
      </c>
      <c r="I51" s="31">
        <v>5000</v>
      </c>
      <c r="J51" s="32" t="s">
        <v>31</v>
      </c>
      <c r="K51" s="32" t="s">
        <v>27</v>
      </c>
      <c r="L51" s="32">
        <v>1</v>
      </c>
      <c r="M51" s="33" t="s">
        <v>186</v>
      </c>
    </row>
    <row r="52" spans="1:13" ht="11.25" customHeight="1" x14ac:dyDescent="0.2">
      <c r="A52" s="27" t="s">
        <v>115</v>
      </c>
      <c r="B52" s="27"/>
      <c r="C52" s="27" t="s">
        <v>21</v>
      </c>
      <c r="D52" s="28">
        <v>32349</v>
      </c>
      <c r="E52" s="29" t="s">
        <v>116</v>
      </c>
      <c r="F52" s="29" t="s">
        <v>108</v>
      </c>
      <c r="G52" s="31">
        <f t="shared" si="2"/>
        <v>2000</v>
      </c>
      <c r="H52" s="31">
        <f>G52*0.25</f>
        <v>500</v>
      </c>
      <c r="I52" s="31">
        <v>2500</v>
      </c>
      <c r="J52" s="32" t="s">
        <v>31</v>
      </c>
      <c r="K52" s="32" t="s">
        <v>27</v>
      </c>
      <c r="L52" s="32">
        <v>1</v>
      </c>
      <c r="M52" s="33" t="s">
        <v>186</v>
      </c>
    </row>
    <row r="53" spans="1:13" ht="11.25" customHeight="1" x14ac:dyDescent="0.2">
      <c r="A53" s="44"/>
      <c r="B53" s="44"/>
      <c r="C53" s="44"/>
      <c r="D53" s="39">
        <v>3235</v>
      </c>
      <c r="E53" s="40" t="s">
        <v>117</v>
      </c>
      <c r="F53" s="40"/>
      <c r="G53" s="41">
        <f>G54</f>
        <v>1600</v>
      </c>
      <c r="H53" s="41">
        <f>H54</f>
        <v>400</v>
      </c>
      <c r="I53" s="41">
        <f>SUM(I54)</f>
        <v>2000</v>
      </c>
      <c r="J53" s="45"/>
      <c r="K53" s="45"/>
      <c r="L53" s="45"/>
      <c r="M53" s="33"/>
    </row>
    <row r="54" spans="1:13" ht="11.25" customHeight="1" x14ac:dyDescent="0.2">
      <c r="A54" s="27" t="s">
        <v>118</v>
      </c>
      <c r="B54" s="27"/>
      <c r="C54" s="27" t="s">
        <v>21</v>
      </c>
      <c r="D54" s="28">
        <v>32359</v>
      </c>
      <c r="E54" s="29" t="s">
        <v>119</v>
      </c>
      <c r="F54" s="29" t="s">
        <v>120</v>
      </c>
      <c r="G54" s="31">
        <f t="shared" si="2"/>
        <v>1600</v>
      </c>
      <c r="H54" s="31">
        <f>G54*0.25</f>
        <v>400</v>
      </c>
      <c r="I54" s="31">
        <v>2000</v>
      </c>
      <c r="J54" s="32" t="s">
        <v>31</v>
      </c>
      <c r="K54" s="32" t="s">
        <v>27</v>
      </c>
      <c r="L54" s="32">
        <v>1</v>
      </c>
      <c r="M54" s="33" t="s">
        <v>186</v>
      </c>
    </row>
    <row r="55" spans="1:13" ht="11.25" customHeight="1" x14ac:dyDescent="0.2">
      <c r="A55" s="44"/>
      <c r="B55" s="44"/>
      <c r="C55" s="44"/>
      <c r="D55" s="39">
        <v>3236</v>
      </c>
      <c r="E55" s="40" t="s">
        <v>121</v>
      </c>
      <c r="F55" s="40"/>
      <c r="G55" s="41">
        <f>G56</f>
        <v>28000</v>
      </c>
      <c r="H55" s="41">
        <f>H56</f>
        <v>7000</v>
      </c>
      <c r="I55" s="41">
        <f>I56</f>
        <v>35000</v>
      </c>
      <c r="J55" s="45"/>
      <c r="K55" s="45"/>
      <c r="L55" s="45"/>
      <c r="M55" s="33"/>
    </row>
    <row r="56" spans="1:13" ht="11.25" customHeight="1" x14ac:dyDescent="0.2">
      <c r="A56" s="27" t="s">
        <v>122</v>
      </c>
      <c r="B56" s="27"/>
      <c r="C56" s="27" t="s">
        <v>21</v>
      </c>
      <c r="D56" s="28">
        <v>32361</v>
      </c>
      <c r="E56" s="29" t="s">
        <v>123</v>
      </c>
      <c r="F56" s="29" t="s">
        <v>124</v>
      </c>
      <c r="G56" s="31">
        <f t="shared" si="2"/>
        <v>28000</v>
      </c>
      <c r="H56" s="31">
        <f>G56*0.25</f>
        <v>7000</v>
      </c>
      <c r="I56" s="31">
        <v>35000</v>
      </c>
      <c r="J56" s="32" t="s">
        <v>31</v>
      </c>
      <c r="K56" s="32" t="s">
        <v>27</v>
      </c>
      <c r="L56" s="32">
        <v>1</v>
      </c>
      <c r="M56" s="33" t="s">
        <v>186</v>
      </c>
    </row>
    <row r="57" spans="1:13" ht="11.25" customHeight="1" x14ac:dyDescent="0.2">
      <c r="A57" s="44"/>
      <c r="B57" s="44"/>
      <c r="C57" s="44"/>
      <c r="D57" s="39">
        <v>3237</v>
      </c>
      <c r="E57" s="40" t="s">
        <v>125</v>
      </c>
      <c r="F57" s="40"/>
      <c r="G57" s="41">
        <f>G58+G59+G60</f>
        <v>24000</v>
      </c>
      <c r="H57" s="41">
        <f>H58+H59+H60</f>
        <v>6000</v>
      </c>
      <c r="I57" s="41">
        <f>I58+I59+I60</f>
        <v>30000</v>
      </c>
      <c r="J57" s="45"/>
      <c r="K57" s="45"/>
      <c r="L57" s="45"/>
      <c r="M57" s="33"/>
    </row>
    <row r="58" spans="1:13" s="48" customFormat="1" ht="11.25" customHeight="1" x14ac:dyDescent="0.2">
      <c r="A58" s="27" t="s">
        <v>126</v>
      </c>
      <c r="B58" s="27"/>
      <c r="C58" s="27" t="s">
        <v>21</v>
      </c>
      <c r="D58" s="28">
        <v>32372</v>
      </c>
      <c r="E58" s="29" t="s">
        <v>127</v>
      </c>
      <c r="F58" s="29" t="s">
        <v>128</v>
      </c>
      <c r="G58" s="31">
        <f>I58/1.25</f>
        <v>4000</v>
      </c>
      <c r="H58" s="31">
        <f>G58*0.25</f>
        <v>1000</v>
      </c>
      <c r="I58" s="82">
        <v>5000</v>
      </c>
      <c r="J58" s="32" t="s">
        <v>177</v>
      </c>
      <c r="K58" s="32" t="s">
        <v>66</v>
      </c>
      <c r="L58" s="32">
        <v>2</v>
      </c>
      <c r="M58" s="33" t="s">
        <v>186</v>
      </c>
    </row>
    <row r="59" spans="1:13" ht="11.25" customHeight="1" x14ac:dyDescent="0.2">
      <c r="A59" s="27" t="s">
        <v>129</v>
      </c>
      <c r="B59" s="27"/>
      <c r="C59" s="27" t="s">
        <v>21</v>
      </c>
      <c r="D59" s="28">
        <v>32377</v>
      </c>
      <c r="E59" s="29" t="s">
        <v>130</v>
      </c>
      <c r="F59" s="29" t="s">
        <v>131</v>
      </c>
      <c r="G59" s="31">
        <f>I59/1.25</f>
        <v>12000</v>
      </c>
      <c r="H59" s="31">
        <f>G59*0.25</f>
        <v>3000</v>
      </c>
      <c r="I59" s="82">
        <v>15000</v>
      </c>
      <c r="J59" s="32"/>
      <c r="K59" s="32" t="s">
        <v>66</v>
      </c>
      <c r="L59" s="32">
        <v>1</v>
      </c>
      <c r="M59" s="33" t="s">
        <v>186</v>
      </c>
    </row>
    <row r="60" spans="1:13" ht="11.25" customHeight="1" x14ac:dyDescent="0.2">
      <c r="A60" s="27" t="s">
        <v>132</v>
      </c>
      <c r="B60" s="27"/>
      <c r="C60" s="27" t="s">
        <v>21</v>
      </c>
      <c r="D60" s="28">
        <v>32379</v>
      </c>
      <c r="E60" s="29" t="s">
        <v>133</v>
      </c>
      <c r="F60" s="29" t="s">
        <v>134</v>
      </c>
      <c r="G60" s="31">
        <f>I60/1.25</f>
        <v>8000</v>
      </c>
      <c r="H60" s="31">
        <f>G60*0.25</f>
        <v>2000</v>
      </c>
      <c r="I60" s="82">
        <v>10000</v>
      </c>
      <c r="J60" s="32" t="s">
        <v>31</v>
      </c>
      <c r="K60" s="32" t="s">
        <v>66</v>
      </c>
      <c r="L60" s="32">
        <v>1</v>
      </c>
      <c r="M60" s="33" t="s">
        <v>186</v>
      </c>
    </row>
    <row r="61" spans="1:13" ht="11.25" customHeight="1" x14ac:dyDescent="0.2">
      <c r="A61" s="44"/>
      <c r="B61" s="44"/>
      <c r="C61" s="44"/>
      <c r="D61" s="39">
        <v>3238</v>
      </c>
      <c r="E61" s="40" t="s">
        <v>135</v>
      </c>
      <c r="F61" s="40"/>
      <c r="G61" s="41">
        <f>SUM(G62)</f>
        <v>12000</v>
      </c>
      <c r="H61" s="41">
        <f>SUM(H62)</f>
        <v>3000</v>
      </c>
      <c r="I61" s="41">
        <f>SUM(I62)</f>
        <v>15000</v>
      </c>
      <c r="J61" s="45"/>
      <c r="K61" s="45"/>
      <c r="L61" s="45"/>
      <c r="M61" s="33"/>
    </row>
    <row r="62" spans="1:13" ht="11.25" customHeight="1" x14ac:dyDescent="0.2">
      <c r="A62" s="27" t="s">
        <v>136</v>
      </c>
      <c r="B62" s="27"/>
      <c r="C62" s="27" t="s">
        <v>21</v>
      </c>
      <c r="D62" s="28">
        <v>32389</v>
      </c>
      <c r="E62" s="29" t="s">
        <v>179</v>
      </c>
      <c r="F62" s="29" t="s">
        <v>137</v>
      </c>
      <c r="G62" s="31">
        <f>I62/1.25</f>
        <v>12000</v>
      </c>
      <c r="H62" s="31">
        <f>G62*0.25</f>
        <v>3000</v>
      </c>
      <c r="I62" s="31">
        <v>15000</v>
      </c>
      <c r="J62" s="32" t="s">
        <v>31</v>
      </c>
      <c r="K62" s="32" t="s">
        <v>66</v>
      </c>
      <c r="L62" s="32">
        <v>1</v>
      </c>
      <c r="M62" s="33" t="s">
        <v>186</v>
      </c>
    </row>
    <row r="63" spans="1:13" ht="11.25" customHeight="1" x14ac:dyDescent="0.2">
      <c r="A63" s="44"/>
      <c r="B63" s="44"/>
      <c r="C63" s="44"/>
      <c r="D63" s="39">
        <v>3239</v>
      </c>
      <c r="E63" s="40" t="s">
        <v>138</v>
      </c>
      <c r="F63" s="40"/>
      <c r="G63" s="41">
        <f>SUM(G64:G65)</f>
        <v>5600</v>
      </c>
      <c r="H63" s="41">
        <f>SUM(H64:H65)</f>
        <v>1400</v>
      </c>
      <c r="I63" s="41">
        <f>SUM(I64:I65)</f>
        <v>7000</v>
      </c>
      <c r="J63" s="45"/>
      <c r="K63" s="45"/>
      <c r="L63" s="45"/>
      <c r="M63" s="33"/>
    </row>
    <row r="64" spans="1:13" ht="23.25" customHeight="1" x14ac:dyDescent="0.2">
      <c r="A64" s="27" t="s">
        <v>139</v>
      </c>
      <c r="B64" s="27"/>
      <c r="C64" s="27" t="s">
        <v>21</v>
      </c>
      <c r="D64" s="28">
        <v>32391</v>
      </c>
      <c r="E64" s="29" t="s">
        <v>140</v>
      </c>
      <c r="F64" s="29" t="s">
        <v>141</v>
      </c>
      <c r="G64" s="31">
        <f>I64/1.25</f>
        <v>4800</v>
      </c>
      <c r="H64" s="31">
        <f t="shared" ref="H64:H69" si="3">G64*0.25</f>
        <v>1200</v>
      </c>
      <c r="I64" s="31">
        <v>6000</v>
      </c>
      <c r="J64" s="32" t="s">
        <v>31</v>
      </c>
      <c r="K64" s="32" t="s">
        <v>27</v>
      </c>
      <c r="L64" s="32">
        <v>1</v>
      </c>
      <c r="M64" s="33" t="s">
        <v>186</v>
      </c>
    </row>
    <row r="65" spans="1:13" ht="11.25" customHeight="1" x14ac:dyDescent="0.2">
      <c r="A65" s="27" t="s">
        <v>142</v>
      </c>
      <c r="B65" s="27"/>
      <c r="C65" s="27" t="s">
        <v>21</v>
      </c>
      <c r="D65" s="28">
        <v>32392</v>
      </c>
      <c r="E65" s="29" t="s">
        <v>143</v>
      </c>
      <c r="F65" s="29" t="s">
        <v>144</v>
      </c>
      <c r="G65" s="31">
        <f>I65/1.25</f>
        <v>800</v>
      </c>
      <c r="H65" s="31">
        <f t="shared" si="3"/>
        <v>200</v>
      </c>
      <c r="I65" s="31">
        <v>1000</v>
      </c>
      <c r="J65" s="32" t="s">
        <v>31</v>
      </c>
      <c r="K65" s="32" t="s">
        <v>27</v>
      </c>
      <c r="L65" s="32">
        <v>1</v>
      </c>
      <c r="M65" s="33" t="s">
        <v>186</v>
      </c>
    </row>
    <row r="66" spans="1:13" ht="11.25" customHeight="1" x14ac:dyDescent="0.2">
      <c r="A66" s="21"/>
      <c r="B66" s="21"/>
      <c r="C66" s="21"/>
      <c r="D66" s="22">
        <v>329</v>
      </c>
      <c r="E66" s="34" t="s">
        <v>145</v>
      </c>
      <c r="F66" s="34"/>
      <c r="G66" s="35">
        <f>G67+G68+G69+G70</f>
        <v>40800</v>
      </c>
      <c r="H66" s="35">
        <f>H67+H68+H69+H70</f>
        <v>10200</v>
      </c>
      <c r="I66" s="35">
        <f>I67+I68+I69+I70</f>
        <v>51000</v>
      </c>
      <c r="J66" s="36"/>
      <c r="K66" s="36"/>
      <c r="L66" s="36"/>
      <c r="M66" s="33"/>
    </row>
    <row r="67" spans="1:13" ht="11.25" customHeight="1" x14ac:dyDescent="0.2">
      <c r="A67" s="44" t="s">
        <v>146</v>
      </c>
      <c r="B67" s="44"/>
      <c r="C67" s="44" t="s">
        <v>21</v>
      </c>
      <c r="D67" s="39">
        <v>3292</v>
      </c>
      <c r="E67" s="40" t="s">
        <v>147</v>
      </c>
      <c r="F67" s="40" t="s">
        <v>148</v>
      </c>
      <c r="G67" s="41">
        <f t="shared" ref="G67:G74" si="4">I67/1.25</f>
        <v>4000</v>
      </c>
      <c r="H67" s="41">
        <f t="shared" si="3"/>
        <v>1000</v>
      </c>
      <c r="I67" s="41">
        <v>5000</v>
      </c>
      <c r="J67" s="45" t="s">
        <v>31</v>
      </c>
      <c r="K67" s="45" t="s">
        <v>66</v>
      </c>
      <c r="L67" s="45">
        <v>1</v>
      </c>
      <c r="M67" s="33"/>
    </row>
    <row r="68" spans="1:13" ht="11.25" customHeight="1" x14ac:dyDescent="0.2">
      <c r="A68" s="44" t="s">
        <v>149</v>
      </c>
      <c r="B68" s="44"/>
      <c r="C68" s="44" t="s">
        <v>21</v>
      </c>
      <c r="D68" s="39">
        <v>3293</v>
      </c>
      <c r="E68" s="40" t="s">
        <v>150</v>
      </c>
      <c r="F68" s="40" t="s">
        <v>151</v>
      </c>
      <c r="G68" s="41">
        <f t="shared" si="4"/>
        <v>28000</v>
      </c>
      <c r="H68" s="41">
        <f t="shared" si="3"/>
        <v>7000</v>
      </c>
      <c r="I68" s="41">
        <v>35000</v>
      </c>
      <c r="J68" s="45" t="s">
        <v>31</v>
      </c>
      <c r="K68" s="45" t="s">
        <v>27</v>
      </c>
      <c r="L68" s="45">
        <v>1</v>
      </c>
      <c r="M68" s="33"/>
    </row>
    <row r="69" spans="1:13" ht="11.25" customHeight="1" x14ac:dyDescent="0.2">
      <c r="A69" s="44" t="s">
        <v>152</v>
      </c>
      <c r="B69" s="44"/>
      <c r="C69" s="44" t="s">
        <v>21</v>
      </c>
      <c r="D69" s="39">
        <v>3294</v>
      </c>
      <c r="E69" s="40" t="s">
        <v>153</v>
      </c>
      <c r="F69" s="40" t="s">
        <v>154</v>
      </c>
      <c r="G69" s="41">
        <f t="shared" si="4"/>
        <v>400</v>
      </c>
      <c r="H69" s="41">
        <f t="shared" si="3"/>
        <v>100</v>
      </c>
      <c r="I69" s="41">
        <v>500</v>
      </c>
      <c r="J69" s="45" t="s">
        <v>31</v>
      </c>
      <c r="K69" s="45" t="s">
        <v>27</v>
      </c>
      <c r="L69" s="45">
        <v>1</v>
      </c>
      <c r="M69" s="33"/>
    </row>
    <row r="70" spans="1:13" ht="11.25" customHeight="1" x14ac:dyDescent="0.2">
      <c r="A70" s="44"/>
      <c r="B70" s="44"/>
      <c r="C70" s="44"/>
      <c r="D70" s="39">
        <v>3299</v>
      </c>
      <c r="E70" s="40" t="s">
        <v>145</v>
      </c>
      <c r="F70" s="40"/>
      <c r="G70" s="41">
        <f>I70/1.25</f>
        <v>8400</v>
      </c>
      <c r="H70" s="41">
        <f>SUM(H71:H74)</f>
        <v>2100</v>
      </c>
      <c r="I70" s="41">
        <f>SUM(I71:I74)</f>
        <v>10500</v>
      </c>
      <c r="J70" s="45"/>
      <c r="K70" s="45"/>
      <c r="L70" s="45">
        <v>1</v>
      </c>
      <c r="M70" s="33"/>
    </row>
    <row r="71" spans="1:13" ht="11.25" customHeight="1" x14ac:dyDescent="0.2">
      <c r="A71" s="27" t="s">
        <v>155</v>
      </c>
      <c r="B71" s="27"/>
      <c r="C71" s="27" t="s">
        <v>21</v>
      </c>
      <c r="D71" s="28">
        <v>32991</v>
      </c>
      <c r="E71" s="29" t="s">
        <v>156</v>
      </c>
      <c r="F71" s="29" t="s">
        <v>157</v>
      </c>
      <c r="G71" s="31">
        <f t="shared" si="4"/>
        <v>1200</v>
      </c>
      <c r="H71" s="31">
        <f>G71*0.25</f>
        <v>300</v>
      </c>
      <c r="I71" s="31">
        <v>1500</v>
      </c>
      <c r="J71" s="32" t="s">
        <v>31</v>
      </c>
      <c r="K71" s="32" t="s">
        <v>27</v>
      </c>
      <c r="L71" s="32">
        <v>1</v>
      </c>
      <c r="M71" s="33" t="s">
        <v>186</v>
      </c>
    </row>
    <row r="72" spans="1:13" ht="11.25" customHeight="1" x14ac:dyDescent="0.2">
      <c r="A72" s="27" t="s">
        <v>158</v>
      </c>
      <c r="B72" s="27"/>
      <c r="C72" s="27" t="s">
        <v>21</v>
      </c>
      <c r="D72" s="28">
        <v>329991</v>
      </c>
      <c r="E72" s="29" t="s">
        <v>159</v>
      </c>
      <c r="F72" s="29" t="s">
        <v>160</v>
      </c>
      <c r="G72" s="31">
        <f t="shared" si="4"/>
        <v>1600</v>
      </c>
      <c r="H72" s="31">
        <f>G72*0.25</f>
        <v>400</v>
      </c>
      <c r="I72" s="31">
        <v>2000</v>
      </c>
      <c r="J72" s="32" t="s">
        <v>31</v>
      </c>
      <c r="K72" s="32" t="s">
        <v>27</v>
      </c>
      <c r="L72" s="32">
        <v>1</v>
      </c>
      <c r="M72" s="33" t="s">
        <v>186</v>
      </c>
    </row>
    <row r="73" spans="1:13" ht="11.25" customHeight="1" x14ac:dyDescent="0.2">
      <c r="A73" s="27" t="s">
        <v>161</v>
      </c>
      <c r="B73" s="27"/>
      <c r="C73" s="27" t="s">
        <v>21</v>
      </c>
      <c r="D73" s="28">
        <v>329993</v>
      </c>
      <c r="E73" s="29" t="s">
        <v>162</v>
      </c>
      <c r="F73" s="29" t="s">
        <v>163</v>
      </c>
      <c r="G73" s="31">
        <f t="shared" si="4"/>
        <v>1600</v>
      </c>
      <c r="H73" s="31">
        <f>G73*0.25</f>
        <v>400</v>
      </c>
      <c r="I73" s="31">
        <v>2000</v>
      </c>
      <c r="J73" s="32" t="s">
        <v>31</v>
      </c>
      <c r="K73" s="32" t="s">
        <v>27</v>
      </c>
      <c r="L73" s="32">
        <v>1</v>
      </c>
      <c r="M73" s="33" t="s">
        <v>186</v>
      </c>
    </row>
    <row r="74" spans="1:13" ht="11.25" customHeight="1" x14ac:dyDescent="0.2">
      <c r="A74" s="27" t="s">
        <v>164</v>
      </c>
      <c r="B74" s="27"/>
      <c r="C74" s="27" t="s">
        <v>21</v>
      </c>
      <c r="D74" s="28">
        <v>329994</v>
      </c>
      <c r="E74" s="29" t="s">
        <v>165</v>
      </c>
      <c r="F74" s="29" t="s">
        <v>166</v>
      </c>
      <c r="G74" s="31">
        <f t="shared" si="4"/>
        <v>4000</v>
      </c>
      <c r="H74" s="31">
        <f>G74*0.25</f>
        <v>1000</v>
      </c>
      <c r="I74" s="31">
        <v>5000</v>
      </c>
      <c r="J74" s="32" t="s">
        <v>31</v>
      </c>
      <c r="K74" s="32" t="s">
        <v>27</v>
      </c>
      <c r="L74" s="32">
        <v>1</v>
      </c>
      <c r="M74" s="33" t="s">
        <v>186</v>
      </c>
    </row>
    <row r="75" spans="1:13" s="9" customFormat="1" ht="11.25" customHeight="1" x14ac:dyDescent="0.2">
      <c r="A75" s="49"/>
      <c r="B75" s="49"/>
      <c r="C75" s="49"/>
      <c r="D75" s="22">
        <v>343</v>
      </c>
      <c r="E75" s="34" t="s">
        <v>167</v>
      </c>
      <c r="F75" s="34"/>
      <c r="G75" s="35">
        <f>SUM(G76)</f>
        <v>5600</v>
      </c>
      <c r="H75" s="35">
        <f>SUM(H76)</f>
        <v>1400</v>
      </c>
      <c r="I75" s="35">
        <f>SUM(I76)</f>
        <v>7000</v>
      </c>
      <c r="J75" s="25"/>
      <c r="K75" s="25"/>
      <c r="L75" s="25"/>
      <c r="M75" s="33"/>
    </row>
    <row r="76" spans="1:13" ht="11.25" customHeight="1" x14ac:dyDescent="0.2">
      <c r="A76" s="27" t="s">
        <v>168</v>
      </c>
      <c r="B76" s="27"/>
      <c r="C76" s="27" t="s">
        <v>21</v>
      </c>
      <c r="D76" s="28">
        <v>343</v>
      </c>
      <c r="E76" s="29" t="s">
        <v>167</v>
      </c>
      <c r="F76" s="50" t="s">
        <v>169</v>
      </c>
      <c r="G76" s="31">
        <f>I76/1.25</f>
        <v>5600</v>
      </c>
      <c r="H76" s="31">
        <f>G76*0.25</f>
        <v>1400</v>
      </c>
      <c r="I76" s="31">
        <v>7000</v>
      </c>
      <c r="J76" s="32" t="s">
        <v>31</v>
      </c>
      <c r="K76" s="32" t="s">
        <v>66</v>
      </c>
      <c r="L76" s="32">
        <v>1</v>
      </c>
      <c r="M76" s="33" t="s">
        <v>186</v>
      </c>
    </row>
    <row r="77" spans="1:13" ht="26.25" customHeight="1" x14ac:dyDescent="0.2">
      <c r="A77" s="51"/>
      <c r="B77" s="51"/>
      <c r="C77" s="51"/>
      <c r="D77" s="52">
        <v>4</v>
      </c>
      <c r="E77" s="53" t="s">
        <v>170</v>
      </c>
      <c r="F77" s="54"/>
      <c r="G77" s="55">
        <f>G78</f>
        <v>209900</v>
      </c>
      <c r="H77" s="55">
        <f>H78</f>
        <v>52475</v>
      </c>
      <c r="I77" s="55">
        <f>I78</f>
        <v>262375</v>
      </c>
      <c r="J77" s="56"/>
      <c r="K77" s="56"/>
      <c r="L77" s="56"/>
      <c r="M77" s="33"/>
    </row>
    <row r="78" spans="1:13" ht="13.5" customHeight="1" x14ac:dyDescent="0.2">
      <c r="A78" s="57"/>
      <c r="B78" s="57"/>
      <c r="C78" s="57"/>
      <c r="D78" s="58">
        <v>42</v>
      </c>
      <c r="E78" s="59" t="s">
        <v>171</v>
      </c>
      <c r="F78" s="59"/>
      <c r="G78" s="60">
        <f>SUM(G79:G80)</f>
        <v>209900</v>
      </c>
      <c r="H78" s="60">
        <f>SUM(H79:H80)</f>
        <v>52475</v>
      </c>
      <c r="I78" s="60">
        <f>SUM(I79:I80)</f>
        <v>262375</v>
      </c>
      <c r="J78" s="61"/>
      <c r="K78" s="61"/>
      <c r="L78" s="61"/>
      <c r="M78" s="33"/>
    </row>
    <row r="79" spans="1:13" ht="11.25" customHeight="1" x14ac:dyDescent="0.2">
      <c r="A79" s="62" t="s">
        <v>172</v>
      </c>
      <c r="B79" s="62" t="s">
        <v>187</v>
      </c>
      <c r="C79" s="62" t="s">
        <v>21</v>
      </c>
      <c r="D79" s="63">
        <v>422</v>
      </c>
      <c r="E79" s="64" t="s">
        <v>173</v>
      </c>
      <c r="F79" s="64" t="s">
        <v>174</v>
      </c>
      <c r="G79" s="65">
        <f>I79/1.25</f>
        <v>140000</v>
      </c>
      <c r="H79" s="65">
        <f>G79*0.25</f>
        <v>35000</v>
      </c>
      <c r="I79" s="83">
        <v>175000</v>
      </c>
      <c r="J79" s="66" t="s">
        <v>31</v>
      </c>
      <c r="K79" s="66" t="s">
        <v>27</v>
      </c>
      <c r="L79" s="66">
        <v>1</v>
      </c>
      <c r="M79" s="33" t="s">
        <v>186</v>
      </c>
    </row>
    <row r="80" spans="1:13" ht="11.25" customHeight="1" x14ac:dyDescent="0.2">
      <c r="A80" s="62" t="s">
        <v>175</v>
      </c>
      <c r="B80" s="62" t="s">
        <v>191</v>
      </c>
      <c r="C80" s="62" t="s">
        <v>21</v>
      </c>
      <c r="D80" s="63">
        <v>424</v>
      </c>
      <c r="E80" s="64" t="s">
        <v>176</v>
      </c>
      <c r="F80" s="64">
        <v>22111000</v>
      </c>
      <c r="G80" s="65">
        <f>I80/1.25</f>
        <v>69900</v>
      </c>
      <c r="H80" s="65">
        <f>G80*0.25</f>
        <v>17475</v>
      </c>
      <c r="I80" s="65">
        <v>87375</v>
      </c>
      <c r="J80" s="66" t="s">
        <v>31</v>
      </c>
      <c r="K80" s="66" t="s">
        <v>27</v>
      </c>
      <c r="L80" s="66">
        <v>3</v>
      </c>
      <c r="M80" s="33" t="s">
        <v>186</v>
      </c>
    </row>
    <row r="81" spans="1:15" ht="11.25" customHeight="1" x14ac:dyDescent="0.2">
      <c r="D81" s="67"/>
      <c r="E81" s="68" t="s">
        <v>177</v>
      </c>
      <c r="F81" s="68"/>
      <c r="G81" s="69"/>
      <c r="H81" s="69"/>
      <c r="I81" s="69"/>
      <c r="J81" s="69"/>
      <c r="K81" s="69"/>
      <c r="L81" s="69"/>
      <c r="M81" s="69"/>
      <c r="O81" s="69"/>
    </row>
    <row r="82" spans="1:15" ht="15" customHeight="1" x14ac:dyDescent="0.2">
      <c r="D82" s="67"/>
      <c r="E82" s="68"/>
      <c r="F82" s="68"/>
      <c r="G82" s="69"/>
      <c r="H82" s="69"/>
      <c r="I82" s="69"/>
      <c r="J82" s="87" t="s">
        <v>178</v>
      </c>
      <c r="K82" s="87"/>
      <c r="L82" s="87"/>
      <c r="M82" s="69"/>
    </row>
    <row r="83" spans="1:15" ht="33.75" customHeight="1" x14ac:dyDescent="0.2">
      <c r="B83" s="1" t="s">
        <v>190</v>
      </c>
      <c r="D83" s="67"/>
      <c r="E83" s="68"/>
      <c r="F83" s="68"/>
      <c r="G83" s="69"/>
      <c r="H83" s="69"/>
      <c r="I83" s="69"/>
      <c r="J83" s="70"/>
      <c r="K83" s="70"/>
      <c r="L83" s="70"/>
      <c r="M83" s="69"/>
    </row>
    <row r="84" spans="1:15" ht="11.25" customHeight="1" x14ac:dyDescent="0.2">
      <c r="D84" s="67"/>
      <c r="E84" s="68"/>
      <c r="F84" s="68"/>
      <c r="G84" s="69"/>
      <c r="H84" s="69"/>
      <c r="I84" s="69"/>
      <c r="J84" s="88" t="s">
        <v>182</v>
      </c>
      <c r="K84" s="88"/>
      <c r="L84" s="88"/>
      <c r="M84" s="69"/>
    </row>
    <row r="85" spans="1:15" ht="11.25" customHeight="1" x14ac:dyDescent="0.2">
      <c r="D85" s="67"/>
      <c r="E85" s="68"/>
      <c r="F85" s="68"/>
      <c r="G85" s="69"/>
      <c r="H85" s="69"/>
      <c r="I85" s="69"/>
      <c r="J85" s="71"/>
      <c r="K85" s="71"/>
      <c r="L85" s="71"/>
      <c r="M85" s="69"/>
    </row>
    <row r="86" spans="1:15" ht="11.25" customHeight="1" x14ac:dyDescent="0.2">
      <c r="D86" s="67"/>
      <c r="E86" s="72"/>
      <c r="F86" s="72"/>
      <c r="G86" s="69"/>
      <c r="H86" s="69"/>
      <c r="I86" s="69"/>
      <c r="J86" s="69"/>
      <c r="K86" s="69"/>
      <c r="L86" s="69"/>
      <c r="M86" s="69"/>
    </row>
    <row r="87" spans="1:15" ht="11.25" customHeight="1" x14ac:dyDescent="0.2">
      <c r="D87" s="73"/>
      <c r="E87" s="72"/>
      <c r="F87" s="72"/>
      <c r="G87" s="74"/>
      <c r="H87" s="74"/>
      <c r="I87" s="74"/>
      <c r="J87" s="74"/>
      <c r="K87" s="74"/>
      <c r="L87" s="74"/>
      <c r="M87" s="74"/>
    </row>
    <row r="88" spans="1:15" ht="24" customHeight="1" x14ac:dyDescent="0.2">
      <c r="D88" s="75"/>
      <c r="E88" s="76"/>
      <c r="F88" s="76"/>
      <c r="G88" s="74"/>
      <c r="H88" s="74"/>
      <c r="I88" s="74"/>
      <c r="J88" s="74"/>
      <c r="K88" s="74"/>
      <c r="L88" s="74"/>
      <c r="M88" s="74"/>
    </row>
    <row r="89" spans="1:15" s="9" customFormat="1" ht="11.25" customHeight="1" x14ac:dyDescent="0.2">
      <c r="A89" s="77"/>
      <c r="B89" s="77"/>
      <c r="C89" s="77"/>
      <c r="D89" s="73"/>
      <c r="E89" s="78"/>
      <c r="F89" s="78"/>
      <c r="G89" s="69"/>
      <c r="H89" s="69"/>
      <c r="I89" s="69"/>
      <c r="J89" s="69"/>
      <c r="K89" s="69"/>
      <c r="L89" s="69"/>
      <c r="M89" s="69"/>
    </row>
    <row r="90" spans="1:15" ht="11.25" customHeight="1" x14ac:dyDescent="0.2">
      <c r="D90" s="73"/>
      <c r="E90" s="78"/>
      <c r="F90" s="78"/>
      <c r="G90" s="69"/>
      <c r="H90" s="69"/>
      <c r="I90" s="69"/>
      <c r="J90" s="69"/>
      <c r="K90" s="69"/>
      <c r="L90" s="69"/>
      <c r="M90" s="69"/>
    </row>
    <row r="91" spans="1:15" ht="11.25" customHeight="1" x14ac:dyDescent="0.2">
      <c r="D91" s="67"/>
      <c r="E91" s="72"/>
      <c r="F91" s="72"/>
      <c r="G91" s="74"/>
      <c r="H91" s="74"/>
      <c r="I91" s="74"/>
      <c r="J91" s="74"/>
      <c r="K91" s="74"/>
      <c r="L91" s="74"/>
      <c r="M91" s="74"/>
    </row>
    <row r="92" spans="1:15" ht="11.25" customHeight="1" x14ac:dyDescent="0.2">
      <c r="D92" s="67"/>
      <c r="E92" s="72"/>
      <c r="F92" s="72"/>
      <c r="G92" s="74"/>
      <c r="H92" s="74"/>
      <c r="I92" s="74"/>
      <c r="J92" s="74"/>
      <c r="K92" s="74"/>
      <c r="L92" s="74"/>
      <c r="M92" s="74"/>
    </row>
    <row r="93" spans="1:15" ht="11.25" customHeight="1" x14ac:dyDescent="0.2">
      <c r="D93" s="67"/>
      <c r="E93" s="72"/>
      <c r="F93" s="72"/>
      <c r="G93" s="74"/>
      <c r="H93" s="74"/>
      <c r="I93" s="74"/>
      <c r="J93" s="74"/>
      <c r="K93" s="74"/>
      <c r="L93" s="74"/>
      <c r="M93" s="74"/>
    </row>
    <row r="94" spans="1:15" s="9" customFormat="1" ht="11.25" customHeight="1" x14ac:dyDescent="0.2">
      <c r="A94" s="77"/>
      <c r="B94" s="77"/>
      <c r="C94" s="77"/>
      <c r="D94" s="73"/>
      <c r="E94" s="78"/>
      <c r="F94" s="78"/>
      <c r="G94" s="69"/>
      <c r="H94" s="69"/>
      <c r="I94" s="69"/>
      <c r="J94" s="69"/>
      <c r="K94" s="69"/>
      <c r="L94" s="69"/>
      <c r="M94" s="69"/>
    </row>
    <row r="95" spans="1:15" ht="11.25" customHeight="1" x14ac:dyDescent="0.2">
      <c r="D95" s="67"/>
      <c r="E95" s="72"/>
      <c r="F95" s="72"/>
      <c r="G95" s="74"/>
      <c r="H95" s="74"/>
      <c r="I95" s="74"/>
      <c r="J95" s="74"/>
      <c r="K95" s="74"/>
      <c r="L95" s="74"/>
      <c r="M95" s="74"/>
    </row>
    <row r="96" spans="1:15" ht="11.25" customHeight="1" x14ac:dyDescent="0.2">
      <c r="D96" s="67"/>
      <c r="E96" s="72"/>
      <c r="F96" s="72"/>
      <c r="G96" s="74"/>
      <c r="H96" s="74"/>
      <c r="I96" s="74"/>
      <c r="J96" s="74"/>
      <c r="K96" s="74"/>
      <c r="L96" s="74"/>
      <c r="M96" s="74"/>
    </row>
    <row r="97" spans="1:13" ht="11.25" customHeight="1" x14ac:dyDescent="0.2">
      <c r="D97" s="67"/>
      <c r="E97" s="72"/>
      <c r="F97" s="72"/>
      <c r="G97" s="74"/>
      <c r="H97" s="74"/>
      <c r="I97" s="74"/>
      <c r="J97" s="74"/>
      <c r="K97" s="74"/>
      <c r="L97" s="74"/>
      <c r="M97" s="74"/>
    </row>
    <row r="98" spans="1:13" ht="11.25" customHeight="1" x14ac:dyDescent="0.2">
      <c r="D98" s="67"/>
      <c r="E98" s="72"/>
      <c r="F98" s="72"/>
      <c r="G98" s="69"/>
      <c r="H98" s="69"/>
      <c r="I98" s="69"/>
      <c r="J98" s="69"/>
      <c r="K98" s="69"/>
      <c r="L98" s="69"/>
      <c r="M98" s="69"/>
    </row>
    <row r="99" spans="1:13" s="9" customFormat="1" ht="11.25" customHeight="1" x14ac:dyDescent="0.2">
      <c r="A99" s="77"/>
      <c r="B99" s="77"/>
      <c r="C99" s="77"/>
      <c r="D99" s="73"/>
      <c r="E99" s="68"/>
      <c r="F99" s="68"/>
      <c r="G99" s="69"/>
      <c r="H99" s="69"/>
      <c r="I99" s="69"/>
      <c r="J99" s="69"/>
      <c r="K99" s="69"/>
      <c r="L99" s="69"/>
      <c r="M99" s="69"/>
    </row>
    <row r="100" spans="1:13" ht="11.25" customHeight="1" x14ac:dyDescent="0.2">
      <c r="D100" s="67"/>
      <c r="E100" s="72"/>
      <c r="F100" s="72"/>
      <c r="G100" s="74"/>
      <c r="H100" s="74"/>
      <c r="I100" s="74"/>
      <c r="J100" s="74"/>
      <c r="K100" s="74"/>
      <c r="L100" s="74"/>
      <c r="M100" s="74"/>
    </row>
    <row r="101" spans="1:13" ht="11.25" customHeight="1" x14ac:dyDescent="0.2">
      <c r="D101" s="67"/>
      <c r="E101" s="72"/>
      <c r="F101" s="72"/>
      <c r="G101" s="74"/>
      <c r="H101" s="74"/>
      <c r="I101" s="74"/>
      <c r="J101" s="74"/>
      <c r="K101" s="74"/>
      <c r="L101" s="74"/>
      <c r="M101" s="74"/>
    </row>
    <row r="102" spans="1:13" ht="11.25" customHeight="1" x14ac:dyDescent="0.2">
      <c r="D102" s="73"/>
      <c r="E102" s="68"/>
      <c r="F102" s="68"/>
      <c r="G102" s="69"/>
      <c r="H102" s="69"/>
      <c r="I102" s="69"/>
      <c r="J102" s="69"/>
      <c r="K102" s="69"/>
      <c r="L102" s="69"/>
      <c r="M102" s="69"/>
    </row>
    <row r="103" spans="1:13" ht="11.25" customHeight="1" x14ac:dyDescent="0.2">
      <c r="D103" s="67"/>
      <c r="E103" s="72"/>
      <c r="F103" s="72"/>
      <c r="G103" s="79"/>
      <c r="H103" s="79"/>
      <c r="I103" s="79"/>
      <c r="J103" s="79"/>
      <c r="K103" s="79"/>
      <c r="L103" s="79"/>
      <c r="M103" s="79"/>
    </row>
    <row r="104" spans="1:13" ht="11.25" customHeight="1" x14ac:dyDescent="0.2">
      <c r="D104" s="67"/>
      <c r="E104" s="72"/>
      <c r="F104" s="72"/>
      <c r="G104" s="79"/>
      <c r="H104" s="79"/>
      <c r="I104" s="79"/>
      <c r="J104" s="79"/>
      <c r="K104" s="79"/>
      <c r="L104" s="79"/>
      <c r="M104" s="79"/>
    </row>
    <row r="108" spans="1:13" x14ac:dyDescent="0.2">
      <c r="D108" s="75"/>
      <c r="E108" s="81"/>
      <c r="F108" s="81"/>
    </row>
    <row r="109" spans="1:13" x14ac:dyDescent="0.2">
      <c r="D109" s="73"/>
      <c r="E109" s="78"/>
      <c r="F109" s="78"/>
    </row>
    <row r="110" spans="1:13" x14ac:dyDescent="0.2">
      <c r="D110" s="73"/>
      <c r="E110" s="78"/>
      <c r="F110" s="78"/>
    </row>
    <row r="111" spans="1:13" x14ac:dyDescent="0.2">
      <c r="D111" s="67"/>
      <c r="E111" s="72"/>
      <c r="F111" s="72"/>
    </row>
    <row r="112" spans="1:13" x14ac:dyDescent="0.2">
      <c r="D112" s="67"/>
      <c r="E112" s="72"/>
      <c r="F112" s="72"/>
    </row>
    <row r="113" spans="4:6" x14ac:dyDescent="0.2">
      <c r="D113" s="67"/>
      <c r="E113" s="72"/>
      <c r="F113" s="72"/>
    </row>
    <row r="114" spans="4:6" x14ac:dyDescent="0.2">
      <c r="D114" s="73"/>
      <c r="E114" s="78"/>
      <c r="F114" s="78"/>
    </row>
    <row r="115" spans="4:6" x14ac:dyDescent="0.2">
      <c r="D115" s="67"/>
      <c r="E115" s="72"/>
      <c r="F115" s="72"/>
    </row>
    <row r="116" spans="4:6" x14ac:dyDescent="0.2">
      <c r="D116" s="67"/>
      <c r="E116" s="72"/>
      <c r="F116" s="72"/>
    </row>
    <row r="117" spans="4:6" x14ac:dyDescent="0.2">
      <c r="D117" s="67"/>
      <c r="E117" s="72"/>
      <c r="F117" s="72"/>
    </row>
    <row r="118" spans="4:6" x14ac:dyDescent="0.2">
      <c r="D118" s="67"/>
      <c r="E118" s="72"/>
      <c r="F118" s="72"/>
    </row>
    <row r="119" spans="4:6" x14ac:dyDescent="0.2">
      <c r="D119" s="73"/>
      <c r="E119" s="78"/>
      <c r="F119" s="78"/>
    </row>
    <row r="120" spans="4:6" x14ac:dyDescent="0.2">
      <c r="D120" s="67"/>
      <c r="E120" s="72"/>
      <c r="F120" s="72"/>
    </row>
    <row r="121" spans="4:6" x14ac:dyDescent="0.2">
      <c r="D121" s="73"/>
      <c r="E121" s="78"/>
      <c r="F121" s="78"/>
    </row>
    <row r="122" spans="4:6" x14ac:dyDescent="0.2">
      <c r="D122" s="73"/>
      <c r="E122" s="78"/>
      <c r="F122" s="78"/>
    </row>
    <row r="123" spans="4:6" x14ac:dyDescent="0.2">
      <c r="D123" s="67"/>
      <c r="E123" s="72"/>
      <c r="F123" s="72"/>
    </row>
    <row r="124" spans="4:6" x14ac:dyDescent="0.2">
      <c r="D124" s="67"/>
      <c r="E124" s="72"/>
      <c r="F124" s="72"/>
    </row>
  </sheetData>
  <mergeCells count="3">
    <mergeCell ref="A7:M7"/>
    <mergeCell ref="J82:L82"/>
    <mergeCell ref="J84:L8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nabave 2021</vt:lpstr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Racunovodstvo</cp:lastModifiedBy>
  <cp:lastPrinted>2021-12-17T07:38:22Z</cp:lastPrinted>
  <dcterms:created xsi:type="dcterms:W3CDTF">2019-02-11T07:57:42Z</dcterms:created>
  <dcterms:modified xsi:type="dcterms:W3CDTF">2022-07-08T11:41:58Z</dcterms:modified>
</cp:coreProperties>
</file>