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Prihodi'!$A$2:$F$31</definedName>
    <definedName name="_xlnm._FilterDatabase" localSheetId="2" hidden="1">'Opći dio - Rashodi'!$A$2:$F$45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izvorima'!$A$1:$H$43</definedName>
    <definedName name="_xlnm.Print_Area" localSheetId="0">'Sažetak općeg dijela'!$A$2:$H$26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3" l="1"/>
  <c r="S8" i="3"/>
  <c r="K10" i="3"/>
  <c r="K8" i="3"/>
  <c r="F44" i="6" l="1"/>
  <c r="E44" i="6"/>
  <c r="F42" i="6"/>
  <c r="E42" i="6"/>
  <c r="F41" i="6"/>
  <c r="E41" i="6"/>
  <c r="F38" i="6"/>
  <c r="E38" i="6"/>
  <c r="F36" i="6"/>
  <c r="E36" i="6"/>
  <c r="F27" i="6"/>
  <c r="F23" i="6" s="1"/>
  <c r="E27" i="6"/>
  <c r="E23" i="6" s="1"/>
  <c r="F21" i="6"/>
  <c r="E21" i="6"/>
  <c r="F19" i="6"/>
  <c r="E19" i="6"/>
  <c r="F17" i="6"/>
  <c r="E17" i="6"/>
  <c r="F14" i="6"/>
  <c r="E14" i="6"/>
  <c r="F8" i="6"/>
  <c r="E8" i="6"/>
  <c r="F4" i="6"/>
  <c r="E4" i="6"/>
  <c r="F3" i="6"/>
  <c r="F29" i="7"/>
  <c r="E29" i="7"/>
  <c r="F28" i="7"/>
  <c r="E28" i="7"/>
  <c r="F25" i="7"/>
  <c r="E25" i="7"/>
  <c r="F23" i="7"/>
  <c r="E23" i="7"/>
  <c r="F22" i="7"/>
  <c r="E22" i="7"/>
  <c r="F20" i="7"/>
  <c r="E20" i="7"/>
  <c r="F17" i="7"/>
  <c r="E17" i="7"/>
  <c r="F14" i="7"/>
  <c r="E14" i="7"/>
  <c r="F12" i="7"/>
  <c r="E12" i="7"/>
  <c r="F9" i="7"/>
  <c r="E9" i="7"/>
  <c r="F4" i="7"/>
  <c r="F3" i="7" s="1"/>
  <c r="E4" i="7"/>
  <c r="E3" i="7"/>
  <c r="E3" i="6" l="1"/>
  <c r="D3" i="6"/>
  <c r="D8" i="6" l="1"/>
  <c r="C10" i="3"/>
  <c r="C8" i="3"/>
  <c r="D4" i="7" l="1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H22" i="9" l="1"/>
  <c r="G22" i="9"/>
  <c r="F22" i="9"/>
  <c r="H10" i="9"/>
  <c r="G10" i="9"/>
  <c r="F10" i="9"/>
  <c r="H7" i="9"/>
  <c r="F7" i="9"/>
  <c r="H13" i="9" l="1"/>
  <c r="H24" i="9" s="1"/>
  <c r="F13" i="9"/>
  <c r="F24" i="9" s="1"/>
  <c r="G13" i="9"/>
  <c r="G24" i="9" s="1"/>
  <c r="D44" i="6"/>
  <c r="D42" i="6"/>
  <c r="D36" i="6"/>
  <c r="D21" i="6"/>
  <c r="D17" i="6"/>
  <c r="D38" i="6" l="1"/>
  <c r="D41" i="6"/>
  <c r="A7" i="7"/>
  <c r="A8" i="7"/>
  <c r="A31" i="7"/>
  <c r="A30" i="7"/>
  <c r="A29" i="7"/>
  <c r="A28" i="7"/>
  <c r="A27" i="7"/>
  <c r="A26" i="7"/>
  <c r="A25" i="7"/>
  <c r="D23" i="7"/>
  <c r="A24" i="7"/>
  <c r="A23" i="7"/>
  <c r="A22" i="7"/>
  <c r="D20" i="7"/>
  <c r="A21" i="7"/>
  <c r="A20" i="7"/>
  <c r="A19" i="7"/>
  <c r="A18" i="7"/>
  <c r="A17" i="7"/>
  <c r="A16" i="7"/>
  <c r="A15" i="7"/>
  <c r="A14" i="7"/>
  <c r="D12" i="7"/>
  <c r="A13" i="7"/>
  <c r="A12" i="7"/>
  <c r="A11" i="7"/>
  <c r="A10" i="7"/>
  <c r="A9" i="7"/>
  <c r="A6" i="7"/>
  <c r="A5" i="7"/>
  <c r="A4" i="7"/>
  <c r="A3" i="7"/>
  <c r="D27" i="6"/>
  <c r="A3" i="6"/>
  <c r="D23" i="6" l="1"/>
  <c r="D19" i="6"/>
  <c r="D14" i="6"/>
  <c r="D9" i="7"/>
  <c r="D25" i="7"/>
  <c r="D22" i="7" s="1"/>
  <c r="D17" i="7"/>
  <c r="D29" i="7"/>
  <c r="D28" i="7" s="1"/>
  <c r="D14" i="7"/>
  <c r="D4" i="6"/>
  <c r="D3" i="7" l="1"/>
</calcChain>
</file>

<file path=xl/sharedStrings.xml><?xml version="1.0" encoding="utf-8"?>
<sst xmlns="http://schemas.openxmlformats.org/spreadsheetml/2006/main" count="327" uniqueCount="176">
  <si>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</si>
  <si>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</si>
  <si>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</si>
  <si>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</si>
  <si>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</si>
  <si>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</si>
  <si>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</si>
  <si>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</si>
  <si>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</si>
  <si>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</si>
  <si>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</si>
  <si>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</si>
  <si>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</si>
  <si>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</si>
  <si>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</si>
  <si>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</si>
  <si>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</si>
  <si>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</si>
  <si>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</si>
  <si>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</si>
  <si>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</si>
  <si>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</si>
  <si>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</si>
  <si>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</si>
  <si>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</si>
  <si>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</si>
  <si>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</si>
  <si>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</si>
  <si>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</si>
  <si>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</si>
  <si>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</si>
  <si>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</si>
  <si>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</si>
  <si>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</si>
  <si>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</si>
  <si>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</si>
  <si>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</si>
  <si>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</si>
  <si>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len</t>
  </si>
  <si>
    <t>Račun iz računskog plana</t>
  </si>
  <si>
    <t>Račun iz raču.plana</t>
  </si>
  <si>
    <t>Dodatna ulaganja na građevinskim objektima</t>
  </si>
  <si>
    <t>3</t>
  </si>
  <si>
    <t>Rashodi poslovanja</t>
  </si>
  <si>
    <t>31</t>
  </si>
  <si>
    <t>311</t>
  </si>
  <si>
    <t>32</t>
  </si>
  <si>
    <t>321</t>
  </si>
  <si>
    <t>322</t>
  </si>
  <si>
    <t>323</t>
  </si>
  <si>
    <t>324</t>
  </si>
  <si>
    <t>Naknade troškova osobama izvan radnog odnosa</t>
  </si>
  <si>
    <t>329</t>
  </si>
  <si>
    <t>34</t>
  </si>
  <si>
    <t>Financijski rashodi</t>
  </si>
  <si>
    <t>342</t>
  </si>
  <si>
    <t>Kamate za primljene kredite i zajmove</t>
  </si>
  <si>
    <t>343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</si>
  <si>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</si>
  <si>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</si>
  <si>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</si>
  <si>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</si>
  <si>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</si>
  <si>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</si>
  <si>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Kazne, penali i naknade štete</t>
  </si>
  <si>
    <t>4</t>
  </si>
  <si>
    <t>41</t>
  </si>
  <si>
    <t>Rashodi za nabavu neproizvedene dugotrajne imovine</t>
  </si>
  <si>
    <t>411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</si>
  <si>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</si>
  <si>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</si>
  <si>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</si>
  <si>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</si>
  <si>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</si>
  <si>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</si>
  <si>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</si>
  <si>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423</t>
  </si>
  <si>
    <t>Prijevozna sredstva</t>
  </si>
  <si>
    <t>424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</si>
  <si>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</si>
  <si>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</si>
  <si>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</si>
  <si>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</si>
  <si>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</si>
  <si>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</si>
  <si>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</si>
  <si>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44</t>
  </si>
  <si>
    <t>Rashodi za nabavu proizvedene kratkotrajne imovine</t>
  </si>
  <si>
    <t>441</t>
  </si>
  <si>
    <t>Rashodi za nabavu zaliha</t>
  </si>
  <si>
    <t>45</t>
  </si>
  <si>
    <t>Rashodi za dodatna ulaganja na nefinancijskoj imovini</t>
  </si>
  <si>
    <t>451</t>
  </si>
  <si>
    <t>Dodatna ulaganja na postrojenjima i opremi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</si>
  <si>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</si>
  <si>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</si>
  <si>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</si>
  <si>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</si>
  <si>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</si>
  <si>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</si>
  <si>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</si>
  <si>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</si>
  <si>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</si>
  <si>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</si>
  <si>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Prihodi poslovanja</t>
  </si>
  <si>
    <t>Pomoći iz inozemstva i od subjekata unutar općeg proračuna</t>
  </si>
  <si>
    <t>Pomoći od međunarodnih organizacija te institucija i tijela EU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</si>
  <si>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</si>
  <si>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</si>
  <si>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</si>
  <si>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</si>
  <si>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</si>
  <si>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</si>
  <si>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</si>
  <si>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</si>
  <si>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</si>
  <si>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na temelju ugovornih obaveza</t>
  </si>
  <si>
    <t xml:space="preserve">Prihodi iz nadležnog proračuna za financiranje redovne djelatnosti proračunskih korisnika 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</si>
  <si>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</si>
  <si>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</si>
  <si>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</si>
  <si>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</si>
  <si>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</si>
  <si>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</si>
  <si>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</si>
  <si>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</si>
  <si>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</si>
  <si>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</si>
  <si>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</si>
  <si>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</si>
  <si>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zajmovi od drugih razina vlasti</t>
  </si>
  <si>
    <t>PRIHODI OD PRODAJE NEFINANCIJSKE IMOVINE</t>
  </si>
  <si>
    <t>Prihodi od prodaje nefinancijske imovine i nadoknade šteta s osnova osiguranja</t>
  </si>
  <si>
    <t>Prijenosi između proračunskih korisnika istog proračuna</t>
  </si>
  <si>
    <t>Pomoći temeljem prijenosa EU sredstava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</si>
  <si>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</si>
  <si>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</si>
  <si>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</si>
  <si>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</si>
  <si>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</si>
  <si>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</si>
  <si>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2021.</t>
  </si>
  <si>
    <t>Projekcija 2022.</t>
  </si>
  <si>
    <t>2022.</t>
  </si>
  <si>
    <t>PROJEKCIJA PLANA ZA 2022.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</si>
  <si>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</si>
  <si>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</si>
  <si>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</si>
  <si>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</si>
  <si>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Prijedlog plana 
za 2021</t>
  </si>
  <si>
    <t>Plan 2021.</t>
  </si>
  <si>
    <t>Projekcija 2023.</t>
  </si>
  <si>
    <t>2023.</t>
  </si>
  <si>
    <t>PRIJEDLOG PLANA ZA 2021.</t>
  </si>
  <si>
    <t>PROJEKCIJA PLANA ZA 2023.</t>
  </si>
  <si>
    <t xml:space="preserve">Plaće </t>
  </si>
  <si>
    <t>SREDNJA ŠKOLA HRVATSKI KRALJ ZVONIMIR</t>
  </si>
  <si>
    <t xml:space="preserve"> ZAKONSKI STANDARD USTANOVA  ŠKOLSTVA</t>
  </si>
  <si>
    <t xml:space="preserve">A </t>
  </si>
  <si>
    <t>Osiguravanje uvjeta rada</t>
  </si>
  <si>
    <t>RASHODI POSLOVANJA</t>
  </si>
  <si>
    <t>Nematerijanlan imovina</t>
  </si>
  <si>
    <t>Program  550101</t>
  </si>
  <si>
    <t>Opremanje ustanova školstva</t>
  </si>
  <si>
    <t xml:space="preserve"> Obrazovanje odraslih</t>
  </si>
  <si>
    <t>EU projekti kod proračunskih korisnika - SŠ i učenički domovi</t>
  </si>
  <si>
    <t>MREŽA KOM5ENTNOSTI - EU projekt</t>
  </si>
  <si>
    <t xml:space="preserve"> Dodatna ulaganja na građevinskim objektima</t>
  </si>
  <si>
    <t xml:space="preserve"> - REGIONALNI CENTAR PROFESIJA U TURIZMU - EU projekt</t>
  </si>
  <si>
    <t>PRNESENA SREDSTVA</t>
  </si>
  <si>
    <t>Ostal nespomenuti rashodi poslovanja</t>
  </si>
  <si>
    <t>Pomoći inozemnim vladama</t>
  </si>
  <si>
    <t>Program</t>
  </si>
  <si>
    <t xml:space="preserve">IZNAD ZAKONSKOG STANDARDA USTANOVA  </t>
  </si>
  <si>
    <t>NATJECANJA I SMOTRE</t>
  </si>
  <si>
    <t>PROGRAMI ŠKOLSKOG KURIKULUMA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</si>
</sst>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0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3" fillId="18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1" fontId="18" fillId="0" borderId="19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4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2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0" fontId="31" fillId="0" borderId="0" xfId="42" applyFont="1" applyAlignment="1">
      <alignment horizontal="left" indent="1"/>
    </xf>
    <xf numFmtId="0" fontId="35" fillId="0" borderId="0" xfId="42" applyFont="1" applyAlignment="1">
      <alignment horizontal="right" vertical="center"/>
    </xf>
    <xf numFmtId="0" fontId="35" fillId="0" borderId="0" xfId="42" applyFont="1" applyAlignment="1">
      <alignment horizontal="left" indent="1"/>
    </xf>
    <xf numFmtId="0" fontId="34" fillId="0" borderId="0" xfId="42" applyFont="1" applyAlignment="1">
      <alignment horizontal="left" vertical="center"/>
    </xf>
    <xf numFmtId="0" fontId="33" fillId="0" borderId="0" xfId="42" applyFont="1" applyAlignment="1">
      <alignment horizontal="left" indent="1"/>
    </xf>
    <xf numFmtId="0" fontId="33" fillId="0" borderId="0" xfId="42" applyFont="1" applyAlignment="1"/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center" vertical="center" wrapText="1"/>
    </xf>
    <xf numFmtId="0" fontId="26" fillId="0" borderId="33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0" fontId="33" fillId="0" borderId="0" xfId="42" applyFont="1" applyAlignment="1">
      <alignment horizontal="left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3" borderId="15" xfId="0" applyNumberFormat="1" applyFont="1" applyFill="1" applyBorder="1" applyAlignment="1" applyProtection="1">
      <alignment horizontal="center" vertical="center" wrapText="1"/>
    </xf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24" fillId="24" borderId="15" xfId="0" applyNumberFormat="1" applyFont="1" applyFill="1" applyBorder="1" applyAlignment="1" applyProtection="1">
      <alignment horizontal="center" vertical="center" wrapText="1"/>
    </xf>
    <xf numFmtId="0" fontId="23" fillId="24" borderId="15" xfId="0" applyNumberFormat="1" applyFont="1" applyFill="1" applyBorder="1" applyAlignment="1" applyProtection="1">
      <alignment horizontal="center" vertical="center" wrapText="1"/>
    </xf>
    <xf numFmtId="0" fontId="24" fillId="25" borderId="15" xfId="0" applyNumberFormat="1" applyFon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6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26" fillId="0" borderId="31" xfId="0" quotePrefix="1" applyFont="1" applyBorder="1" applyAlignment="1">
      <alignment horizontal="left" wrapText="1"/>
    </xf>
    <xf numFmtId="0" fontId="26" fillId="0" borderId="14" xfId="0" quotePrefix="1" applyFont="1" applyBorder="1" applyAlignment="1">
      <alignment horizontal="left" wrapText="1"/>
    </xf>
    <xf numFmtId="0" fontId="26" fillId="0" borderId="14" xfId="0" quotePrefix="1" applyFont="1" applyBorder="1" applyAlignment="1">
      <alignment horizontal="center" wrapText="1"/>
    </xf>
    <xf numFmtId="0" fontId="26" fillId="0" borderId="14" xfId="0" quotePrefix="1" applyNumberFormat="1" applyFont="1" applyFill="1" applyBorder="1" applyAlignment="1" applyProtection="1">
      <alignment horizontal="left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3" fontId="26" fillId="26" borderId="15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5" xfId="0" applyNumberFormat="1" applyFont="1" applyFill="1" applyBorder="1" applyAlignment="1">
      <alignment horizontal="right"/>
    </xf>
    <xf numFmtId="0" fontId="28" fillId="26" borderId="31" xfId="0" applyFont="1" applyFill="1" applyBorder="1" applyAlignment="1">
      <alignment horizontal="left"/>
    </xf>
    <xf numFmtId="0" fontId="18" fillId="26" borderId="14" xfId="0" applyNumberFormat="1" applyFont="1" applyFill="1" applyBorder="1" applyAlignment="1" applyProtection="1"/>
    <xf numFmtId="3" fontId="26" fillId="0" borderId="15" xfId="0" applyNumberFormat="1" applyFont="1" applyFill="1" applyBorder="1" applyAlignment="1" applyProtection="1">
      <alignment horizontal="right" wrapText="1"/>
    </xf>
    <xf numFmtId="3" fontId="26" fillId="0" borderId="15" xfId="0" applyNumberFormat="1" applyFont="1" applyBorder="1" applyAlignment="1">
      <alignment horizontal="right"/>
    </xf>
    <xf numFmtId="3" fontId="26" fillId="26" borderId="15" xfId="0" applyNumberFormat="1" applyFont="1" applyFill="1" applyBorder="1" applyAlignment="1" applyProtection="1">
      <alignment horizontal="right" wrapText="1"/>
    </xf>
    <xf numFmtId="3" fontId="26" fillId="21" borderId="31" xfId="0" quotePrefix="1" applyNumberFormat="1" applyFont="1" applyFill="1" applyBorder="1" applyAlignment="1">
      <alignment horizontal="right"/>
    </xf>
    <xf numFmtId="3" fontId="26" fillId="21" borderId="15" xfId="0" applyNumberFormat="1" applyFont="1" applyFill="1" applyBorder="1" applyAlignment="1" applyProtection="1">
      <alignment horizontal="right" wrapText="1"/>
    </xf>
    <xf numFmtId="3" fontId="26" fillId="26" borderId="31" xfId="0" quotePrefix="1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 applyProtection="1"/>
    <xf numFmtId="3" fontId="37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38" fillId="0" borderId="0" xfId="0" quotePrefix="1" applyNumberFormat="1" applyFont="1" applyFill="1" applyBorder="1" applyAlignment="1" applyProtection="1">
      <alignment horizontal="left" wrapText="1"/>
    </xf>
    <xf numFmtId="0" fontId="4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41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0" fontId="43" fillId="20" borderId="35" xfId="42" applyFont="1" applyFill="1" applyBorder="1" applyAlignment="1">
      <alignment horizontal="left" wrapText="1" indent="5"/>
    </xf>
    <xf numFmtId="0" fontId="43" fillId="20" borderId="35" xfId="42" applyFont="1" applyFill="1" applyBorder="1" applyAlignment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1" fontId="18" fillId="0" borderId="23" xfId="0" applyNumberFormat="1" applyFont="1" applyBorder="1" applyAlignment="1">
      <alignment horizontal="left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/>
    <xf numFmtId="4" fontId="18" fillId="0" borderId="11" xfId="0" applyNumberFormat="1" applyFont="1" applyBorder="1" applyAlignment="1">
      <alignment horizont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39" xfId="0" applyNumberFormat="1" applyFont="1" applyBorder="1"/>
    <xf numFmtId="4" fontId="18" fillId="0" borderId="20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40" xfId="0" applyNumberFormat="1" applyFont="1" applyBorder="1"/>
    <xf numFmtId="4" fontId="18" fillId="0" borderId="24" xfId="0" applyNumberFormat="1" applyFont="1" applyBorder="1"/>
    <xf numFmtId="4" fontId="18" fillId="0" borderId="24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27" xfId="0" applyNumberFormat="1" applyFont="1" applyBorder="1"/>
    <xf numFmtId="4" fontId="18" fillId="0" borderId="29" xfId="0" applyNumberFormat="1" applyFont="1" applyBorder="1"/>
    <xf numFmtId="4" fontId="18" fillId="0" borderId="30" xfId="0" applyNumberFormat="1" applyFont="1" applyBorder="1"/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vertical="center" wrapText="1"/>
    </xf>
    <xf numFmtId="2" fontId="24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2" fontId="24" fillId="0" borderId="0" xfId="0" applyNumberFormat="1" applyFont="1" applyFill="1" applyBorder="1" applyAlignment="1" applyProtection="1">
      <alignment vertical="center"/>
    </xf>
    <xf numFmtId="2" fontId="22" fillId="0" borderId="0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4" fontId="24" fillId="22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>
      <alignment vertical="center"/>
    </xf>
    <xf numFmtId="4" fontId="22" fillId="0" borderId="0" xfId="0" applyNumberFormat="1" applyFont="1" applyFill="1" applyBorder="1" applyAlignment="1" applyProtection="1">
      <alignment vertical="center"/>
    </xf>
    <xf numFmtId="0" fontId="44" fillId="0" borderId="34" xfId="42" applyFont="1" applyBorder="1" applyAlignment="1">
      <alignment horizontal="center" vertical="center" wrapText="1"/>
    </xf>
    <xf numFmtId="0" fontId="45" fillId="0" borderId="34" xfId="42" applyFont="1" applyBorder="1" applyAlignment="1">
      <alignment horizontal="left" vertical="center" wrapText="1"/>
    </xf>
    <xf numFmtId="0" fontId="45" fillId="0" borderId="34" xfId="42" applyFont="1" applyBorder="1" applyAlignment="1">
      <alignment horizontal="center" vertical="center" wrapText="1"/>
    </xf>
    <xf numFmtId="0" fontId="44" fillId="20" borderId="35" xfId="42" applyFont="1" applyFill="1" applyBorder="1" applyAlignment="1">
      <alignment horizontal="left" vertical="center" wrapText="1"/>
    </xf>
    <xf numFmtId="0" fontId="45" fillId="20" borderId="35" xfId="42" applyFont="1" applyFill="1" applyBorder="1" applyAlignment="1">
      <alignment horizontal="left" wrapText="1"/>
    </xf>
    <xf numFmtId="4" fontId="45" fillId="20" borderId="35" xfId="42" applyNumberFormat="1" applyFont="1" applyFill="1" applyBorder="1" applyAlignment="1">
      <alignment vertical="center" wrapText="1"/>
    </xf>
    <xf numFmtId="0" fontId="46" fillId="20" borderId="35" xfId="42" applyFont="1" applyFill="1" applyBorder="1" applyAlignment="1">
      <alignment horizontal="left" vertical="center" wrapText="1"/>
    </xf>
    <xf numFmtId="0" fontId="47" fillId="20" borderId="35" xfId="42" applyFont="1" applyFill="1" applyBorder="1" applyAlignment="1">
      <alignment horizontal="left" wrapText="1"/>
    </xf>
    <xf numFmtId="4" fontId="47" fillId="20" borderId="35" xfId="42" applyNumberFormat="1" applyFont="1" applyFill="1" applyBorder="1" applyAlignment="1">
      <alignment vertical="center" wrapText="1"/>
    </xf>
    <xf numFmtId="0" fontId="48" fillId="0" borderId="34" xfId="42" applyFont="1" applyBorder="1" applyAlignment="1">
      <alignment horizontal="center" vertical="center" wrapText="1"/>
    </xf>
    <xf numFmtId="0" fontId="48" fillId="0" borderId="34" xfId="42" applyFont="1" applyBorder="1" applyAlignment="1">
      <alignment vertical="center" wrapText="1"/>
    </xf>
    <xf numFmtId="0" fontId="48" fillId="20" borderId="35" xfId="42" applyFont="1" applyFill="1" applyBorder="1" applyAlignment="1">
      <alignment horizontal="left" wrapText="1" indent="4"/>
    </xf>
    <xf numFmtId="0" fontId="48" fillId="20" borderId="35" xfId="42" applyFont="1" applyFill="1" applyBorder="1" applyAlignment="1">
      <alignment wrapText="1"/>
    </xf>
    <xf numFmtId="4" fontId="48" fillId="20" borderId="35" xfId="42" applyNumberFormat="1" applyFont="1" applyFill="1" applyBorder="1" applyAlignment="1">
      <alignment horizontal="right" wrapText="1"/>
    </xf>
    <xf numFmtId="4" fontId="43" fillId="20" borderId="35" xfId="42" applyNumberFormat="1" applyFont="1" applyFill="1" applyBorder="1" applyAlignment="1">
      <alignment horizontal="right" wrapText="1"/>
    </xf>
    <xf numFmtId="0" fontId="4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8" fillId="0" borderId="0" xfId="0" quotePrefix="1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1" xfId="0" applyNumberFormat="1" applyFont="1" applyFill="1" applyBorder="1" applyAlignment="1" applyProtection="1">
      <alignment horizontal="left" wrapText="1"/>
    </xf>
    <xf numFmtId="0" fontId="29" fillId="0" borderId="14" xfId="0" applyNumberFormat="1" applyFont="1" applyFill="1" applyBorder="1" applyAlignment="1" applyProtection="1">
      <alignment wrapText="1"/>
    </xf>
    <xf numFmtId="0" fontId="28" fillId="26" borderId="31" xfId="0" quotePrefix="1" applyNumberFormat="1" applyFont="1" applyFill="1" applyBorder="1" applyAlignment="1" applyProtection="1">
      <alignment horizontal="left" wrapText="1"/>
    </xf>
    <xf numFmtId="0" fontId="29" fillId="26" borderId="14" xfId="0" applyNumberFormat="1" applyFont="1" applyFill="1" applyBorder="1" applyAlignment="1" applyProtection="1">
      <alignment wrapText="1"/>
    </xf>
    <xf numFmtId="0" fontId="28" fillId="0" borderId="31" xfId="0" quotePrefix="1" applyNumberFormat="1" applyFont="1" applyFill="1" applyBorder="1" applyAlignment="1" applyProtection="1">
      <alignment horizontal="left" wrapText="1"/>
    </xf>
    <xf numFmtId="0" fontId="26" fillId="26" borderId="31" xfId="0" applyNumberFormat="1" applyFont="1" applyFill="1" applyBorder="1" applyAlignment="1" applyProtection="1">
      <alignment horizontal="left" wrapText="1"/>
    </xf>
    <xf numFmtId="0" fontId="26" fillId="26" borderId="14" xfId="0" applyNumberFormat="1" applyFont="1" applyFill="1" applyBorder="1" applyAlignment="1" applyProtection="1">
      <alignment horizontal="left" wrapText="1"/>
    </xf>
    <xf numFmtId="0" fontId="26" fillId="26" borderId="37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>
      <alignment horizontal="left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1" xfId="0" applyNumberFormat="1" applyFont="1" applyFill="1" applyBorder="1" applyAlignment="1" applyProtection="1">
      <alignment horizontal="left" wrapText="1"/>
    </xf>
    <xf numFmtId="0" fontId="18" fillId="26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/>
    <xf numFmtId="0" fontId="28" fillId="0" borderId="31" xfId="0" quotePrefix="1" applyFont="1" applyFill="1" applyBorder="1" applyAlignment="1">
      <alignment horizontal="left"/>
    </xf>
    <xf numFmtId="0" fontId="18" fillId="0" borderId="14" xfId="0" applyNumberFormat="1" applyFont="1" applyFill="1" applyBorder="1" applyAlignment="1" applyProtection="1">
      <alignment wrapText="1"/>
    </xf>
    <xf numFmtId="0" fontId="28" fillId="0" borderId="31" xfId="0" quotePrefix="1" applyFont="1" applyBorder="1" applyAlignment="1">
      <alignment horizontal="left"/>
    </xf>
    <xf numFmtId="0" fontId="26" fillId="21" borderId="31" xfId="0" applyNumberFormat="1" applyFont="1" applyFill="1" applyBorder="1" applyAlignment="1" applyProtection="1">
      <alignment horizontal="left" wrapText="1"/>
    </xf>
    <xf numFmtId="0" fontId="26" fillId="21" borderId="14" xfId="0" applyNumberFormat="1" applyFont="1" applyFill="1" applyBorder="1" applyAlignment="1" applyProtection="1">
      <alignment horizontal="left" wrapText="1"/>
    </xf>
    <xf numFmtId="0" fontId="26" fillId="21" borderId="37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3" xfId="0" quotePrefix="1" applyNumberFormat="1" applyFont="1" applyFill="1" applyBorder="1" applyAlignment="1" applyProtection="1">
      <alignment horizontal="left" wrapText="1"/>
    </xf>
    <xf numFmtId="0" fontId="22" fillId="0" borderId="33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0" fontId="19" fillId="0" borderId="29" xfId="0" applyNumberFormat="1" applyFont="1" applyBorder="1" applyAlignment="1">
      <alignment horizontal="center"/>
    </xf>
    <xf numFmtId="0" fontId="19" fillId="0" borderId="30" xfId="0" applyNumberFormat="1" applyFont="1" applyBorder="1" applyAlignment="1">
      <alignment horizont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="70" zoomScaleNormal="100" zoomScaleSheetLayoutView="70" workbookViewId="0">
      <selection activeCell="H12" sqref="H12"/>
    </sheetView>
  </sheetViews>
  <sheetFormatPr defaultColWidth="11.42578125" defaultRowHeight="12.75" x14ac:dyDescent="0.2"/>
  <cols>
    <col min="1" max="2" width="4.28515625" style="42" customWidth="1"/>
    <col min="3" max="3" width="5.5703125" style="42" customWidth="1"/>
    <col min="4" max="4" width="5.28515625" style="32" customWidth="1"/>
    <col min="5" max="5" width="44.7109375" style="42" customWidth="1"/>
    <col min="6" max="6" width="15.85546875" style="42" bestFit="1" customWidth="1"/>
    <col min="7" max="7" width="17.28515625" style="42" customWidth="1"/>
    <col min="8" max="8" width="16.7109375" style="42" customWidth="1"/>
    <col min="9" max="9" width="11.42578125" style="42"/>
    <col min="10" max="10" width="16.28515625" style="42" bestFit="1" customWidth="1"/>
    <col min="11" max="11" width="21.7109375" style="42" bestFit="1" customWidth="1"/>
    <col min="12" max="256" width="11.42578125" style="42"/>
    <col min="257" max="258" width="4.28515625" style="42" customWidth="1"/>
    <col min="259" max="259" width="5.5703125" style="42" customWidth="1"/>
    <col min="260" max="260" width="5.28515625" style="42" customWidth="1"/>
    <col min="261" max="261" width="44.7109375" style="42" customWidth="1"/>
    <col min="262" max="262" width="15.85546875" style="42" bestFit="1" customWidth="1"/>
    <col min="263" max="263" width="17.28515625" style="42" customWidth="1"/>
    <col min="264" max="264" width="16.7109375" style="42" customWidth="1"/>
    <col min="265" max="265" width="11.42578125" style="42"/>
    <col min="266" max="266" width="16.28515625" style="42" bestFit="1" customWidth="1"/>
    <col min="267" max="267" width="21.7109375" style="42" bestFit="1" customWidth="1"/>
    <col min="268" max="512" width="11.42578125" style="42"/>
    <col min="513" max="514" width="4.28515625" style="42" customWidth="1"/>
    <col min="515" max="515" width="5.5703125" style="42" customWidth="1"/>
    <col min="516" max="516" width="5.28515625" style="42" customWidth="1"/>
    <col min="517" max="517" width="44.7109375" style="42" customWidth="1"/>
    <col min="518" max="518" width="15.85546875" style="42" bestFit="1" customWidth="1"/>
    <col min="519" max="519" width="17.28515625" style="42" customWidth="1"/>
    <col min="520" max="520" width="16.7109375" style="42" customWidth="1"/>
    <col min="521" max="521" width="11.42578125" style="42"/>
    <col min="522" max="522" width="16.28515625" style="42" bestFit="1" customWidth="1"/>
    <col min="523" max="523" width="21.7109375" style="42" bestFit="1" customWidth="1"/>
    <col min="524" max="768" width="11.42578125" style="42"/>
    <col min="769" max="770" width="4.28515625" style="42" customWidth="1"/>
    <col min="771" max="771" width="5.5703125" style="42" customWidth="1"/>
    <col min="772" max="772" width="5.28515625" style="42" customWidth="1"/>
    <col min="773" max="773" width="44.7109375" style="42" customWidth="1"/>
    <col min="774" max="774" width="15.85546875" style="42" bestFit="1" customWidth="1"/>
    <col min="775" max="775" width="17.28515625" style="42" customWidth="1"/>
    <col min="776" max="776" width="16.7109375" style="42" customWidth="1"/>
    <col min="777" max="777" width="11.42578125" style="42"/>
    <col min="778" max="778" width="16.28515625" style="42" bestFit="1" customWidth="1"/>
    <col min="779" max="779" width="21.7109375" style="42" bestFit="1" customWidth="1"/>
    <col min="780" max="1024" width="11.42578125" style="42"/>
    <col min="1025" max="1026" width="4.28515625" style="42" customWidth="1"/>
    <col min="1027" max="1027" width="5.5703125" style="42" customWidth="1"/>
    <col min="1028" max="1028" width="5.28515625" style="42" customWidth="1"/>
    <col min="1029" max="1029" width="44.7109375" style="42" customWidth="1"/>
    <col min="1030" max="1030" width="15.85546875" style="42" bestFit="1" customWidth="1"/>
    <col min="1031" max="1031" width="17.28515625" style="42" customWidth="1"/>
    <col min="1032" max="1032" width="16.7109375" style="42" customWidth="1"/>
    <col min="1033" max="1033" width="11.42578125" style="42"/>
    <col min="1034" max="1034" width="16.28515625" style="42" bestFit="1" customWidth="1"/>
    <col min="1035" max="1035" width="21.7109375" style="42" bestFit="1" customWidth="1"/>
    <col min="1036" max="1280" width="11.42578125" style="42"/>
    <col min="1281" max="1282" width="4.28515625" style="42" customWidth="1"/>
    <col min="1283" max="1283" width="5.5703125" style="42" customWidth="1"/>
    <col min="1284" max="1284" width="5.28515625" style="42" customWidth="1"/>
    <col min="1285" max="1285" width="44.7109375" style="42" customWidth="1"/>
    <col min="1286" max="1286" width="15.85546875" style="42" bestFit="1" customWidth="1"/>
    <col min="1287" max="1287" width="17.28515625" style="42" customWidth="1"/>
    <col min="1288" max="1288" width="16.7109375" style="42" customWidth="1"/>
    <col min="1289" max="1289" width="11.42578125" style="42"/>
    <col min="1290" max="1290" width="16.28515625" style="42" bestFit="1" customWidth="1"/>
    <col min="1291" max="1291" width="21.7109375" style="42" bestFit="1" customWidth="1"/>
    <col min="1292" max="1536" width="11.42578125" style="42"/>
    <col min="1537" max="1538" width="4.28515625" style="42" customWidth="1"/>
    <col min="1539" max="1539" width="5.5703125" style="42" customWidth="1"/>
    <col min="1540" max="1540" width="5.28515625" style="42" customWidth="1"/>
    <col min="1541" max="1541" width="44.7109375" style="42" customWidth="1"/>
    <col min="1542" max="1542" width="15.85546875" style="42" bestFit="1" customWidth="1"/>
    <col min="1543" max="1543" width="17.28515625" style="42" customWidth="1"/>
    <col min="1544" max="1544" width="16.7109375" style="42" customWidth="1"/>
    <col min="1545" max="1545" width="11.42578125" style="42"/>
    <col min="1546" max="1546" width="16.28515625" style="42" bestFit="1" customWidth="1"/>
    <col min="1547" max="1547" width="21.7109375" style="42" bestFit="1" customWidth="1"/>
    <col min="1548" max="1792" width="11.42578125" style="42"/>
    <col min="1793" max="1794" width="4.28515625" style="42" customWidth="1"/>
    <col min="1795" max="1795" width="5.5703125" style="42" customWidth="1"/>
    <col min="1796" max="1796" width="5.28515625" style="42" customWidth="1"/>
    <col min="1797" max="1797" width="44.7109375" style="42" customWidth="1"/>
    <col min="1798" max="1798" width="15.85546875" style="42" bestFit="1" customWidth="1"/>
    <col min="1799" max="1799" width="17.28515625" style="42" customWidth="1"/>
    <col min="1800" max="1800" width="16.7109375" style="42" customWidth="1"/>
    <col min="1801" max="1801" width="11.42578125" style="42"/>
    <col min="1802" max="1802" width="16.28515625" style="42" bestFit="1" customWidth="1"/>
    <col min="1803" max="1803" width="21.7109375" style="42" bestFit="1" customWidth="1"/>
    <col min="1804" max="2048" width="11.42578125" style="42"/>
    <col min="2049" max="2050" width="4.28515625" style="42" customWidth="1"/>
    <col min="2051" max="2051" width="5.5703125" style="42" customWidth="1"/>
    <col min="2052" max="2052" width="5.28515625" style="42" customWidth="1"/>
    <col min="2053" max="2053" width="44.7109375" style="42" customWidth="1"/>
    <col min="2054" max="2054" width="15.85546875" style="42" bestFit="1" customWidth="1"/>
    <col min="2055" max="2055" width="17.28515625" style="42" customWidth="1"/>
    <col min="2056" max="2056" width="16.7109375" style="42" customWidth="1"/>
    <col min="2057" max="2057" width="11.42578125" style="42"/>
    <col min="2058" max="2058" width="16.28515625" style="42" bestFit="1" customWidth="1"/>
    <col min="2059" max="2059" width="21.7109375" style="42" bestFit="1" customWidth="1"/>
    <col min="2060" max="2304" width="11.42578125" style="42"/>
    <col min="2305" max="2306" width="4.28515625" style="42" customWidth="1"/>
    <col min="2307" max="2307" width="5.5703125" style="42" customWidth="1"/>
    <col min="2308" max="2308" width="5.28515625" style="42" customWidth="1"/>
    <col min="2309" max="2309" width="44.7109375" style="42" customWidth="1"/>
    <col min="2310" max="2310" width="15.85546875" style="42" bestFit="1" customWidth="1"/>
    <col min="2311" max="2311" width="17.28515625" style="42" customWidth="1"/>
    <col min="2312" max="2312" width="16.7109375" style="42" customWidth="1"/>
    <col min="2313" max="2313" width="11.42578125" style="42"/>
    <col min="2314" max="2314" width="16.28515625" style="42" bestFit="1" customWidth="1"/>
    <col min="2315" max="2315" width="21.7109375" style="42" bestFit="1" customWidth="1"/>
    <col min="2316" max="2560" width="11.42578125" style="42"/>
    <col min="2561" max="2562" width="4.28515625" style="42" customWidth="1"/>
    <col min="2563" max="2563" width="5.5703125" style="42" customWidth="1"/>
    <col min="2564" max="2564" width="5.28515625" style="42" customWidth="1"/>
    <col min="2565" max="2565" width="44.7109375" style="42" customWidth="1"/>
    <col min="2566" max="2566" width="15.85546875" style="42" bestFit="1" customWidth="1"/>
    <col min="2567" max="2567" width="17.28515625" style="42" customWidth="1"/>
    <col min="2568" max="2568" width="16.7109375" style="42" customWidth="1"/>
    <col min="2569" max="2569" width="11.42578125" style="42"/>
    <col min="2570" max="2570" width="16.28515625" style="42" bestFit="1" customWidth="1"/>
    <col min="2571" max="2571" width="21.7109375" style="42" bestFit="1" customWidth="1"/>
    <col min="2572" max="2816" width="11.42578125" style="42"/>
    <col min="2817" max="2818" width="4.28515625" style="42" customWidth="1"/>
    <col min="2819" max="2819" width="5.5703125" style="42" customWidth="1"/>
    <col min="2820" max="2820" width="5.28515625" style="42" customWidth="1"/>
    <col min="2821" max="2821" width="44.7109375" style="42" customWidth="1"/>
    <col min="2822" max="2822" width="15.85546875" style="42" bestFit="1" customWidth="1"/>
    <col min="2823" max="2823" width="17.28515625" style="42" customWidth="1"/>
    <col min="2824" max="2824" width="16.7109375" style="42" customWidth="1"/>
    <col min="2825" max="2825" width="11.42578125" style="42"/>
    <col min="2826" max="2826" width="16.28515625" style="42" bestFit="1" customWidth="1"/>
    <col min="2827" max="2827" width="21.7109375" style="42" bestFit="1" customWidth="1"/>
    <col min="2828" max="3072" width="11.42578125" style="42"/>
    <col min="3073" max="3074" width="4.28515625" style="42" customWidth="1"/>
    <col min="3075" max="3075" width="5.5703125" style="42" customWidth="1"/>
    <col min="3076" max="3076" width="5.28515625" style="42" customWidth="1"/>
    <col min="3077" max="3077" width="44.7109375" style="42" customWidth="1"/>
    <col min="3078" max="3078" width="15.85546875" style="42" bestFit="1" customWidth="1"/>
    <col min="3079" max="3079" width="17.28515625" style="42" customWidth="1"/>
    <col min="3080" max="3080" width="16.7109375" style="42" customWidth="1"/>
    <col min="3081" max="3081" width="11.42578125" style="42"/>
    <col min="3082" max="3082" width="16.28515625" style="42" bestFit="1" customWidth="1"/>
    <col min="3083" max="3083" width="21.7109375" style="42" bestFit="1" customWidth="1"/>
    <col min="3084" max="3328" width="11.42578125" style="42"/>
    <col min="3329" max="3330" width="4.28515625" style="42" customWidth="1"/>
    <col min="3331" max="3331" width="5.5703125" style="42" customWidth="1"/>
    <col min="3332" max="3332" width="5.28515625" style="42" customWidth="1"/>
    <col min="3333" max="3333" width="44.7109375" style="42" customWidth="1"/>
    <col min="3334" max="3334" width="15.85546875" style="42" bestFit="1" customWidth="1"/>
    <col min="3335" max="3335" width="17.28515625" style="42" customWidth="1"/>
    <col min="3336" max="3336" width="16.7109375" style="42" customWidth="1"/>
    <col min="3337" max="3337" width="11.42578125" style="42"/>
    <col min="3338" max="3338" width="16.28515625" style="42" bestFit="1" customWidth="1"/>
    <col min="3339" max="3339" width="21.7109375" style="42" bestFit="1" customWidth="1"/>
    <col min="3340" max="3584" width="11.42578125" style="42"/>
    <col min="3585" max="3586" width="4.28515625" style="42" customWidth="1"/>
    <col min="3587" max="3587" width="5.5703125" style="42" customWidth="1"/>
    <col min="3588" max="3588" width="5.28515625" style="42" customWidth="1"/>
    <col min="3589" max="3589" width="44.7109375" style="42" customWidth="1"/>
    <col min="3590" max="3590" width="15.85546875" style="42" bestFit="1" customWidth="1"/>
    <col min="3591" max="3591" width="17.28515625" style="42" customWidth="1"/>
    <col min="3592" max="3592" width="16.7109375" style="42" customWidth="1"/>
    <col min="3593" max="3593" width="11.42578125" style="42"/>
    <col min="3594" max="3594" width="16.28515625" style="42" bestFit="1" customWidth="1"/>
    <col min="3595" max="3595" width="21.7109375" style="42" bestFit="1" customWidth="1"/>
    <col min="3596" max="3840" width="11.42578125" style="42"/>
    <col min="3841" max="3842" width="4.28515625" style="42" customWidth="1"/>
    <col min="3843" max="3843" width="5.5703125" style="42" customWidth="1"/>
    <col min="3844" max="3844" width="5.28515625" style="42" customWidth="1"/>
    <col min="3845" max="3845" width="44.7109375" style="42" customWidth="1"/>
    <col min="3846" max="3846" width="15.85546875" style="42" bestFit="1" customWidth="1"/>
    <col min="3847" max="3847" width="17.28515625" style="42" customWidth="1"/>
    <col min="3848" max="3848" width="16.7109375" style="42" customWidth="1"/>
    <col min="3849" max="3849" width="11.42578125" style="42"/>
    <col min="3850" max="3850" width="16.28515625" style="42" bestFit="1" customWidth="1"/>
    <col min="3851" max="3851" width="21.7109375" style="42" bestFit="1" customWidth="1"/>
    <col min="3852" max="4096" width="11.42578125" style="42"/>
    <col min="4097" max="4098" width="4.28515625" style="42" customWidth="1"/>
    <col min="4099" max="4099" width="5.5703125" style="42" customWidth="1"/>
    <col min="4100" max="4100" width="5.28515625" style="42" customWidth="1"/>
    <col min="4101" max="4101" width="44.7109375" style="42" customWidth="1"/>
    <col min="4102" max="4102" width="15.85546875" style="42" bestFit="1" customWidth="1"/>
    <col min="4103" max="4103" width="17.28515625" style="42" customWidth="1"/>
    <col min="4104" max="4104" width="16.7109375" style="42" customWidth="1"/>
    <col min="4105" max="4105" width="11.42578125" style="42"/>
    <col min="4106" max="4106" width="16.28515625" style="42" bestFit="1" customWidth="1"/>
    <col min="4107" max="4107" width="21.7109375" style="42" bestFit="1" customWidth="1"/>
    <col min="4108" max="4352" width="11.42578125" style="42"/>
    <col min="4353" max="4354" width="4.28515625" style="42" customWidth="1"/>
    <col min="4355" max="4355" width="5.5703125" style="42" customWidth="1"/>
    <col min="4356" max="4356" width="5.28515625" style="42" customWidth="1"/>
    <col min="4357" max="4357" width="44.7109375" style="42" customWidth="1"/>
    <col min="4358" max="4358" width="15.85546875" style="42" bestFit="1" customWidth="1"/>
    <col min="4359" max="4359" width="17.28515625" style="42" customWidth="1"/>
    <col min="4360" max="4360" width="16.7109375" style="42" customWidth="1"/>
    <col min="4361" max="4361" width="11.42578125" style="42"/>
    <col min="4362" max="4362" width="16.28515625" style="42" bestFit="1" customWidth="1"/>
    <col min="4363" max="4363" width="21.7109375" style="42" bestFit="1" customWidth="1"/>
    <col min="4364" max="4608" width="11.42578125" style="42"/>
    <col min="4609" max="4610" width="4.28515625" style="42" customWidth="1"/>
    <col min="4611" max="4611" width="5.5703125" style="42" customWidth="1"/>
    <col min="4612" max="4612" width="5.28515625" style="42" customWidth="1"/>
    <col min="4613" max="4613" width="44.7109375" style="42" customWidth="1"/>
    <col min="4614" max="4614" width="15.85546875" style="42" bestFit="1" customWidth="1"/>
    <col min="4615" max="4615" width="17.28515625" style="42" customWidth="1"/>
    <col min="4616" max="4616" width="16.7109375" style="42" customWidth="1"/>
    <col min="4617" max="4617" width="11.42578125" style="42"/>
    <col min="4618" max="4618" width="16.28515625" style="42" bestFit="1" customWidth="1"/>
    <col min="4619" max="4619" width="21.7109375" style="42" bestFit="1" customWidth="1"/>
    <col min="4620" max="4864" width="11.42578125" style="42"/>
    <col min="4865" max="4866" width="4.28515625" style="42" customWidth="1"/>
    <col min="4867" max="4867" width="5.5703125" style="42" customWidth="1"/>
    <col min="4868" max="4868" width="5.28515625" style="42" customWidth="1"/>
    <col min="4869" max="4869" width="44.7109375" style="42" customWidth="1"/>
    <col min="4870" max="4870" width="15.85546875" style="42" bestFit="1" customWidth="1"/>
    <col min="4871" max="4871" width="17.28515625" style="42" customWidth="1"/>
    <col min="4872" max="4872" width="16.7109375" style="42" customWidth="1"/>
    <col min="4873" max="4873" width="11.42578125" style="42"/>
    <col min="4874" max="4874" width="16.28515625" style="42" bestFit="1" customWidth="1"/>
    <col min="4875" max="4875" width="21.7109375" style="42" bestFit="1" customWidth="1"/>
    <col min="4876" max="5120" width="11.42578125" style="42"/>
    <col min="5121" max="5122" width="4.28515625" style="42" customWidth="1"/>
    <col min="5123" max="5123" width="5.5703125" style="42" customWidth="1"/>
    <col min="5124" max="5124" width="5.28515625" style="42" customWidth="1"/>
    <col min="5125" max="5125" width="44.7109375" style="42" customWidth="1"/>
    <col min="5126" max="5126" width="15.85546875" style="42" bestFit="1" customWidth="1"/>
    <col min="5127" max="5127" width="17.28515625" style="42" customWidth="1"/>
    <col min="5128" max="5128" width="16.7109375" style="42" customWidth="1"/>
    <col min="5129" max="5129" width="11.42578125" style="42"/>
    <col min="5130" max="5130" width="16.28515625" style="42" bestFit="1" customWidth="1"/>
    <col min="5131" max="5131" width="21.7109375" style="42" bestFit="1" customWidth="1"/>
    <col min="5132" max="5376" width="11.42578125" style="42"/>
    <col min="5377" max="5378" width="4.28515625" style="42" customWidth="1"/>
    <col min="5379" max="5379" width="5.5703125" style="42" customWidth="1"/>
    <col min="5380" max="5380" width="5.28515625" style="42" customWidth="1"/>
    <col min="5381" max="5381" width="44.7109375" style="42" customWidth="1"/>
    <col min="5382" max="5382" width="15.85546875" style="42" bestFit="1" customWidth="1"/>
    <col min="5383" max="5383" width="17.28515625" style="42" customWidth="1"/>
    <col min="5384" max="5384" width="16.7109375" style="42" customWidth="1"/>
    <col min="5385" max="5385" width="11.42578125" style="42"/>
    <col min="5386" max="5386" width="16.28515625" style="42" bestFit="1" customWidth="1"/>
    <col min="5387" max="5387" width="21.7109375" style="42" bestFit="1" customWidth="1"/>
    <col min="5388" max="5632" width="11.42578125" style="42"/>
    <col min="5633" max="5634" width="4.28515625" style="42" customWidth="1"/>
    <col min="5635" max="5635" width="5.5703125" style="42" customWidth="1"/>
    <col min="5636" max="5636" width="5.28515625" style="42" customWidth="1"/>
    <col min="5637" max="5637" width="44.7109375" style="42" customWidth="1"/>
    <col min="5638" max="5638" width="15.85546875" style="42" bestFit="1" customWidth="1"/>
    <col min="5639" max="5639" width="17.28515625" style="42" customWidth="1"/>
    <col min="5640" max="5640" width="16.7109375" style="42" customWidth="1"/>
    <col min="5641" max="5641" width="11.42578125" style="42"/>
    <col min="5642" max="5642" width="16.28515625" style="42" bestFit="1" customWidth="1"/>
    <col min="5643" max="5643" width="21.7109375" style="42" bestFit="1" customWidth="1"/>
    <col min="5644" max="5888" width="11.42578125" style="42"/>
    <col min="5889" max="5890" width="4.28515625" style="42" customWidth="1"/>
    <col min="5891" max="5891" width="5.5703125" style="42" customWidth="1"/>
    <col min="5892" max="5892" width="5.28515625" style="42" customWidth="1"/>
    <col min="5893" max="5893" width="44.7109375" style="42" customWidth="1"/>
    <col min="5894" max="5894" width="15.85546875" style="42" bestFit="1" customWidth="1"/>
    <col min="5895" max="5895" width="17.28515625" style="42" customWidth="1"/>
    <col min="5896" max="5896" width="16.7109375" style="42" customWidth="1"/>
    <col min="5897" max="5897" width="11.42578125" style="42"/>
    <col min="5898" max="5898" width="16.28515625" style="42" bestFit="1" customWidth="1"/>
    <col min="5899" max="5899" width="21.7109375" style="42" bestFit="1" customWidth="1"/>
    <col min="5900" max="6144" width="11.42578125" style="42"/>
    <col min="6145" max="6146" width="4.28515625" style="42" customWidth="1"/>
    <col min="6147" max="6147" width="5.5703125" style="42" customWidth="1"/>
    <col min="6148" max="6148" width="5.28515625" style="42" customWidth="1"/>
    <col min="6149" max="6149" width="44.7109375" style="42" customWidth="1"/>
    <col min="6150" max="6150" width="15.85546875" style="42" bestFit="1" customWidth="1"/>
    <col min="6151" max="6151" width="17.28515625" style="42" customWidth="1"/>
    <col min="6152" max="6152" width="16.7109375" style="42" customWidth="1"/>
    <col min="6153" max="6153" width="11.42578125" style="42"/>
    <col min="6154" max="6154" width="16.28515625" style="42" bestFit="1" customWidth="1"/>
    <col min="6155" max="6155" width="21.7109375" style="42" bestFit="1" customWidth="1"/>
    <col min="6156" max="6400" width="11.42578125" style="42"/>
    <col min="6401" max="6402" width="4.28515625" style="42" customWidth="1"/>
    <col min="6403" max="6403" width="5.5703125" style="42" customWidth="1"/>
    <col min="6404" max="6404" width="5.28515625" style="42" customWidth="1"/>
    <col min="6405" max="6405" width="44.7109375" style="42" customWidth="1"/>
    <col min="6406" max="6406" width="15.85546875" style="42" bestFit="1" customWidth="1"/>
    <col min="6407" max="6407" width="17.28515625" style="42" customWidth="1"/>
    <col min="6408" max="6408" width="16.7109375" style="42" customWidth="1"/>
    <col min="6409" max="6409" width="11.42578125" style="42"/>
    <col min="6410" max="6410" width="16.28515625" style="42" bestFit="1" customWidth="1"/>
    <col min="6411" max="6411" width="21.7109375" style="42" bestFit="1" customWidth="1"/>
    <col min="6412" max="6656" width="11.42578125" style="42"/>
    <col min="6657" max="6658" width="4.28515625" style="42" customWidth="1"/>
    <col min="6659" max="6659" width="5.5703125" style="42" customWidth="1"/>
    <col min="6660" max="6660" width="5.28515625" style="42" customWidth="1"/>
    <col min="6661" max="6661" width="44.7109375" style="42" customWidth="1"/>
    <col min="6662" max="6662" width="15.85546875" style="42" bestFit="1" customWidth="1"/>
    <col min="6663" max="6663" width="17.28515625" style="42" customWidth="1"/>
    <col min="6664" max="6664" width="16.7109375" style="42" customWidth="1"/>
    <col min="6665" max="6665" width="11.42578125" style="42"/>
    <col min="6666" max="6666" width="16.28515625" style="42" bestFit="1" customWidth="1"/>
    <col min="6667" max="6667" width="21.7109375" style="42" bestFit="1" customWidth="1"/>
    <col min="6668" max="6912" width="11.42578125" style="42"/>
    <col min="6913" max="6914" width="4.28515625" style="42" customWidth="1"/>
    <col min="6915" max="6915" width="5.5703125" style="42" customWidth="1"/>
    <col min="6916" max="6916" width="5.28515625" style="42" customWidth="1"/>
    <col min="6917" max="6917" width="44.7109375" style="42" customWidth="1"/>
    <col min="6918" max="6918" width="15.85546875" style="42" bestFit="1" customWidth="1"/>
    <col min="6919" max="6919" width="17.28515625" style="42" customWidth="1"/>
    <col min="6920" max="6920" width="16.7109375" style="42" customWidth="1"/>
    <col min="6921" max="6921" width="11.42578125" style="42"/>
    <col min="6922" max="6922" width="16.28515625" style="42" bestFit="1" customWidth="1"/>
    <col min="6923" max="6923" width="21.7109375" style="42" bestFit="1" customWidth="1"/>
    <col min="6924" max="7168" width="11.42578125" style="42"/>
    <col min="7169" max="7170" width="4.28515625" style="42" customWidth="1"/>
    <col min="7171" max="7171" width="5.5703125" style="42" customWidth="1"/>
    <col min="7172" max="7172" width="5.28515625" style="42" customWidth="1"/>
    <col min="7173" max="7173" width="44.7109375" style="42" customWidth="1"/>
    <col min="7174" max="7174" width="15.85546875" style="42" bestFit="1" customWidth="1"/>
    <col min="7175" max="7175" width="17.28515625" style="42" customWidth="1"/>
    <col min="7176" max="7176" width="16.7109375" style="42" customWidth="1"/>
    <col min="7177" max="7177" width="11.42578125" style="42"/>
    <col min="7178" max="7178" width="16.28515625" style="42" bestFit="1" customWidth="1"/>
    <col min="7179" max="7179" width="21.7109375" style="42" bestFit="1" customWidth="1"/>
    <col min="7180" max="7424" width="11.42578125" style="42"/>
    <col min="7425" max="7426" width="4.28515625" style="42" customWidth="1"/>
    <col min="7427" max="7427" width="5.5703125" style="42" customWidth="1"/>
    <col min="7428" max="7428" width="5.28515625" style="42" customWidth="1"/>
    <col min="7429" max="7429" width="44.7109375" style="42" customWidth="1"/>
    <col min="7430" max="7430" width="15.85546875" style="42" bestFit="1" customWidth="1"/>
    <col min="7431" max="7431" width="17.28515625" style="42" customWidth="1"/>
    <col min="7432" max="7432" width="16.7109375" style="42" customWidth="1"/>
    <col min="7433" max="7433" width="11.42578125" style="42"/>
    <col min="7434" max="7434" width="16.28515625" style="42" bestFit="1" customWidth="1"/>
    <col min="7435" max="7435" width="21.7109375" style="42" bestFit="1" customWidth="1"/>
    <col min="7436" max="7680" width="11.42578125" style="42"/>
    <col min="7681" max="7682" width="4.28515625" style="42" customWidth="1"/>
    <col min="7683" max="7683" width="5.5703125" style="42" customWidth="1"/>
    <col min="7684" max="7684" width="5.28515625" style="42" customWidth="1"/>
    <col min="7685" max="7685" width="44.7109375" style="42" customWidth="1"/>
    <col min="7686" max="7686" width="15.85546875" style="42" bestFit="1" customWidth="1"/>
    <col min="7687" max="7687" width="17.28515625" style="42" customWidth="1"/>
    <col min="7688" max="7688" width="16.7109375" style="42" customWidth="1"/>
    <col min="7689" max="7689" width="11.42578125" style="42"/>
    <col min="7690" max="7690" width="16.28515625" style="42" bestFit="1" customWidth="1"/>
    <col min="7691" max="7691" width="21.7109375" style="42" bestFit="1" customWidth="1"/>
    <col min="7692" max="7936" width="11.42578125" style="42"/>
    <col min="7937" max="7938" width="4.28515625" style="42" customWidth="1"/>
    <col min="7939" max="7939" width="5.5703125" style="42" customWidth="1"/>
    <col min="7940" max="7940" width="5.28515625" style="42" customWidth="1"/>
    <col min="7941" max="7941" width="44.7109375" style="42" customWidth="1"/>
    <col min="7942" max="7942" width="15.85546875" style="42" bestFit="1" customWidth="1"/>
    <col min="7943" max="7943" width="17.28515625" style="42" customWidth="1"/>
    <col min="7944" max="7944" width="16.7109375" style="42" customWidth="1"/>
    <col min="7945" max="7945" width="11.42578125" style="42"/>
    <col min="7946" max="7946" width="16.28515625" style="42" bestFit="1" customWidth="1"/>
    <col min="7947" max="7947" width="21.7109375" style="42" bestFit="1" customWidth="1"/>
    <col min="7948" max="8192" width="11.42578125" style="42"/>
    <col min="8193" max="8194" width="4.28515625" style="42" customWidth="1"/>
    <col min="8195" max="8195" width="5.5703125" style="42" customWidth="1"/>
    <col min="8196" max="8196" width="5.28515625" style="42" customWidth="1"/>
    <col min="8197" max="8197" width="44.7109375" style="42" customWidth="1"/>
    <col min="8198" max="8198" width="15.85546875" style="42" bestFit="1" customWidth="1"/>
    <col min="8199" max="8199" width="17.28515625" style="42" customWidth="1"/>
    <col min="8200" max="8200" width="16.7109375" style="42" customWidth="1"/>
    <col min="8201" max="8201" width="11.42578125" style="42"/>
    <col min="8202" max="8202" width="16.28515625" style="42" bestFit="1" customWidth="1"/>
    <col min="8203" max="8203" width="21.7109375" style="42" bestFit="1" customWidth="1"/>
    <col min="8204" max="8448" width="11.42578125" style="42"/>
    <col min="8449" max="8450" width="4.28515625" style="42" customWidth="1"/>
    <col min="8451" max="8451" width="5.5703125" style="42" customWidth="1"/>
    <col min="8452" max="8452" width="5.28515625" style="42" customWidth="1"/>
    <col min="8453" max="8453" width="44.7109375" style="42" customWidth="1"/>
    <col min="8454" max="8454" width="15.85546875" style="42" bestFit="1" customWidth="1"/>
    <col min="8455" max="8455" width="17.28515625" style="42" customWidth="1"/>
    <col min="8456" max="8456" width="16.7109375" style="42" customWidth="1"/>
    <col min="8457" max="8457" width="11.42578125" style="42"/>
    <col min="8458" max="8458" width="16.28515625" style="42" bestFit="1" customWidth="1"/>
    <col min="8459" max="8459" width="21.7109375" style="42" bestFit="1" customWidth="1"/>
    <col min="8460" max="8704" width="11.42578125" style="42"/>
    <col min="8705" max="8706" width="4.28515625" style="42" customWidth="1"/>
    <col min="8707" max="8707" width="5.5703125" style="42" customWidth="1"/>
    <col min="8708" max="8708" width="5.28515625" style="42" customWidth="1"/>
    <col min="8709" max="8709" width="44.7109375" style="42" customWidth="1"/>
    <col min="8710" max="8710" width="15.85546875" style="42" bestFit="1" customWidth="1"/>
    <col min="8711" max="8711" width="17.28515625" style="42" customWidth="1"/>
    <col min="8712" max="8712" width="16.7109375" style="42" customWidth="1"/>
    <col min="8713" max="8713" width="11.42578125" style="42"/>
    <col min="8714" max="8714" width="16.28515625" style="42" bestFit="1" customWidth="1"/>
    <col min="8715" max="8715" width="21.7109375" style="42" bestFit="1" customWidth="1"/>
    <col min="8716" max="8960" width="11.42578125" style="42"/>
    <col min="8961" max="8962" width="4.28515625" style="42" customWidth="1"/>
    <col min="8963" max="8963" width="5.5703125" style="42" customWidth="1"/>
    <col min="8964" max="8964" width="5.28515625" style="42" customWidth="1"/>
    <col min="8965" max="8965" width="44.7109375" style="42" customWidth="1"/>
    <col min="8966" max="8966" width="15.85546875" style="42" bestFit="1" customWidth="1"/>
    <col min="8967" max="8967" width="17.28515625" style="42" customWidth="1"/>
    <col min="8968" max="8968" width="16.7109375" style="42" customWidth="1"/>
    <col min="8969" max="8969" width="11.42578125" style="42"/>
    <col min="8970" max="8970" width="16.28515625" style="42" bestFit="1" customWidth="1"/>
    <col min="8971" max="8971" width="21.7109375" style="42" bestFit="1" customWidth="1"/>
    <col min="8972" max="9216" width="11.42578125" style="42"/>
    <col min="9217" max="9218" width="4.28515625" style="42" customWidth="1"/>
    <col min="9219" max="9219" width="5.5703125" style="42" customWidth="1"/>
    <col min="9220" max="9220" width="5.28515625" style="42" customWidth="1"/>
    <col min="9221" max="9221" width="44.7109375" style="42" customWidth="1"/>
    <col min="9222" max="9222" width="15.85546875" style="42" bestFit="1" customWidth="1"/>
    <col min="9223" max="9223" width="17.28515625" style="42" customWidth="1"/>
    <col min="9224" max="9224" width="16.7109375" style="42" customWidth="1"/>
    <col min="9225" max="9225" width="11.42578125" style="42"/>
    <col min="9226" max="9226" width="16.28515625" style="42" bestFit="1" customWidth="1"/>
    <col min="9227" max="9227" width="21.7109375" style="42" bestFit="1" customWidth="1"/>
    <col min="9228" max="9472" width="11.42578125" style="42"/>
    <col min="9473" max="9474" width="4.28515625" style="42" customWidth="1"/>
    <col min="9475" max="9475" width="5.5703125" style="42" customWidth="1"/>
    <col min="9476" max="9476" width="5.28515625" style="42" customWidth="1"/>
    <col min="9477" max="9477" width="44.7109375" style="42" customWidth="1"/>
    <col min="9478" max="9478" width="15.85546875" style="42" bestFit="1" customWidth="1"/>
    <col min="9479" max="9479" width="17.28515625" style="42" customWidth="1"/>
    <col min="9480" max="9480" width="16.7109375" style="42" customWidth="1"/>
    <col min="9481" max="9481" width="11.42578125" style="42"/>
    <col min="9482" max="9482" width="16.28515625" style="42" bestFit="1" customWidth="1"/>
    <col min="9483" max="9483" width="21.7109375" style="42" bestFit="1" customWidth="1"/>
    <col min="9484" max="9728" width="11.42578125" style="42"/>
    <col min="9729" max="9730" width="4.28515625" style="42" customWidth="1"/>
    <col min="9731" max="9731" width="5.5703125" style="42" customWidth="1"/>
    <col min="9732" max="9732" width="5.28515625" style="42" customWidth="1"/>
    <col min="9733" max="9733" width="44.7109375" style="42" customWidth="1"/>
    <col min="9734" max="9734" width="15.85546875" style="42" bestFit="1" customWidth="1"/>
    <col min="9735" max="9735" width="17.28515625" style="42" customWidth="1"/>
    <col min="9736" max="9736" width="16.7109375" style="42" customWidth="1"/>
    <col min="9737" max="9737" width="11.42578125" style="42"/>
    <col min="9738" max="9738" width="16.28515625" style="42" bestFit="1" customWidth="1"/>
    <col min="9739" max="9739" width="21.7109375" style="42" bestFit="1" customWidth="1"/>
    <col min="9740" max="9984" width="11.42578125" style="42"/>
    <col min="9985" max="9986" width="4.28515625" style="42" customWidth="1"/>
    <col min="9987" max="9987" width="5.5703125" style="42" customWidth="1"/>
    <col min="9988" max="9988" width="5.28515625" style="42" customWidth="1"/>
    <col min="9989" max="9989" width="44.7109375" style="42" customWidth="1"/>
    <col min="9990" max="9990" width="15.85546875" style="42" bestFit="1" customWidth="1"/>
    <col min="9991" max="9991" width="17.28515625" style="42" customWidth="1"/>
    <col min="9992" max="9992" width="16.7109375" style="42" customWidth="1"/>
    <col min="9993" max="9993" width="11.42578125" style="42"/>
    <col min="9994" max="9994" width="16.28515625" style="42" bestFit="1" customWidth="1"/>
    <col min="9995" max="9995" width="21.7109375" style="42" bestFit="1" customWidth="1"/>
    <col min="9996" max="10240" width="11.42578125" style="42"/>
    <col min="10241" max="10242" width="4.28515625" style="42" customWidth="1"/>
    <col min="10243" max="10243" width="5.5703125" style="42" customWidth="1"/>
    <col min="10244" max="10244" width="5.28515625" style="42" customWidth="1"/>
    <col min="10245" max="10245" width="44.7109375" style="42" customWidth="1"/>
    <col min="10246" max="10246" width="15.85546875" style="42" bestFit="1" customWidth="1"/>
    <col min="10247" max="10247" width="17.28515625" style="42" customWidth="1"/>
    <col min="10248" max="10248" width="16.7109375" style="42" customWidth="1"/>
    <col min="10249" max="10249" width="11.42578125" style="42"/>
    <col min="10250" max="10250" width="16.28515625" style="42" bestFit="1" customWidth="1"/>
    <col min="10251" max="10251" width="21.7109375" style="42" bestFit="1" customWidth="1"/>
    <col min="10252" max="10496" width="11.42578125" style="42"/>
    <col min="10497" max="10498" width="4.28515625" style="42" customWidth="1"/>
    <col min="10499" max="10499" width="5.5703125" style="42" customWidth="1"/>
    <col min="10500" max="10500" width="5.28515625" style="42" customWidth="1"/>
    <col min="10501" max="10501" width="44.7109375" style="42" customWidth="1"/>
    <col min="10502" max="10502" width="15.85546875" style="42" bestFit="1" customWidth="1"/>
    <col min="10503" max="10503" width="17.28515625" style="42" customWidth="1"/>
    <col min="10504" max="10504" width="16.7109375" style="42" customWidth="1"/>
    <col min="10505" max="10505" width="11.42578125" style="42"/>
    <col min="10506" max="10506" width="16.28515625" style="42" bestFit="1" customWidth="1"/>
    <col min="10507" max="10507" width="21.7109375" style="42" bestFit="1" customWidth="1"/>
    <col min="10508" max="10752" width="11.42578125" style="42"/>
    <col min="10753" max="10754" width="4.28515625" style="42" customWidth="1"/>
    <col min="10755" max="10755" width="5.5703125" style="42" customWidth="1"/>
    <col min="10756" max="10756" width="5.28515625" style="42" customWidth="1"/>
    <col min="10757" max="10757" width="44.7109375" style="42" customWidth="1"/>
    <col min="10758" max="10758" width="15.85546875" style="42" bestFit="1" customWidth="1"/>
    <col min="10759" max="10759" width="17.28515625" style="42" customWidth="1"/>
    <col min="10760" max="10760" width="16.7109375" style="42" customWidth="1"/>
    <col min="10761" max="10761" width="11.42578125" style="42"/>
    <col min="10762" max="10762" width="16.28515625" style="42" bestFit="1" customWidth="1"/>
    <col min="10763" max="10763" width="21.7109375" style="42" bestFit="1" customWidth="1"/>
    <col min="10764" max="11008" width="11.42578125" style="42"/>
    <col min="11009" max="11010" width="4.28515625" style="42" customWidth="1"/>
    <col min="11011" max="11011" width="5.5703125" style="42" customWidth="1"/>
    <col min="11012" max="11012" width="5.28515625" style="42" customWidth="1"/>
    <col min="11013" max="11013" width="44.7109375" style="42" customWidth="1"/>
    <col min="11014" max="11014" width="15.85546875" style="42" bestFit="1" customWidth="1"/>
    <col min="11015" max="11015" width="17.28515625" style="42" customWidth="1"/>
    <col min="11016" max="11016" width="16.7109375" style="42" customWidth="1"/>
    <col min="11017" max="11017" width="11.42578125" style="42"/>
    <col min="11018" max="11018" width="16.28515625" style="42" bestFit="1" customWidth="1"/>
    <col min="11019" max="11019" width="21.7109375" style="42" bestFit="1" customWidth="1"/>
    <col min="11020" max="11264" width="11.42578125" style="42"/>
    <col min="11265" max="11266" width="4.28515625" style="42" customWidth="1"/>
    <col min="11267" max="11267" width="5.5703125" style="42" customWidth="1"/>
    <col min="11268" max="11268" width="5.28515625" style="42" customWidth="1"/>
    <col min="11269" max="11269" width="44.7109375" style="42" customWidth="1"/>
    <col min="11270" max="11270" width="15.85546875" style="42" bestFit="1" customWidth="1"/>
    <col min="11271" max="11271" width="17.28515625" style="42" customWidth="1"/>
    <col min="11272" max="11272" width="16.7109375" style="42" customWidth="1"/>
    <col min="11273" max="11273" width="11.42578125" style="42"/>
    <col min="11274" max="11274" width="16.28515625" style="42" bestFit="1" customWidth="1"/>
    <col min="11275" max="11275" width="21.7109375" style="42" bestFit="1" customWidth="1"/>
    <col min="11276" max="11520" width="11.42578125" style="42"/>
    <col min="11521" max="11522" width="4.28515625" style="42" customWidth="1"/>
    <col min="11523" max="11523" width="5.5703125" style="42" customWidth="1"/>
    <col min="11524" max="11524" width="5.28515625" style="42" customWidth="1"/>
    <col min="11525" max="11525" width="44.7109375" style="42" customWidth="1"/>
    <col min="11526" max="11526" width="15.85546875" style="42" bestFit="1" customWidth="1"/>
    <col min="11527" max="11527" width="17.28515625" style="42" customWidth="1"/>
    <col min="11528" max="11528" width="16.7109375" style="42" customWidth="1"/>
    <col min="11529" max="11529" width="11.42578125" style="42"/>
    <col min="11530" max="11530" width="16.28515625" style="42" bestFit="1" customWidth="1"/>
    <col min="11531" max="11531" width="21.7109375" style="42" bestFit="1" customWidth="1"/>
    <col min="11532" max="11776" width="11.42578125" style="42"/>
    <col min="11777" max="11778" width="4.28515625" style="42" customWidth="1"/>
    <col min="11779" max="11779" width="5.5703125" style="42" customWidth="1"/>
    <col min="11780" max="11780" width="5.28515625" style="42" customWidth="1"/>
    <col min="11781" max="11781" width="44.7109375" style="42" customWidth="1"/>
    <col min="11782" max="11782" width="15.85546875" style="42" bestFit="1" customWidth="1"/>
    <col min="11783" max="11783" width="17.28515625" style="42" customWidth="1"/>
    <col min="11784" max="11784" width="16.7109375" style="42" customWidth="1"/>
    <col min="11785" max="11785" width="11.42578125" style="42"/>
    <col min="11786" max="11786" width="16.28515625" style="42" bestFit="1" customWidth="1"/>
    <col min="11787" max="11787" width="21.7109375" style="42" bestFit="1" customWidth="1"/>
    <col min="11788" max="12032" width="11.42578125" style="42"/>
    <col min="12033" max="12034" width="4.28515625" style="42" customWidth="1"/>
    <col min="12035" max="12035" width="5.5703125" style="42" customWidth="1"/>
    <col min="12036" max="12036" width="5.28515625" style="42" customWidth="1"/>
    <col min="12037" max="12037" width="44.7109375" style="42" customWidth="1"/>
    <col min="12038" max="12038" width="15.85546875" style="42" bestFit="1" customWidth="1"/>
    <col min="12039" max="12039" width="17.28515625" style="42" customWidth="1"/>
    <col min="12040" max="12040" width="16.7109375" style="42" customWidth="1"/>
    <col min="12041" max="12041" width="11.42578125" style="42"/>
    <col min="12042" max="12042" width="16.28515625" style="42" bestFit="1" customWidth="1"/>
    <col min="12043" max="12043" width="21.7109375" style="42" bestFit="1" customWidth="1"/>
    <col min="12044" max="12288" width="11.42578125" style="42"/>
    <col min="12289" max="12290" width="4.28515625" style="42" customWidth="1"/>
    <col min="12291" max="12291" width="5.5703125" style="42" customWidth="1"/>
    <col min="12292" max="12292" width="5.28515625" style="42" customWidth="1"/>
    <col min="12293" max="12293" width="44.7109375" style="42" customWidth="1"/>
    <col min="12294" max="12294" width="15.85546875" style="42" bestFit="1" customWidth="1"/>
    <col min="12295" max="12295" width="17.28515625" style="42" customWidth="1"/>
    <col min="12296" max="12296" width="16.7109375" style="42" customWidth="1"/>
    <col min="12297" max="12297" width="11.42578125" style="42"/>
    <col min="12298" max="12298" width="16.28515625" style="42" bestFit="1" customWidth="1"/>
    <col min="12299" max="12299" width="21.7109375" style="42" bestFit="1" customWidth="1"/>
    <col min="12300" max="12544" width="11.42578125" style="42"/>
    <col min="12545" max="12546" width="4.28515625" style="42" customWidth="1"/>
    <col min="12547" max="12547" width="5.5703125" style="42" customWidth="1"/>
    <col min="12548" max="12548" width="5.28515625" style="42" customWidth="1"/>
    <col min="12549" max="12549" width="44.7109375" style="42" customWidth="1"/>
    <col min="12550" max="12550" width="15.85546875" style="42" bestFit="1" customWidth="1"/>
    <col min="12551" max="12551" width="17.28515625" style="42" customWidth="1"/>
    <col min="12552" max="12552" width="16.7109375" style="42" customWidth="1"/>
    <col min="12553" max="12553" width="11.42578125" style="42"/>
    <col min="12554" max="12554" width="16.28515625" style="42" bestFit="1" customWidth="1"/>
    <col min="12555" max="12555" width="21.7109375" style="42" bestFit="1" customWidth="1"/>
    <col min="12556" max="12800" width="11.42578125" style="42"/>
    <col min="12801" max="12802" width="4.28515625" style="42" customWidth="1"/>
    <col min="12803" max="12803" width="5.5703125" style="42" customWidth="1"/>
    <col min="12804" max="12804" width="5.28515625" style="42" customWidth="1"/>
    <col min="12805" max="12805" width="44.7109375" style="42" customWidth="1"/>
    <col min="12806" max="12806" width="15.85546875" style="42" bestFit="1" customWidth="1"/>
    <col min="12807" max="12807" width="17.28515625" style="42" customWidth="1"/>
    <col min="12808" max="12808" width="16.7109375" style="42" customWidth="1"/>
    <col min="12809" max="12809" width="11.42578125" style="42"/>
    <col min="12810" max="12810" width="16.28515625" style="42" bestFit="1" customWidth="1"/>
    <col min="12811" max="12811" width="21.7109375" style="42" bestFit="1" customWidth="1"/>
    <col min="12812" max="13056" width="11.42578125" style="42"/>
    <col min="13057" max="13058" width="4.28515625" style="42" customWidth="1"/>
    <col min="13059" max="13059" width="5.5703125" style="42" customWidth="1"/>
    <col min="13060" max="13060" width="5.28515625" style="42" customWidth="1"/>
    <col min="13061" max="13061" width="44.7109375" style="42" customWidth="1"/>
    <col min="13062" max="13062" width="15.85546875" style="42" bestFit="1" customWidth="1"/>
    <col min="13063" max="13063" width="17.28515625" style="42" customWidth="1"/>
    <col min="13064" max="13064" width="16.7109375" style="42" customWidth="1"/>
    <col min="13065" max="13065" width="11.42578125" style="42"/>
    <col min="13066" max="13066" width="16.28515625" style="42" bestFit="1" customWidth="1"/>
    <col min="13067" max="13067" width="21.7109375" style="42" bestFit="1" customWidth="1"/>
    <col min="13068" max="13312" width="11.42578125" style="42"/>
    <col min="13313" max="13314" width="4.28515625" style="42" customWidth="1"/>
    <col min="13315" max="13315" width="5.5703125" style="42" customWidth="1"/>
    <col min="13316" max="13316" width="5.28515625" style="42" customWidth="1"/>
    <col min="13317" max="13317" width="44.7109375" style="42" customWidth="1"/>
    <col min="13318" max="13318" width="15.85546875" style="42" bestFit="1" customWidth="1"/>
    <col min="13319" max="13319" width="17.28515625" style="42" customWidth="1"/>
    <col min="13320" max="13320" width="16.7109375" style="42" customWidth="1"/>
    <col min="13321" max="13321" width="11.42578125" style="42"/>
    <col min="13322" max="13322" width="16.28515625" style="42" bestFit="1" customWidth="1"/>
    <col min="13323" max="13323" width="21.7109375" style="42" bestFit="1" customWidth="1"/>
    <col min="13324" max="13568" width="11.42578125" style="42"/>
    <col min="13569" max="13570" width="4.28515625" style="42" customWidth="1"/>
    <col min="13571" max="13571" width="5.5703125" style="42" customWidth="1"/>
    <col min="13572" max="13572" width="5.28515625" style="42" customWidth="1"/>
    <col min="13573" max="13573" width="44.7109375" style="42" customWidth="1"/>
    <col min="13574" max="13574" width="15.85546875" style="42" bestFit="1" customWidth="1"/>
    <col min="13575" max="13575" width="17.28515625" style="42" customWidth="1"/>
    <col min="13576" max="13576" width="16.7109375" style="42" customWidth="1"/>
    <col min="13577" max="13577" width="11.42578125" style="42"/>
    <col min="13578" max="13578" width="16.28515625" style="42" bestFit="1" customWidth="1"/>
    <col min="13579" max="13579" width="21.7109375" style="42" bestFit="1" customWidth="1"/>
    <col min="13580" max="13824" width="11.42578125" style="42"/>
    <col min="13825" max="13826" width="4.28515625" style="42" customWidth="1"/>
    <col min="13827" max="13827" width="5.5703125" style="42" customWidth="1"/>
    <col min="13828" max="13828" width="5.28515625" style="42" customWidth="1"/>
    <col min="13829" max="13829" width="44.7109375" style="42" customWidth="1"/>
    <col min="13830" max="13830" width="15.85546875" style="42" bestFit="1" customWidth="1"/>
    <col min="13831" max="13831" width="17.28515625" style="42" customWidth="1"/>
    <col min="13832" max="13832" width="16.7109375" style="42" customWidth="1"/>
    <col min="13833" max="13833" width="11.42578125" style="42"/>
    <col min="13834" max="13834" width="16.28515625" style="42" bestFit="1" customWidth="1"/>
    <col min="13835" max="13835" width="21.7109375" style="42" bestFit="1" customWidth="1"/>
    <col min="13836" max="14080" width="11.42578125" style="42"/>
    <col min="14081" max="14082" width="4.28515625" style="42" customWidth="1"/>
    <col min="14083" max="14083" width="5.5703125" style="42" customWidth="1"/>
    <col min="14084" max="14084" width="5.28515625" style="42" customWidth="1"/>
    <col min="14085" max="14085" width="44.7109375" style="42" customWidth="1"/>
    <col min="14086" max="14086" width="15.85546875" style="42" bestFit="1" customWidth="1"/>
    <col min="14087" max="14087" width="17.28515625" style="42" customWidth="1"/>
    <col min="14088" max="14088" width="16.7109375" style="42" customWidth="1"/>
    <col min="14089" max="14089" width="11.42578125" style="42"/>
    <col min="14090" max="14090" width="16.28515625" style="42" bestFit="1" customWidth="1"/>
    <col min="14091" max="14091" width="21.7109375" style="42" bestFit="1" customWidth="1"/>
    <col min="14092" max="14336" width="11.42578125" style="42"/>
    <col min="14337" max="14338" width="4.28515625" style="42" customWidth="1"/>
    <col min="14339" max="14339" width="5.5703125" style="42" customWidth="1"/>
    <col min="14340" max="14340" width="5.28515625" style="42" customWidth="1"/>
    <col min="14341" max="14341" width="44.7109375" style="42" customWidth="1"/>
    <col min="14342" max="14342" width="15.85546875" style="42" bestFit="1" customWidth="1"/>
    <col min="14343" max="14343" width="17.28515625" style="42" customWidth="1"/>
    <col min="14344" max="14344" width="16.7109375" style="42" customWidth="1"/>
    <col min="14345" max="14345" width="11.42578125" style="42"/>
    <col min="14346" max="14346" width="16.28515625" style="42" bestFit="1" customWidth="1"/>
    <col min="14347" max="14347" width="21.7109375" style="42" bestFit="1" customWidth="1"/>
    <col min="14348" max="14592" width="11.42578125" style="42"/>
    <col min="14593" max="14594" width="4.28515625" style="42" customWidth="1"/>
    <col min="14595" max="14595" width="5.5703125" style="42" customWidth="1"/>
    <col min="14596" max="14596" width="5.28515625" style="42" customWidth="1"/>
    <col min="14597" max="14597" width="44.7109375" style="42" customWidth="1"/>
    <col min="14598" max="14598" width="15.85546875" style="42" bestFit="1" customWidth="1"/>
    <col min="14599" max="14599" width="17.28515625" style="42" customWidth="1"/>
    <col min="14600" max="14600" width="16.7109375" style="42" customWidth="1"/>
    <col min="14601" max="14601" width="11.42578125" style="42"/>
    <col min="14602" max="14602" width="16.28515625" style="42" bestFit="1" customWidth="1"/>
    <col min="14603" max="14603" width="21.7109375" style="42" bestFit="1" customWidth="1"/>
    <col min="14604" max="14848" width="11.42578125" style="42"/>
    <col min="14849" max="14850" width="4.28515625" style="42" customWidth="1"/>
    <col min="14851" max="14851" width="5.5703125" style="42" customWidth="1"/>
    <col min="14852" max="14852" width="5.28515625" style="42" customWidth="1"/>
    <col min="14853" max="14853" width="44.7109375" style="42" customWidth="1"/>
    <col min="14854" max="14854" width="15.85546875" style="42" bestFit="1" customWidth="1"/>
    <col min="14855" max="14855" width="17.28515625" style="42" customWidth="1"/>
    <col min="14856" max="14856" width="16.7109375" style="42" customWidth="1"/>
    <col min="14857" max="14857" width="11.42578125" style="42"/>
    <col min="14858" max="14858" width="16.28515625" style="42" bestFit="1" customWidth="1"/>
    <col min="14859" max="14859" width="21.7109375" style="42" bestFit="1" customWidth="1"/>
    <col min="14860" max="15104" width="11.42578125" style="42"/>
    <col min="15105" max="15106" width="4.28515625" style="42" customWidth="1"/>
    <col min="15107" max="15107" width="5.5703125" style="42" customWidth="1"/>
    <col min="15108" max="15108" width="5.28515625" style="42" customWidth="1"/>
    <col min="15109" max="15109" width="44.7109375" style="42" customWidth="1"/>
    <col min="15110" max="15110" width="15.85546875" style="42" bestFit="1" customWidth="1"/>
    <col min="15111" max="15111" width="17.28515625" style="42" customWidth="1"/>
    <col min="15112" max="15112" width="16.7109375" style="42" customWidth="1"/>
    <col min="15113" max="15113" width="11.42578125" style="42"/>
    <col min="15114" max="15114" width="16.28515625" style="42" bestFit="1" customWidth="1"/>
    <col min="15115" max="15115" width="21.7109375" style="42" bestFit="1" customWidth="1"/>
    <col min="15116" max="15360" width="11.42578125" style="42"/>
    <col min="15361" max="15362" width="4.28515625" style="42" customWidth="1"/>
    <col min="15363" max="15363" width="5.5703125" style="42" customWidth="1"/>
    <col min="15364" max="15364" width="5.28515625" style="42" customWidth="1"/>
    <col min="15365" max="15365" width="44.7109375" style="42" customWidth="1"/>
    <col min="15366" max="15366" width="15.85546875" style="42" bestFit="1" customWidth="1"/>
    <col min="15367" max="15367" width="17.28515625" style="42" customWidth="1"/>
    <col min="15368" max="15368" width="16.7109375" style="42" customWidth="1"/>
    <col min="15369" max="15369" width="11.42578125" style="42"/>
    <col min="15370" max="15370" width="16.28515625" style="42" bestFit="1" customWidth="1"/>
    <col min="15371" max="15371" width="21.7109375" style="42" bestFit="1" customWidth="1"/>
    <col min="15372" max="15616" width="11.42578125" style="42"/>
    <col min="15617" max="15618" width="4.28515625" style="42" customWidth="1"/>
    <col min="15619" max="15619" width="5.5703125" style="42" customWidth="1"/>
    <col min="15620" max="15620" width="5.28515625" style="42" customWidth="1"/>
    <col min="15621" max="15621" width="44.7109375" style="42" customWidth="1"/>
    <col min="15622" max="15622" width="15.85546875" style="42" bestFit="1" customWidth="1"/>
    <col min="15623" max="15623" width="17.28515625" style="42" customWidth="1"/>
    <col min="15624" max="15624" width="16.7109375" style="42" customWidth="1"/>
    <col min="15625" max="15625" width="11.42578125" style="42"/>
    <col min="15626" max="15626" width="16.28515625" style="42" bestFit="1" customWidth="1"/>
    <col min="15627" max="15627" width="21.7109375" style="42" bestFit="1" customWidth="1"/>
    <col min="15628" max="15872" width="11.42578125" style="42"/>
    <col min="15873" max="15874" width="4.28515625" style="42" customWidth="1"/>
    <col min="15875" max="15875" width="5.5703125" style="42" customWidth="1"/>
    <col min="15876" max="15876" width="5.28515625" style="42" customWidth="1"/>
    <col min="15877" max="15877" width="44.7109375" style="42" customWidth="1"/>
    <col min="15878" max="15878" width="15.85546875" style="42" bestFit="1" customWidth="1"/>
    <col min="15879" max="15879" width="17.28515625" style="42" customWidth="1"/>
    <col min="15880" max="15880" width="16.7109375" style="42" customWidth="1"/>
    <col min="15881" max="15881" width="11.42578125" style="42"/>
    <col min="15882" max="15882" width="16.28515625" style="42" bestFit="1" customWidth="1"/>
    <col min="15883" max="15883" width="21.7109375" style="42" bestFit="1" customWidth="1"/>
    <col min="15884" max="16128" width="11.42578125" style="42"/>
    <col min="16129" max="16130" width="4.28515625" style="42" customWidth="1"/>
    <col min="16131" max="16131" width="5.5703125" style="42" customWidth="1"/>
    <col min="16132" max="16132" width="5.28515625" style="42" customWidth="1"/>
    <col min="16133" max="16133" width="44.7109375" style="42" customWidth="1"/>
    <col min="16134" max="16134" width="15.85546875" style="42" bestFit="1" customWidth="1"/>
    <col min="16135" max="16135" width="17.28515625" style="42" customWidth="1"/>
    <col min="16136" max="16136" width="16.7109375" style="42" customWidth="1"/>
    <col min="16137" max="16137" width="11.42578125" style="42"/>
    <col min="16138" max="16138" width="16.28515625" style="42" bestFit="1" customWidth="1"/>
    <col min="16139" max="16139" width="21.7109375" style="42" bestFit="1" customWidth="1"/>
    <col min="16140" max="16384" width="11.42578125" style="42"/>
  </cols>
  <sheetData>
    <row r="2" spans="1:10" ht="15" x14ac:dyDescent="0.25">
      <c r="A2" s="184"/>
      <c r="B2" s="184"/>
      <c r="C2" s="184"/>
      <c r="D2" s="184"/>
      <c r="E2" s="184"/>
      <c r="F2" s="184"/>
      <c r="G2" s="184"/>
      <c r="H2" s="184"/>
    </row>
    <row r="3" spans="1:10" ht="48" customHeight="1" x14ac:dyDescent="0.2">
      <c r="A3" s="185" t="s">
        <v>145</v>
      </c>
      <c r="B3" s="185"/>
      <c r="C3" s="185"/>
      <c r="D3" s="185"/>
      <c r="E3" s="185"/>
      <c r="F3" s="185"/>
      <c r="G3" s="185"/>
      <c r="H3" s="185"/>
    </row>
    <row r="4" spans="1:10" s="88" customFormat="1" ht="26.25" customHeight="1" x14ac:dyDescent="0.2">
      <c r="A4" s="185" t="s">
        <v>35</v>
      </c>
      <c r="B4" s="185"/>
      <c r="C4" s="185"/>
      <c r="D4" s="185"/>
      <c r="E4" s="185"/>
      <c r="F4" s="185"/>
      <c r="G4" s="186"/>
      <c r="H4" s="186"/>
    </row>
    <row r="5" spans="1:10" ht="15.75" customHeight="1" x14ac:dyDescent="0.25">
      <c r="A5" s="89"/>
      <c r="B5" s="90"/>
      <c r="C5" s="90"/>
      <c r="D5" s="90"/>
      <c r="E5" s="90"/>
    </row>
    <row r="6" spans="1:10" ht="27.75" customHeight="1" x14ac:dyDescent="0.25">
      <c r="A6" s="91"/>
      <c r="B6" s="92"/>
      <c r="C6" s="92"/>
      <c r="D6" s="93"/>
      <c r="E6" s="94"/>
      <c r="F6" s="95" t="s">
        <v>146</v>
      </c>
      <c r="G6" s="95" t="s">
        <v>147</v>
      </c>
      <c r="H6" s="96" t="s">
        <v>148</v>
      </c>
      <c r="I6" s="97"/>
    </row>
    <row r="7" spans="1:10" ht="27.75" customHeight="1" x14ac:dyDescent="0.25">
      <c r="A7" s="187" t="s">
        <v>36</v>
      </c>
      <c r="B7" s="179"/>
      <c r="C7" s="179"/>
      <c r="D7" s="179"/>
      <c r="E7" s="188"/>
      <c r="F7" s="98">
        <f>+F8+F9</f>
        <v>9530550</v>
      </c>
      <c r="G7" s="98">
        <v>9959900</v>
      </c>
      <c r="H7" s="98">
        <f>+H8+H9</f>
        <v>9354700</v>
      </c>
      <c r="I7" s="99"/>
    </row>
    <row r="8" spans="1:10" ht="22.5" customHeight="1" x14ac:dyDescent="0.25">
      <c r="A8" s="176" t="s">
        <v>0</v>
      </c>
      <c r="B8" s="177"/>
      <c r="C8" s="177"/>
      <c r="D8" s="177"/>
      <c r="E8" s="189"/>
      <c r="F8" s="100">
        <v>9529350</v>
      </c>
      <c r="G8" s="100">
        <v>9958700</v>
      </c>
      <c r="H8" s="100">
        <v>9353500</v>
      </c>
    </row>
    <row r="9" spans="1:10" ht="22.5" customHeight="1" x14ac:dyDescent="0.25">
      <c r="A9" s="190" t="s">
        <v>131</v>
      </c>
      <c r="B9" s="189"/>
      <c r="C9" s="189"/>
      <c r="D9" s="189"/>
      <c r="E9" s="189"/>
      <c r="F9" s="100">
        <v>1200</v>
      </c>
      <c r="G9" s="100">
        <v>1200</v>
      </c>
      <c r="H9" s="100">
        <v>1200</v>
      </c>
    </row>
    <row r="10" spans="1:10" ht="22.5" customHeight="1" x14ac:dyDescent="0.25">
      <c r="A10" s="101" t="s">
        <v>37</v>
      </c>
      <c r="B10" s="102"/>
      <c r="C10" s="102"/>
      <c r="D10" s="102"/>
      <c r="E10" s="102"/>
      <c r="F10" s="98">
        <f>+F11+F12</f>
        <v>10330550</v>
      </c>
      <c r="G10" s="98">
        <f>+G11+G12</f>
        <v>9959900</v>
      </c>
      <c r="H10" s="98">
        <f>+H11+H12</f>
        <v>9354700</v>
      </c>
    </row>
    <row r="11" spans="1:10" ht="22.5" customHeight="1" x14ac:dyDescent="0.25">
      <c r="A11" s="180" t="s">
        <v>1</v>
      </c>
      <c r="B11" s="177"/>
      <c r="C11" s="177"/>
      <c r="D11" s="177"/>
      <c r="E11" s="191"/>
      <c r="F11" s="100">
        <v>10118750</v>
      </c>
      <c r="G11" s="100">
        <v>9748100</v>
      </c>
      <c r="H11" s="103">
        <v>9142900</v>
      </c>
      <c r="I11" s="25"/>
      <c r="J11" s="25"/>
    </row>
    <row r="12" spans="1:10" ht="22.5" customHeight="1" x14ac:dyDescent="0.25">
      <c r="A12" s="192" t="s">
        <v>136</v>
      </c>
      <c r="B12" s="189"/>
      <c r="C12" s="189"/>
      <c r="D12" s="189"/>
      <c r="E12" s="189"/>
      <c r="F12" s="104">
        <v>211800</v>
      </c>
      <c r="G12" s="104">
        <v>211800</v>
      </c>
      <c r="H12" s="103">
        <v>211800</v>
      </c>
      <c r="I12" s="25"/>
      <c r="J12" s="25"/>
    </row>
    <row r="13" spans="1:10" ht="22.5" customHeight="1" x14ac:dyDescent="0.25">
      <c r="A13" s="178" t="s">
        <v>2</v>
      </c>
      <c r="B13" s="179"/>
      <c r="C13" s="179"/>
      <c r="D13" s="179"/>
      <c r="E13" s="179"/>
      <c r="F13" s="105">
        <f>+F7-F10</f>
        <v>-800000</v>
      </c>
      <c r="G13" s="105">
        <f>+G7-G10</f>
        <v>0</v>
      </c>
      <c r="H13" s="105">
        <f>+H7-H10</f>
        <v>0</v>
      </c>
      <c r="J13" s="25"/>
    </row>
    <row r="14" spans="1:10" ht="25.5" customHeight="1" x14ac:dyDescent="0.2">
      <c r="A14" s="185"/>
      <c r="B14" s="174"/>
      <c r="C14" s="174"/>
      <c r="D14" s="174"/>
      <c r="E14" s="174"/>
      <c r="F14" s="175"/>
      <c r="G14" s="175"/>
      <c r="H14" s="175"/>
    </row>
    <row r="15" spans="1:10" ht="27.75" customHeight="1" x14ac:dyDescent="0.25">
      <c r="A15" s="91"/>
      <c r="B15" s="92"/>
      <c r="C15" s="92"/>
      <c r="D15" s="93"/>
      <c r="E15" s="94"/>
      <c r="F15" s="95" t="s">
        <v>146</v>
      </c>
      <c r="G15" s="95" t="s">
        <v>147</v>
      </c>
      <c r="H15" s="96" t="s">
        <v>148</v>
      </c>
      <c r="J15" s="25"/>
    </row>
    <row r="16" spans="1:10" ht="30.75" customHeight="1" x14ac:dyDescent="0.25">
      <c r="A16" s="193" t="s">
        <v>137</v>
      </c>
      <c r="B16" s="194"/>
      <c r="C16" s="194"/>
      <c r="D16" s="194"/>
      <c r="E16" s="195"/>
      <c r="F16" s="106">
        <v>800000</v>
      </c>
      <c r="G16" s="106"/>
      <c r="H16" s="107"/>
      <c r="J16" s="25"/>
    </row>
    <row r="17" spans="1:11" ht="34.5" customHeight="1" x14ac:dyDescent="0.25">
      <c r="A17" s="181" t="s">
        <v>138</v>
      </c>
      <c r="B17" s="182"/>
      <c r="C17" s="182"/>
      <c r="D17" s="182"/>
      <c r="E17" s="183"/>
      <c r="F17" s="108"/>
      <c r="G17" s="108"/>
      <c r="H17" s="105"/>
      <c r="J17" s="25"/>
    </row>
    <row r="18" spans="1:11" s="109" customFormat="1" ht="25.5" customHeight="1" x14ac:dyDescent="0.25">
      <c r="A18" s="173"/>
      <c r="B18" s="174"/>
      <c r="C18" s="174"/>
      <c r="D18" s="174"/>
      <c r="E18" s="174"/>
      <c r="F18" s="175"/>
      <c r="G18" s="175"/>
      <c r="H18" s="175"/>
      <c r="J18" s="110"/>
    </row>
    <row r="19" spans="1:11" s="109" customFormat="1" ht="27.75" customHeight="1" x14ac:dyDescent="0.25">
      <c r="A19" s="91"/>
      <c r="B19" s="92"/>
      <c r="C19" s="92"/>
      <c r="D19" s="93"/>
      <c r="E19" s="94"/>
      <c r="F19" s="95" t="s">
        <v>149</v>
      </c>
      <c r="G19" s="95" t="s">
        <v>147</v>
      </c>
      <c r="H19" s="96" t="s">
        <v>148</v>
      </c>
      <c r="J19" s="110"/>
      <c r="K19" s="110"/>
    </row>
    <row r="20" spans="1:11" s="109" customFormat="1" ht="22.5" customHeight="1" x14ac:dyDescent="0.25">
      <c r="A20" s="176" t="s">
        <v>3</v>
      </c>
      <c r="B20" s="177"/>
      <c r="C20" s="177"/>
      <c r="D20" s="177"/>
      <c r="E20" s="177"/>
      <c r="F20" s="104"/>
      <c r="G20" s="104"/>
      <c r="H20" s="104"/>
      <c r="J20" s="110"/>
    </row>
    <row r="21" spans="1:11" s="109" customFormat="1" ht="33.75" customHeight="1" x14ac:dyDescent="0.25">
      <c r="A21" s="176" t="s">
        <v>4</v>
      </c>
      <c r="B21" s="177"/>
      <c r="C21" s="177"/>
      <c r="D21" s="177"/>
      <c r="E21" s="177"/>
      <c r="F21" s="104"/>
      <c r="G21" s="104"/>
      <c r="H21" s="104"/>
    </row>
    <row r="22" spans="1:11" s="109" customFormat="1" ht="22.5" customHeight="1" x14ac:dyDescent="0.25">
      <c r="A22" s="178" t="s">
        <v>5</v>
      </c>
      <c r="B22" s="179"/>
      <c r="C22" s="179"/>
      <c r="D22" s="179"/>
      <c r="E22" s="179"/>
      <c r="F22" s="98">
        <f>F20-F21</f>
        <v>0</v>
      </c>
      <c r="G22" s="98">
        <f>G20-G21</f>
        <v>0</v>
      </c>
      <c r="H22" s="98">
        <f>H20-H21</f>
        <v>0</v>
      </c>
      <c r="J22" s="111"/>
      <c r="K22" s="110"/>
    </row>
    <row r="23" spans="1:11" s="109" customFormat="1" ht="25.5" customHeight="1" x14ac:dyDescent="0.25">
      <c r="A23" s="173"/>
      <c r="B23" s="174"/>
      <c r="C23" s="174"/>
      <c r="D23" s="174"/>
      <c r="E23" s="174"/>
      <c r="F23" s="175"/>
      <c r="G23" s="175"/>
      <c r="H23" s="175"/>
    </row>
    <row r="24" spans="1:11" s="109" customFormat="1" ht="22.5" customHeight="1" x14ac:dyDescent="0.25">
      <c r="A24" s="180" t="s">
        <v>6</v>
      </c>
      <c r="B24" s="177"/>
      <c r="C24" s="177"/>
      <c r="D24" s="177"/>
      <c r="E24" s="177"/>
      <c r="F24" s="104" t="str">
        <f>IF((F13+F17+F22)&lt;&gt;0,"NESLAGANJE ZBROJA",(F13+F17+F22))</f>
        <v>NESLAGANJE ZBROJA</v>
      </c>
      <c r="G24" s="104">
        <f>IF((G13+G17+G22)&lt;&gt;0,"NESLAGANJE ZBROJA",(G13+G17+G22))</f>
        <v>0</v>
      </c>
      <c r="H24" s="104">
        <f>IF((H13+H17+H22)&lt;&gt;0,"NESLAGANJE ZBROJA",(H13+H17+H22))</f>
        <v>0</v>
      </c>
    </row>
    <row r="25" spans="1:11" s="109" customFormat="1" ht="18" customHeight="1" x14ac:dyDescent="0.25">
      <c r="A25" s="112"/>
      <c r="B25" s="90"/>
      <c r="C25" s="90"/>
      <c r="D25" s="90"/>
      <c r="E25" s="90"/>
    </row>
    <row r="26" spans="1:11" ht="42" customHeight="1" x14ac:dyDescent="0.25">
      <c r="A26" s="171" t="s">
        <v>139</v>
      </c>
      <c r="B26" s="172"/>
      <c r="C26" s="172"/>
      <c r="D26" s="172"/>
      <c r="E26" s="172"/>
      <c r="F26" s="172"/>
      <c r="G26" s="172"/>
      <c r="H26" s="172"/>
    </row>
    <row r="27" spans="1:11" x14ac:dyDescent="0.2">
      <c r="E27" s="113"/>
    </row>
    <row r="31" spans="1:11" x14ac:dyDescent="0.2">
      <c r="F31" s="25"/>
      <c r="G31" s="25"/>
      <c r="H31" s="25"/>
    </row>
    <row r="32" spans="1:11" x14ac:dyDescent="0.2">
      <c r="F32" s="25"/>
      <c r="G32" s="25"/>
      <c r="H32" s="25"/>
    </row>
    <row r="33" spans="5:8" x14ac:dyDescent="0.2">
      <c r="E33" s="114"/>
      <c r="F33" s="27"/>
      <c r="G33" s="27"/>
      <c r="H33" s="27"/>
    </row>
    <row r="34" spans="5:8" x14ac:dyDescent="0.2">
      <c r="E34" s="114"/>
      <c r="F34" s="25"/>
      <c r="G34" s="25"/>
      <c r="H34" s="25"/>
    </row>
    <row r="35" spans="5:8" x14ac:dyDescent="0.2">
      <c r="E35" s="114"/>
      <c r="F35" s="25"/>
      <c r="G35" s="25"/>
      <c r="H35" s="25"/>
    </row>
    <row r="36" spans="5:8" x14ac:dyDescent="0.2">
      <c r="E36" s="114"/>
      <c r="F36" s="25"/>
      <c r="G36" s="25"/>
      <c r="H36" s="25"/>
    </row>
    <row r="37" spans="5:8" x14ac:dyDescent="0.2">
      <c r="E37" s="114"/>
      <c r="F37" s="25"/>
      <c r="G37" s="25"/>
      <c r="H37" s="25"/>
    </row>
    <row r="38" spans="5:8" x14ac:dyDescent="0.2">
      <c r="E38" s="114"/>
    </row>
    <row r="43" spans="5:8" x14ac:dyDescent="0.2">
      <c r="F43" s="25"/>
    </row>
    <row r="44" spans="5:8" x14ac:dyDescent="0.2">
      <c r="F44" s="25"/>
    </row>
    <row r="45" spans="5:8" x14ac:dyDescent="0.2">
      <c r="F45" s="25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B1" zoomScale="120" zoomScaleNormal="120" workbookViewId="0">
      <selection activeCell="C5" sqref="C5"/>
    </sheetView>
  </sheetViews>
  <sheetFormatPr defaultColWidth="9.140625" defaultRowHeight="12" x14ac:dyDescent="0.2"/>
  <cols>
    <col min="1" max="1" width="9.28515625" style="44" hidden="1" customWidth="1"/>
    <col min="2" max="2" width="8.5703125" style="49" customWidth="1"/>
    <col min="3" max="3" width="46.5703125" style="76" customWidth="1"/>
    <col min="4" max="4" width="11" style="51" customWidth="1"/>
    <col min="5" max="5" width="11.42578125" style="51" customWidth="1"/>
    <col min="6" max="6" width="11" style="51" customWidth="1"/>
    <col min="7" max="16384" width="9.140625" style="50"/>
  </cols>
  <sheetData>
    <row r="1" spans="1:6" ht="12.75" thickBot="1" x14ac:dyDescent="0.25">
      <c r="C1" s="196"/>
      <c r="D1" s="197"/>
      <c r="E1" s="197"/>
      <c r="F1" s="197"/>
    </row>
    <row r="2" spans="1:6" ht="34.5" thickBot="1" x14ac:dyDescent="0.25">
      <c r="A2" s="44" t="s">
        <v>38</v>
      </c>
      <c r="B2" s="156" t="s">
        <v>39</v>
      </c>
      <c r="C2" s="157" t="s">
        <v>19</v>
      </c>
      <c r="D2" s="158" t="s">
        <v>150</v>
      </c>
      <c r="E2" s="158" t="s">
        <v>142</v>
      </c>
      <c r="F2" s="158" t="s">
        <v>151</v>
      </c>
    </row>
    <row r="3" spans="1:6" s="46" customFormat="1" ht="12.75" x14ac:dyDescent="0.2">
      <c r="A3" s="45">
        <f>LEN(B3)</f>
        <v>1</v>
      </c>
      <c r="B3" s="159">
        <v>6</v>
      </c>
      <c r="C3" s="160" t="s">
        <v>104</v>
      </c>
      <c r="D3" s="161">
        <f>D4+D9+D12+D14+D17+D20</f>
        <v>9529350</v>
      </c>
      <c r="E3" s="161">
        <f t="shared" ref="E3:F3" si="0">E4+E9+E12+E14+E17+E20</f>
        <v>9958700</v>
      </c>
      <c r="F3" s="161">
        <f t="shared" si="0"/>
        <v>9353500</v>
      </c>
    </row>
    <row r="4" spans="1:6" s="48" customFormat="1" ht="22.5" x14ac:dyDescent="0.2">
      <c r="A4" s="47">
        <f t="shared" ref="A4:A18" si="1">LEN(B4)</f>
        <v>2</v>
      </c>
      <c r="B4" s="159">
        <v>63</v>
      </c>
      <c r="C4" s="160" t="s">
        <v>105</v>
      </c>
      <c r="D4" s="161">
        <f>D5+D6+D7+D8</f>
        <v>8594850</v>
      </c>
      <c r="E4" s="161">
        <f t="shared" ref="E4:F4" si="2">E5+E6+E7+E8</f>
        <v>9024200</v>
      </c>
      <c r="F4" s="161">
        <f t="shared" si="2"/>
        <v>8419000</v>
      </c>
    </row>
    <row r="5" spans="1:6" s="48" customFormat="1" ht="27.75" customHeight="1" x14ac:dyDescent="0.2">
      <c r="A5" s="47">
        <f t="shared" si="1"/>
        <v>3</v>
      </c>
      <c r="B5" s="162">
        <v>632</v>
      </c>
      <c r="C5" s="163" t="s">
        <v>106</v>
      </c>
      <c r="D5" s="164">
        <v>0</v>
      </c>
      <c r="E5" s="164">
        <v>0</v>
      </c>
      <c r="F5" s="164">
        <v>0</v>
      </c>
    </row>
    <row r="6" spans="1:6" s="48" customFormat="1" ht="22.5" x14ac:dyDescent="0.2">
      <c r="A6" s="47">
        <f t="shared" si="1"/>
        <v>3</v>
      </c>
      <c r="B6" s="162">
        <v>636</v>
      </c>
      <c r="C6" s="163" t="s">
        <v>107</v>
      </c>
      <c r="D6" s="164">
        <v>7440000</v>
      </c>
      <c r="E6" s="164">
        <v>7440000</v>
      </c>
      <c r="F6" s="164">
        <v>7440000</v>
      </c>
    </row>
    <row r="7" spans="1:6" s="75" customFormat="1" x14ac:dyDescent="0.2">
      <c r="A7" s="74">
        <f t="shared" si="1"/>
        <v>3</v>
      </c>
      <c r="B7" s="162">
        <v>638</v>
      </c>
      <c r="C7" s="163" t="s">
        <v>134</v>
      </c>
      <c r="D7" s="164">
        <v>130000</v>
      </c>
      <c r="E7" s="164">
        <v>130000</v>
      </c>
      <c r="F7" s="164">
        <v>130000</v>
      </c>
    </row>
    <row r="8" spans="1:6" s="75" customFormat="1" x14ac:dyDescent="0.2">
      <c r="A8" s="74">
        <f t="shared" si="1"/>
        <v>3</v>
      </c>
      <c r="B8" s="162">
        <v>639</v>
      </c>
      <c r="C8" s="163" t="s">
        <v>133</v>
      </c>
      <c r="D8" s="164">
        <v>1024850</v>
      </c>
      <c r="E8" s="164">
        <v>1454200</v>
      </c>
      <c r="F8" s="164">
        <v>849000</v>
      </c>
    </row>
    <row r="9" spans="1:6" s="48" customFormat="1" x14ac:dyDescent="0.2">
      <c r="A9" s="47">
        <f t="shared" si="1"/>
        <v>2</v>
      </c>
      <c r="B9" s="159">
        <v>64</v>
      </c>
      <c r="C9" s="160" t="s">
        <v>108</v>
      </c>
      <c r="D9" s="161">
        <f>D10+D11</f>
        <v>500</v>
      </c>
      <c r="E9" s="161">
        <f t="shared" ref="E9:F9" si="3">E10+E11</f>
        <v>500</v>
      </c>
      <c r="F9" s="161">
        <f t="shared" si="3"/>
        <v>500</v>
      </c>
    </row>
    <row r="10" spans="1:6" s="48" customFormat="1" x14ac:dyDescent="0.2">
      <c r="A10" s="47">
        <f t="shared" si="1"/>
        <v>3</v>
      </c>
      <c r="B10" s="162">
        <v>641</v>
      </c>
      <c r="C10" s="163" t="s">
        <v>109</v>
      </c>
      <c r="D10" s="164">
        <v>500</v>
      </c>
      <c r="E10" s="164">
        <v>500</v>
      </c>
      <c r="F10" s="164">
        <v>500</v>
      </c>
    </row>
    <row r="11" spans="1:6" s="48" customFormat="1" x14ac:dyDescent="0.2">
      <c r="A11" s="47">
        <f t="shared" si="1"/>
        <v>3</v>
      </c>
      <c r="B11" s="162">
        <v>642</v>
      </c>
      <c r="C11" s="163" t="s">
        <v>110</v>
      </c>
      <c r="D11" s="164">
        <v>0</v>
      </c>
      <c r="E11" s="164">
        <v>0</v>
      </c>
      <c r="F11" s="164">
        <v>0</v>
      </c>
    </row>
    <row r="12" spans="1:6" s="48" customFormat="1" ht="22.5" x14ac:dyDescent="0.2">
      <c r="A12" s="47">
        <f t="shared" si="1"/>
        <v>2</v>
      </c>
      <c r="B12" s="159">
        <v>65</v>
      </c>
      <c r="C12" s="160" t="s">
        <v>111</v>
      </c>
      <c r="D12" s="161">
        <f>D13</f>
        <v>7000</v>
      </c>
      <c r="E12" s="161">
        <f t="shared" ref="E12:F12" si="4">E13</f>
        <v>7000</v>
      </c>
      <c r="F12" s="161">
        <f t="shared" si="4"/>
        <v>7000</v>
      </c>
    </row>
    <row r="13" spans="1:6" s="48" customFormat="1" x14ac:dyDescent="0.2">
      <c r="A13" s="47">
        <f t="shared" si="1"/>
        <v>3</v>
      </c>
      <c r="B13" s="162">
        <v>652</v>
      </c>
      <c r="C13" s="163" t="s">
        <v>112</v>
      </c>
      <c r="D13" s="164">
        <v>7000</v>
      </c>
      <c r="E13" s="164">
        <v>7000</v>
      </c>
      <c r="F13" s="164">
        <v>7000</v>
      </c>
    </row>
    <row r="14" spans="1:6" s="48" customFormat="1" ht="22.5" x14ac:dyDescent="0.2">
      <c r="A14" s="47">
        <f t="shared" si="1"/>
        <v>2</v>
      </c>
      <c r="B14" s="159">
        <v>66</v>
      </c>
      <c r="C14" s="160" t="s">
        <v>113</v>
      </c>
      <c r="D14" s="161">
        <f>D15+D16</f>
        <v>142000</v>
      </c>
      <c r="E14" s="161">
        <f t="shared" ref="E14:F14" si="5">E15+E16</f>
        <v>142000</v>
      </c>
      <c r="F14" s="161">
        <f t="shared" si="5"/>
        <v>142000</v>
      </c>
    </row>
    <row r="15" spans="1:6" s="48" customFormat="1" x14ac:dyDescent="0.2">
      <c r="A15" s="47">
        <f t="shared" si="1"/>
        <v>3</v>
      </c>
      <c r="B15" s="162">
        <v>661</v>
      </c>
      <c r="C15" s="163" t="s">
        <v>114</v>
      </c>
      <c r="D15" s="164">
        <v>130000</v>
      </c>
      <c r="E15" s="164">
        <v>130000</v>
      </c>
      <c r="F15" s="164">
        <v>130000</v>
      </c>
    </row>
    <row r="16" spans="1:6" s="48" customFormat="1" x14ac:dyDescent="0.2">
      <c r="A16" s="47">
        <f t="shared" si="1"/>
        <v>3</v>
      </c>
      <c r="B16" s="162">
        <v>663</v>
      </c>
      <c r="C16" s="163" t="s">
        <v>115</v>
      </c>
      <c r="D16" s="164">
        <v>12000</v>
      </c>
      <c r="E16" s="164">
        <v>12000</v>
      </c>
      <c r="F16" s="164">
        <v>12000</v>
      </c>
    </row>
    <row r="17" spans="1:6" s="48" customFormat="1" ht="22.5" x14ac:dyDescent="0.2">
      <c r="A17" s="47">
        <f t="shared" si="1"/>
        <v>2</v>
      </c>
      <c r="B17" s="159">
        <v>67</v>
      </c>
      <c r="C17" s="160" t="s">
        <v>116</v>
      </c>
      <c r="D17" s="161">
        <f>D18+D19</f>
        <v>785000</v>
      </c>
      <c r="E17" s="161">
        <f t="shared" ref="E17:F17" si="6">E18+E19</f>
        <v>785000</v>
      </c>
      <c r="F17" s="161">
        <f t="shared" si="6"/>
        <v>785000</v>
      </c>
    </row>
    <row r="18" spans="1:6" s="48" customFormat="1" ht="22.5" x14ac:dyDescent="0.2">
      <c r="A18" s="47">
        <f t="shared" si="1"/>
        <v>3</v>
      </c>
      <c r="B18" s="162">
        <v>671</v>
      </c>
      <c r="C18" s="163" t="s">
        <v>117</v>
      </c>
      <c r="D18" s="164">
        <v>785000</v>
      </c>
      <c r="E18" s="164">
        <v>785000</v>
      </c>
      <c r="F18" s="164">
        <v>785000</v>
      </c>
    </row>
    <row r="19" spans="1:6" s="48" customFormat="1" x14ac:dyDescent="0.2">
      <c r="A19" s="47">
        <f t="shared" ref="A19:A31" si="7">LEN(B19)</f>
        <v>3</v>
      </c>
      <c r="B19" s="162">
        <v>673</v>
      </c>
      <c r="C19" s="163" t="s">
        <v>118</v>
      </c>
      <c r="D19" s="164">
        <v>0</v>
      </c>
      <c r="E19" s="164">
        <v>0</v>
      </c>
      <c r="F19" s="164">
        <v>0</v>
      </c>
    </row>
    <row r="20" spans="1:6" s="48" customFormat="1" x14ac:dyDescent="0.2">
      <c r="A20" s="47">
        <f t="shared" si="7"/>
        <v>2</v>
      </c>
      <c r="B20" s="159">
        <v>68</v>
      </c>
      <c r="C20" s="160" t="s">
        <v>119</v>
      </c>
      <c r="D20" s="161">
        <f>D21</f>
        <v>0</v>
      </c>
      <c r="E20" s="161">
        <f t="shared" ref="E20:F20" si="8">E21</f>
        <v>0</v>
      </c>
      <c r="F20" s="161">
        <f t="shared" si="8"/>
        <v>0</v>
      </c>
    </row>
    <row r="21" spans="1:6" s="48" customFormat="1" x14ac:dyDescent="0.2">
      <c r="A21" s="47">
        <f t="shared" si="7"/>
        <v>3</v>
      </c>
      <c r="B21" s="162">
        <v>683</v>
      </c>
      <c r="C21" s="163" t="s">
        <v>120</v>
      </c>
      <c r="D21" s="164">
        <v>0</v>
      </c>
      <c r="E21" s="164">
        <v>0</v>
      </c>
      <c r="F21" s="164">
        <v>0</v>
      </c>
    </row>
    <row r="22" spans="1:6" s="46" customFormat="1" ht="12.75" x14ac:dyDescent="0.2">
      <c r="A22" s="45">
        <f t="shared" si="7"/>
        <v>1</v>
      </c>
      <c r="B22" s="159">
        <v>7</v>
      </c>
      <c r="C22" s="160" t="s">
        <v>121</v>
      </c>
      <c r="D22" s="161">
        <f>D23+D25</f>
        <v>1200</v>
      </c>
      <c r="E22" s="161">
        <f t="shared" ref="E22:F22" si="9">E23+E25</f>
        <v>1200</v>
      </c>
      <c r="F22" s="161">
        <f t="shared" si="9"/>
        <v>1200</v>
      </c>
    </row>
    <row r="23" spans="1:6" s="48" customFormat="1" x14ac:dyDescent="0.2">
      <c r="A23" s="47">
        <f t="shared" si="7"/>
        <v>2</v>
      </c>
      <c r="B23" s="159">
        <v>71</v>
      </c>
      <c r="C23" s="160" t="s">
        <v>122</v>
      </c>
      <c r="D23" s="161">
        <f>D24</f>
        <v>0</v>
      </c>
      <c r="E23" s="161">
        <f t="shared" ref="E23:F23" si="10">E24</f>
        <v>0</v>
      </c>
      <c r="F23" s="161">
        <f t="shared" si="10"/>
        <v>0</v>
      </c>
    </row>
    <row r="24" spans="1:6" s="48" customFormat="1" x14ac:dyDescent="0.2">
      <c r="A24" s="47">
        <f t="shared" si="7"/>
        <v>3</v>
      </c>
      <c r="B24" s="162">
        <v>711</v>
      </c>
      <c r="C24" s="163" t="s">
        <v>123</v>
      </c>
      <c r="D24" s="164">
        <v>0</v>
      </c>
      <c r="E24" s="164">
        <v>0</v>
      </c>
      <c r="F24" s="164">
        <v>0</v>
      </c>
    </row>
    <row r="25" spans="1:6" s="48" customFormat="1" x14ac:dyDescent="0.2">
      <c r="A25" s="47">
        <f t="shared" si="7"/>
        <v>2</v>
      </c>
      <c r="B25" s="159">
        <v>72</v>
      </c>
      <c r="C25" s="160" t="s">
        <v>124</v>
      </c>
      <c r="D25" s="161">
        <f>D26+D27</f>
        <v>1200</v>
      </c>
      <c r="E25" s="161">
        <f t="shared" ref="E25:F25" si="11">E26+E27</f>
        <v>1200</v>
      </c>
      <c r="F25" s="161">
        <f t="shared" si="11"/>
        <v>1200</v>
      </c>
    </row>
    <row r="26" spans="1:6" s="48" customFormat="1" x14ac:dyDescent="0.2">
      <c r="A26" s="47">
        <f t="shared" si="7"/>
        <v>3</v>
      </c>
      <c r="B26" s="162">
        <v>721</v>
      </c>
      <c r="C26" s="163" t="s">
        <v>125</v>
      </c>
      <c r="D26" s="164">
        <v>1200</v>
      </c>
      <c r="E26" s="164">
        <v>1200</v>
      </c>
      <c r="F26" s="164">
        <v>1200</v>
      </c>
    </row>
    <row r="27" spans="1:6" s="48" customFormat="1" x14ac:dyDescent="0.2">
      <c r="A27" s="47">
        <f t="shared" si="7"/>
        <v>3</v>
      </c>
      <c r="B27" s="162">
        <v>723</v>
      </c>
      <c r="C27" s="163" t="s">
        <v>126</v>
      </c>
      <c r="D27" s="164">
        <v>0</v>
      </c>
      <c r="E27" s="164">
        <v>0</v>
      </c>
      <c r="F27" s="164">
        <v>0</v>
      </c>
    </row>
    <row r="28" spans="1:6" s="46" customFormat="1" ht="12.75" x14ac:dyDescent="0.2">
      <c r="A28" s="45">
        <f t="shared" si="7"/>
        <v>1</v>
      </c>
      <c r="B28" s="159">
        <v>8</v>
      </c>
      <c r="C28" s="160" t="s">
        <v>127</v>
      </c>
      <c r="D28" s="161">
        <f>D29</f>
        <v>0</v>
      </c>
      <c r="E28" s="161">
        <f t="shared" ref="E28:F28" si="12">E29</f>
        <v>0</v>
      </c>
      <c r="F28" s="161">
        <f t="shared" si="12"/>
        <v>0</v>
      </c>
    </row>
    <row r="29" spans="1:6" s="48" customFormat="1" x14ac:dyDescent="0.2">
      <c r="A29" s="47">
        <f t="shared" si="7"/>
        <v>2</v>
      </c>
      <c r="B29" s="159">
        <v>84</v>
      </c>
      <c r="C29" s="160" t="s">
        <v>128</v>
      </c>
      <c r="D29" s="161">
        <f>D30+D31</f>
        <v>0</v>
      </c>
      <c r="E29" s="161">
        <f t="shared" ref="E29:F29" si="13">E30+E31</f>
        <v>0</v>
      </c>
      <c r="F29" s="161">
        <f t="shared" si="13"/>
        <v>0</v>
      </c>
    </row>
    <row r="30" spans="1:6" s="48" customFormat="1" ht="22.5" x14ac:dyDescent="0.2">
      <c r="A30" s="47">
        <f t="shared" si="7"/>
        <v>3</v>
      </c>
      <c r="B30" s="162">
        <v>844</v>
      </c>
      <c r="C30" s="163" t="s">
        <v>129</v>
      </c>
      <c r="D30" s="164">
        <v>0</v>
      </c>
      <c r="E30" s="164">
        <v>0</v>
      </c>
      <c r="F30" s="164">
        <v>0</v>
      </c>
    </row>
    <row r="31" spans="1:6" s="48" customFormat="1" x14ac:dyDescent="0.2">
      <c r="A31" s="47">
        <f t="shared" si="7"/>
        <v>3</v>
      </c>
      <c r="B31" s="162">
        <v>847</v>
      </c>
      <c r="C31" s="163" t="s">
        <v>130</v>
      </c>
      <c r="D31" s="164">
        <v>0</v>
      </c>
      <c r="E31" s="164">
        <v>0</v>
      </c>
      <c r="F31" s="164">
        <v>0</v>
      </c>
    </row>
  </sheetData>
  <autoFilter ref="A2:F31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opLeftCell="B1" zoomScale="130" zoomScaleNormal="130" workbookViewId="0">
      <selection activeCell="C7" sqref="C7"/>
    </sheetView>
  </sheetViews>
  <sheetFormatPr defaultColWidth="9.140625" defaultRowHeight="12" x14ac:dyDescent="0.2"/>
  <cols>
    <col min="1" max="1" width="9.140625" style="50" hidden="1" customWidth="1"/>
    <col min="2" max="2" width="12.7109375" style="50" customWidth="1"/>
    <col min="3" max="3" width="39.85546875" style="51" customWidth="1"/>
    <col min="4" max="4" width="12.42578125" style="52" customWidth="1"/>
    <col min="5" max="5" width="12.28515625" style="52" customWidth="1"/>
    <col min="6" max="6" width="12.5703125" style="52" customWidth="1"/>
    <col min="7" max="16384" width="9.140625" style="50"/>
  </cols>
  <sheetData>
    <row r="1" spans="1:6" ht="12.75" thickBot="1" x14ac:dyDescent="0.25">
      <c r="C1" s="196"/>
      <c r="D1" s="197"/>
      <c r="E1" s="197"/>
      <c r="F1" s="197"/>
    </row>
    <row r="2" spans="1:6" ht="24.75" thickBot="1" x14ac:dyDescent="0.25">
      <c r="A2" s="50" t="s">
        <v>38</v>
      </c>
      <c r="B2" s="165" t="s">
        <v>40</v>
      </c>
      <c r="C2" s="166" t="s">
        <v>19</v>
      </c>
      <c r="D2" s="165" t="s">
        <v>150</v>
      </c>
      <c r="E2" s="165" t="s">
        <v>142</v>
      </c>
      <c r="F2" s="165" t="s">
        <v>151</v>
      </c>
    </row>
    <row r="3" spans="1:6" x14ac:dyDescent="0.2">
      <c r="A3" s="50">
        <f>LEN(B3)</f>
        <v>1</v>
      </c>
      <c r="B3" s="167" t="s">
        <v>42</v>
      </c>
      <c r="C3" s="168" t="s">
        <v>43</v>
      </c>
      <c r="D3" s="169">
        <f>D4+D8+D14+D17+D19+D21</f>
        <v>10118750</v>
      </c>
      <c r="E3" s="169">
        <f t="shared" ref="E3:F3" si="0">E4+E8+E14+E17+E19+E21</f>
        <v>9405100</v>
      </c>
      <c r="F3" s="169">
        <f t="shared" si="0"/>
        <v>9280700</v>
      </c>
    </row>
    <row r="4" spans="1:6" x14ac:dyDescent="0.2">
      <c r="A4" s="116">
        <f t="shared" ref="A4:A22" si="1">LEN(B4)</f>
        <v>2</v>
      </c>
      <c r="B4" s="167" t="s">
        <v>44</v>
      </c>
      <c r="C4" s="168" t="s">
        <v>21</v>
      </c>
      <c r="D4" s="169">
        <f>+D5+D6+D7</f>
        <v>7796150</v>
      </c>
      <c r="E4" s="169">
        <f t="shared" ref="E4:F4" si="2">+E5+E6+E7</f>
        <v>7731150</v>
      </c>
      <c r="F4" s="169">
        <f t="shared" si="2"/>
        <v>7726150</v>
      </c>
    </row>
    <row r="5" spans="1:6" x14ac:dyDescent="0.2">
      <c r="A5" s="116">
        <f t="shared" si="1"/>
        <v>3</v>
      </c>
      <c r="B5" s="117" t="s">
        <v>45</v>
      </c>
      <c r="C5" s="118" t="s">
        <v>22</v>
      </c>
      <c r="D5" s="170">
        <v>6410805</v>
      </c>
      <c r="E5" s="170">
        <v>6380805</v>
      </c>
      <c r="F5" s="170">
        <v>6376512.8799999999</v>
      </c>
    </row>
    <row r="6" spans="1:6" x14ac:dyDescent="0.2">
      <c r="A6" s="116">
        <f t="shared" si="1"/>
        <v>3</v>
      </c>
      <c r="B6" s="117">
        <v>312</v>
      </c>
      <c r="C6" s="118" t="s">
        <v>23</v>
      </c>
      <c r="D6" s="170">
        <v>322000</v>
      </c>
      <c r="E6" s="170">
        <v>292000</v>
      </c>
      <c r="F6" s="170">
        <v>292000</v>
      </c>
    </row>
    <row r="7" spans="1:6" x14ac:dyDescent="0.2">
      <c r="A7" s="116">
        <f t="shared" si="1"/>
        <v>3</v>
      </c>
      <c r="B7" s="117">
        <v>313</v>
      </c>
      <c r="C7" s="118" t="s">
        <v>24</v>
      </c>
      <c r="D7" s="170">
        <v>1063345</v>
      </c>
      <c r="E7" s="170">
        <v>1058345</v>
      </c>
      <c r="F7" s="170">
        <v>1057637.1200000001</v>
      </c>
    </row>
    <row r="8" spans="1:6" x14ac:dyDescent="0.2">
      <c r="A8" s="116">
        <f t="shared" si="1"/>
        <v>2</v>
      </c>
      <c r="B8" s="167" t="s">
        <v>46</v>
      </c>
      <c r="C8" s="168" t="s">
        <v>25</v>
      </c>
      <c r="D8" s="169">
        <f>D9+D10+D11+D12+D13</f>
        <v>2292600</v>
      </c>
      <c r="E8" s="169">
        <f t="shared" ref="E8:F8" si="3">E9+E10+E11+E12+E13</f>
        <v>1670950</v>
      </c>
      <c r="F8" s="169">
        <f t="shared" si="3"/>
        <v>1551550</v>
      </c>
    </row>
    <row r="9" spans="1:6" x14ac:dyDescent="0.2">
      <c r="A9" s="116">
        <f t="shared" si="1"/>
        <v>3</v>
      </c>
      <c r="B9" s="117" t="s">
        <v>47</v>
      </c>
      <c r="C9" s="118" t="s">
        <v>26</v>
      </c>
      <c r="D9" s="170">
        <v>888500</v>
      </c>
      <c r="E9" s="170">
        <v>835500</v>
      </c>
      <c r="F9" s="170">
        <v>740500</v>
      </c>
    </row>
    <row r="10" spans="1:6" x14ac:dyDescent="0.2">
      <c r="A10" s="116">
        <f t="shared" si="1"/>
        <v>3</v>
      </c>
      <c r="B10" s="117" t="s">
        <v>48</v>
      </c>
      <c r="C10" s="118" t="s">
        <v>27</v>
      </c>
      <c r="D10" s="170">
        <v>601200</v>
      </c>
      <c r="E10" s="170">
        <v>522200</v>
      </c>
      <c r="F10" s="170">
        <v>521450</v>
      </c>
    </row>
    <row r="11" spans="1:6" x14ac:dyDescent="0.2">
      <c r="A11" s="116">
        <f t="shared" si="1"/>
        <v>3</v>
      </c>
      <c r="B11" s="117" t="s">
        <v>49</v>
      </c>
      <c r="C11" s="118" t="s">
        <v>28</v>
      </c>
      <c r="D11" s="170">
        <v>691285</v>
      </c>
      <c r="E11" s="170">
        <v>238635</v>
      </c>
      <c r="F11" s="170">
        <v>214985</v>
      </c>
    </row>
    <row r="12" spans="1:6" ht="24" x14ac:dyDescent="0.2">
      <c r="A12" s="116">
        <f t="shared" si="1"/>
        <v>3</v>
      </c>
      <c r="B12" s="117" t="s">
        <v>50</v>
      </c>
      <c r="C12" s="118" t="s">
        <v>51</v>
      </c>
      <c r="D12" s="170">
        <v>21000</v>
      </c>
      <c r="E12" s="170">
        <v>11000</v>
      </c>
      <c r="F12" s="170">
        <v>11000</v>
      </c>
    </row>
    <row r="13" spans="1:6" x14ac:dyDescent="0.2">
      <c r="A13" s="116">
        <f t="shared" si="1"/>
        <v>3</v>
      </c>
      <c r="B13" s="117" t="s">
        <v>52</v>
      </c>
      <c r="C13" s="118" t="s">
        <v>29</v>
      </c>
      <c r="D13" s="170">
        <v>90615</v>
      </c>
      <c r="E13" s="170">
        <v>63615</v>
      </c>
      <c r="F13" s="170">
        <v>63615</v>
      </c>
    </row>
    <row r="14" spans="1:6" x14ac:dyDescent="0.2">
      <c r="A14" s="116">
        <f t="shared" si="1"/>
        <v>2</v>
      </c>
      <c r="B14" s="167" t="s">
        <v>53</v>
      </c>
      <c r="C14" s="168" t="s">
        <v>54</v>
      </c>
      <c r="D14" s="169">
        <f>D15+D16</f>
        <v>9000</v>
      </c>
      <c r="E14" s="169">
        <f t="shared" ref="E14:F14" si="4">E15+E16</f>
        <v>3000</v>
      </c>
      <c r="F14" s="169">
        <f t="shared" si="4"/>
        <v>3000</v>
      </c>
    </row>
    <row r="15" spans="1:6" x14ac:dyDescent="0.2">
      <c r="A15" s="116">
        <f t="shared" si="1"/>
        <v>3</v>
      </c>
      <c r="B15" s="117" t="s">
        <v>55</v>
      </c>
      <c r="C15" s="118" t="s">
        <v>56</v>
      </c>
      <c r="D15" s="170">
        <v>0</v>
      </c>
      <c r="E15" s="170">
        <v>0</v>
      </c>
      <c r="F15" s="170">
        <v>0</v>
      </c>
    </row>
    <row r="16" spans="1:6" x14ac:dyDescent="0.2">
      <c r="A16" s="116">
        <f t="shared" si="1"/>
        <v>3</v>
      </c>
      <c r="B16" s="117" t="s">
        <v>57</v>
      </c>
      <c r="C16" s="118" t="s">
        <v>30</v>
      </c>
      <c r="D16" s="170">
        <v>9000</v>
      </c>
      <c r="E16" s="170">
        <v>3000</v>
      </c>
      <c r="F16" s="170">
        <v>3000</v>
      </c>
    </row>
    <row r="17" spans="1:6" s="85" customFormat="1" ht="24" x14ac:dyDescent="0.2">
      <c r="A17" s="116">
        <f t="shared" si="1"/>
        <v>2</v>
      </c>
      <c r="B17" s="167">
        <v>36</v>
      </c>
      <c r="C17" s="168" t="s">
        <v>135</v>
      </c>
      <c r="D17" s="169">
        <f>D18</f>
        <v>21000</v>
      </c>
      <c r="E17" s="169">
        <f t="shared" ref="E17:F17" si="5">E18</f>
        <v>0</v>
      </c>
      <c r="F17" s="169">
        <f t="shared" si="5"/>
        <v>0</v>
      </c>
    </row>
    <row r="18" spans="1:6" s="85" customFormat="1" x14ac:dyDescent="0.2">
      <c r="A18" s="116">
        <f t="shared" si="1"/>
        <v>3</v>
      </c>
      <c r="B18" s="117">
        <v>361</v>
      </c>
      <c r="C18" s="118" t="s">
        <v>171</v>
      </c>
      <c r="D18" s="170">
        <v>21000</v>
      </c>
      <c r="E18" s="170">
        <v>0</v>
      </c>
      <c r="F18" s="170">
        <v>0</v>
      </c>
    </row>
    <row r="19" spans="1:6" ht="24" x14ac:dyDescent="0.2">
      <c r="A19" s="116">
        <f t="shared" si="1"/>
        <v>2</v>
      </c>
      <c r="B19" s="167" t="s">
        <v>58</v>
      </c>
      <c r="C19" s="168" t="s">
        <v>59</v>
      </c>
      <c r="D19" s="169">
        <f>D20</f>
        <v>0</v>
      </c>
      <c r="E19" s="169">
        <f t="shared" ref="E19:F19" si="6">E20</f>
        <v>0</v>
      </c>
      <c r="F19" s="169">
        <f t="shared" si="6"/>
        <v>0</v>
      </c>
    </row>
    <row r="20" spans="1:6" ht="24" x14ac:dyDescent="0.2">
      <c r="A20" s="116">
        <f t="shared" si="1"/>
        <v>3</v>
      </c>
      <c r="B20" s="117" t="s">
        <v>60</v>
      </c>
      <c r="C20" s="118" t="s">
        <v>61</v>
      </c>
      <c r="D20" s="170">
        <v>0</v>
      </c>
      <c r="E20" s="170">
        <v>0</v>
      </c>
      <c r="F20" s="170">
        <v>0</v>
      </c>
    </row>
    <row r="21" spans="1:6" x14ac:dyDescent="0.2">
      <c r="A21" s="116">
        <f t="shared" si="1"/>
        <v>2</v>
      </c>
      <c r="B21" s="167" t="s">
        <v>62</v>
      </c>
      <c r="C21" s="168" t="s">
        <v>63</v>
      </c>
      <c r="D21" s="169">
        <f>D22</f>
        <v>0</v>
      </c>
      <c r="E21" s="169">
        <f t="shared" ref="E21:F21" si="7">E22</f>
        <v>0</v>
      </c>
      <c r="F21" s="169">
        <f t="shared" si="7"/>
        <v>0</v>
      </c>
    </row>
    <row r="22" spans="1:6" x14ac:dyDescent="0.2">
      <c r="A22" s="116">
        <f t="shared" si="1"/>
        <v>3</v>
      </c>
      <c r="B22" s="117">
        <v>383</v>
      </c>
      <c r="C22" s="118" t="s">
        <v>64</v>
      </c>
      <c r="D22" s="170">
        <v>0</v>
      </c>
      <c r="E22" s="170">
        <v>0</v>
      </c>
      <c r="F22" s="170">
        <v>0</v>
      </c>
    </row>
    <row r="23" spans="1:6" x14ac:dyDescent="0.2">
      <c r="A23" s="116">
        <f t="shared" ref="A23:A45" si="8">LEN(B23)</f>
        <v>1</v>
      </c>
      <c r="B23" s="167" t="s">
        <v>65</v>
      </c>
      <c r="C23" s="168" t="s">
        <v>32</v>
      </c>
      <c r="D23" s="169">
        <f>D24+D27+D34+D36+D38</f>
        <v>211800</v>
      </c>
      <c r="E23" s="169">
        <f t="shared" ref="E23:F23" si="9">E24+E27+E34+E36+E38</f>
        <v>554800</v>
      </c>
      <c r="F23" s="169">
        <f t="shared" si="9"/>
        <v>74000</v>
      </c>
    </row>
    <row r="24" spans="1:6" ht="24" x14ac:dyDescent="0.2">
      <c r="A24" s="116">
        <f t="shared" si="8"/>
        <v>2</v>
      </c>
      <c r="B24" s="167" t="s">
        <v>66</v>
      </c>
      <c r="C24" s="168" t="s">
        <v>67</v>
      </c>
      <c r="D24" s="169"/>
      <c r="E24" s="169"/>
      <c r="F24" s="169"/>
    </row>
    <row r="25" spans="1:6" x14ac:dyDescent="0.2">
      <c r="A25" s="116">
        <f t="shared" si="8"/>
        <v>3</v>
      </c>
      <c r="B25" s="117" t="s">
        <v>68</v>
      </c>
      <c r="C25" s="118" t="s">
        <v>33</v>
      </c>
      <c r="D25" s="170">
        <v>0</v>
      </c>
      <c r="E25" s="170">
        <v>0</v>
      </c>
      <c r="F25" s="170">
        <v>0</v>
      </c>
    </row>
    <row r="26" spans="1:6" x14ac:dyDescent="0.2">
      <c r="A26" s="116">
        <f t="shared" si="8"/>
        <v>3</v>
      </c>
      <c r="B26" s="117" t="s">
        <v>69</v>
      </c>
      <c r="C26" s="118" t="s">
        <v>70</v>
      </c>
      <c r="D26" s="170">
        <v>0</v>
      </c>
      <c r="E26" s="170">
        <v>0</v>
      </c>
      <c r="F26" s="170">
        <v>0</v>
      </c>
    </row>
    <row r="27" spans="1:6" ht="24" x14ac:dyDescent="0.2">
      <c r="A27" s="116">
        <f t="shared" si="8"/>
        <v>2</v>
      </c>
      <c r="B27" s="167" t="s">
        <v>71</v>
      </c>
      <c r="C27" s="168" t="s">
        <v>72</v>
      </c>
      <c r="D27" s="170">
        <f>D28+D29+D30+D31+D32+D33</f>
        <v>144000</v>
      </c>
      <c r="E27" s="170">
        <f t="shared" ref="E27:F27" si="10">E28+E29+E30+E31+E32+E33</f>
        <v>554800</v>
      </c>
      <c r="F27" s="170">
        <f t="shared" si="10"/>
        <v>74000</v>
      </c>
    </row>
    <row r="28" spans="1:6" x14ac:dyDescent="0.2">
      <c r="A28" s="116">
        <f t="shared" si="8"/>
        <v>3</v>
      </c>
      <c r="B28" s="117" t="s">
        <v>73</v>
      </c>
      <c r="C28" s="118" t="s">
        <v>74</v>
      </c>
      <c r="D28" s="170">
        <v>0</v>
      </c>
      <c r="E28" s="170">
        <v>0</v>
      </c>
      <c r="F28" s="170">
        <v>0</v>
      </c>
    </row>
    <row r="29" spans="1:6" x14ac:dyDescent="0.2">
      <c r="A29" s="116">
        <f t="shared" si="8"/>
        <v>3</v>
      </c>
      <c r="B29" s="117" t="s">
        <v>75</v>
      </c>
      <c r="C29" s="118" t="s">
        <v>31</v>
      </c>
      <c r="D29" s="170">
        <v>127000</v>
      </c>
      <c r="E29" s="170">
        <v>542800</v>
      </c>
      <c r="F29" s="170">
        <v>62000</v>
      </c>
    </row>
    <row r="30" spans="1:6" x14ac:dyDescent="0.2">
      <c r="A30" s="116">
        <f t="shared" si="8"/>
        <v>3</v>
      </c>
      <c r="B30" s="117" t="s">
        <v>76</v>
      </c>
      <c r="C30" s="118" t="s">
        <v>77</v>
      </c>
      <c r="D30" s="170">
        <v>0</v>
      </c>
      <c r="E30" s="170">
        <v>0</v>
      </c>
      <c r="F30" s="170">
        <v>0</v>
      </c>
    </row>
    <row r="31" spans="1:6" ht="24" x14ac:dyDescent="0.2">
      <c r="A31" s="116">
        <f t="shared" si="8"/>
        <v>3</v>
      </c>
      <c r="B31" s="117" t="s">
        <v>78</v>
      </c>
      <c r="C31" s="118" t="s">
        <v>34</v>
      </c>
      <c r="D31" s="170">
        <v>12000</v>
      </c>
      <c r="E31" s="170">
        <v>12000</v>
      </c>
      <c r="F31" s="170">
        <v>12000</v>
      </c>
    </row>
    <row r="32" spans="1:6" x14ac:dyDescent="0.2">
      <c r="A32" s="116">
        <f t="shared" si="8"/>
        <v>3</v>
      </c>
      <c r="B32" s="117">
        <v>425</v>
      </c>
      <c r="C32" s="118" t="s">
        <v>79</v>
      </c>
      <c r="D32" s="170">
        <v>0</v>
      </c>
      <c r="E32" s="170">
        <v>0</v>
      </c>
      <c r="F32" s="170">
        <v>0</v>
      </c>
    </row>
    <row r="33" spans="1:6" x14ac:dyDescent="0.2">
      <c r="A33" s="116">
        <f t="shared" si="8"/>
        <v>3</v>
      </c>
      <c r="B33" s="117" t="s">
        <v>80</v>
      </c>
      <c r="C33" s="118" t="s">
        <v>81</v>
      </c>
      <c r="D33" s="170">
        <v>5000</v>
      </c>
      <c r="E33" s="170">
        <v>0</v>
      </c>
      <c r="F33" s="170">
        <v>0</v>
      </c>
    </row>
    <row r="34" spans="1:6" ht="24" x14ac:dyDescent="0.2">
      <c r="A34" s="116">
        <f t="shared" si="8"/>
        <v>2</v>
      </c>
      <c r="B34" s="167" t="s">
        <v>82</v>
      </c>
      <c r="C34" s="168" t="s">
        <v>83</v>
      </c>
      <c r="D34" s="169"/>
      <c r="E34" s="169"/>
      <c r="F34" s="169"/>
    </row>
    <row r="35" spans="1:6" x14ac:dyDescent="0.2">
      <c r="A35" s="116">
        <f t="shared" si="8"/>
        <v>3</v>
      </c>
      <c r="B35" s="117" t="s">
        <v>84</v>
      </c>
      <c r="C35" s="118" t="s">
        <v>85</v>
      </c>
      <c r="D35" s="170">
        <v>0</v>
      </c>
      <c r="E35" s="170">
        <v>0</v>
      </c>
      <c r="F35" s="170">
        <v>0</v>
      </c>
    </row>
    <row r="36" spans="1:6" ht="24" x14ac:dyDescent="0.2">
      <c r="A36" s="116">
        <f t="shared" si="8"/>
        <v>2</v>
      </c>
      <c r="B36" s="167" t="s">
        <v>86</v>
      </c>
      <c r="C36" s="168" t="s">
        <v>87</v>
      </c>
      <c r="D36" s="169">
        <f>D37</f>
        <v>0</v>
      </c>
      <c r="E36" s="169">
        <f t="shared" ref="E36:F36" si="11">E37</f>
        <v>0</v>
      </c>
      <c r="F36" s="169">
        <f t="shared" si="11"/>
        <v>0</v>
      </c>
    </row>
    <row r="37" spans="1:6" x14ac:dyDescent="0.2">
      <c r="A37" s="116">
        <f t="shared" si="8"/>
        <v>3</v>
      </c>
      <c r="B37" s="117" t="s">
        <v>88</v>
      </c>
      <c r="C37" s="118" t="s">
        <v>89</v>
      </c>
      <c r="D37" s="170">
        <v>0</v>
      </c>
      <c r="E37" s="170">
        <v>0</v>
      </c>
      <c r="F37" s="170">
        <v>0</v>
      </c>
    </row>
    <row r="38" spans="1:6" ht="24" x14ac:dyDescent="0.2">
      <c r="A38" s="116">
        <f t="shared" si="8"/>
        <v>2</v>
      </c>
      <c r="B38" s="167" t="s">
        <v>90</v>
      </c>
      <c r="C38" s="168" t="s">
        <v>91</v>
      </c>
      <c r="D38" s="169">
        <f>D39+D40</f>
        <v>67800</v>
      </c>
      <c r="E38" s="169">
        <f t="shared" ref="E38:F38" si="12">E39+E40</f>
        <v>0</v>
      </c>
      <c r="F38" s="169">
        <f t="shared" si="12"/>
        <v>0</v>
      </c>
    </row>
    <row r="39" spans="1:6" x14ac:dyDescent="0.2">
      <c r="A39" s="116">
        <f t="shared" si="8"/>
        <v>3</v>
      </c>
      <c r="B39" s="117" t="s">
        <v>92</v>
      </c>
      <c r="C39" s="118" t="s">
        <v>41</v>
      </c>
      <c r="D39" s="170">
        <v>67800</v>
      </c>
      <c r="E39" s="170">
        <v>0</v>
      </c>
      <c r="F39" s="170">
        <v>0</v>
      </c>
    </row>
    <row r="40" spans="1:6" x14ac:dyDescent="0.2">
      <c r="A40" s="116">
        <f t="shared" si="8"/>
        <v>3</v>
      </c>
      <c r="B40" s="117">
        <v>452</v>
      </c>
      <c r="C40" s="118" t="s">
        <v>93</v>
      </c>
      <c r="D40" s="170">
        <v>0</v>
      </c>
      <c r="E40" s="170">
        <v>0</v>
      </c>
      <c r="F40" s="170">
        <v>0</v>
      </c>
    </row>
    <row r="41" spans="1:6" x14ac:dyDescent="0.2">
      <c r="A41" s="116">
        <f t="shared" si="8"/>
        <v>1</v>
      </c>
      <c r="B41" s="167" t="s">
        <v>94</v>
      </c>
      <c r="C41" s="168" t="s">
        <v>95</v>
      </c>
      <c r="D41" s="169">
        <f>D42+D44</f>
        <v>0</v>
      </c>
      <c r="E41" s="169">
        <f t="shared" ref="E41:F41" si="13">E42+E44</f>
        <v>0</v>
      </c>
      <c r="F41" s="169">
        <f t="shared" si="13"/>
        <v>0</v>
      </c>
    </row>
    <row r="42" spans="1:6" x14ac:dyDescent="0.2">
      <c r="A42" s="116">
        <f t="shared" si="8"/>
        <v>2</v>
      </c>
      <c r="B42" s="167" t="s">
        <v>96</v>
      </c>
      <c r="C42" s="168" t="s">
        <v>97</v>
      </c>
      <c r="D42" s="169">
        <f>D43</f>
        <v>0</v>
      </c>
      <c r="E42" s="169">
        <f t="shared" ref="E42:F42" si="14">E43</f>
        <v>0</v>
      </c>
      <c r="F42" s="169">
        <f t="shared" si="14"/>
        <v>0</v>
      </c>
    </row>
    <row r="43" spans="1:6" ht="24" x14ac:dyDescent="0.2">
      <c r="A43" s="116">
        <f t="shared" si="8"/>
        <v>3</v>
      </c>
      <c r="B43" s="117" t="s">
        <v>98</v>
      </c>
      <c r="C43" s="118" t="s">
        <v>99</v>
      </c>
      <c r="D43" s="170">
        <v>0</v>
      </c>
      <c r="E43" s="170">
        <v>0</v>
      </c>
      <c r="F43" s="170">
        <v>0</v>
      </c>
    </row>
    <row r="44" spans="1:6" ht="24" x14ac:dyDescent="0.2">
      <c r="A44" s="116">
        <f t="shared" si="8"/>
        <v>2</v>
      </c>
      <c r="B44" s="167" t="s">
        <v>100</v>
      </c>
      <c r="C44" s="168" t="s">
        <v>101</v>
      </c>
      <c r="D44" s="169">
        <f>D45</f>
        <v>0</v>
      </c>
      <c r="E44" s="169">
        <f t="shared" ref="E44:F44" si="15">E45</f>
        <v>0</v>
      </c>
      <c r="F44" s="169">
        <f t="shared" si="15"/>
        <v>0</v>
      </c>
    </row>
    <row r="45" spans="1:6" ht="36" x14ac:dyDescent="0.2">
      <c r="A45" s="116">
        <f t="shared" si="8"/>
        <v>3</v>
      </c>
      <c r="B45" s="117" t="s">
        <v>102</v>
      </c>
      <c r="C45" s="118" t="s">
        <v>103</v>
      </c>
      <c r="D45" s="170">
        <v>0</v>
      </c>
      <c r="E45" s="170">
        <v>0</v>
      </c>
      <c r="F45" s="170">
        <v>0</v>
      </c>
    </row>
  </sheetData>
  <autoFilter ref="A2:F45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4" zoomScaleNormal="100" workbookViewId="0">
      <selection activeCell="B42" sqref="B42"/>
    </sheetView>
  </sheetViews>
  <sheetFormatPr defaultColWidth="11.42578125" defaultRowHeight="12.75" x14ac:dyDescent="0.2"/>
  <cols>
    <col min="1" max="1" width="16" style="17" customWidth="1"/>
    <col min="2" max="3" width="17.5703125" style="17" customWidth="1"/>
    <col min="4" max="4" width="17.5703125" style="29" customWidth="1"/>
    <col min="5" max="8" width="17.5703125" style="42" customWidth="1"/>
    <col min="9" max="9" width="14.28515625" style="42" customWidth="1"/>
    <col min="10" max="10" width="7.85546875" style="42" customWidth="1"/>
    <col min="11" max="16384" width="11.42578125" style="42"/>
  </cols>
  <sheetData>
    <row r="1" spans="1:8" ht="24" customHeight="1" x14ac:dyDescent="0.2">
      <c r="A1" s="200" t="s">
        <v>7</v>
      </c>
      <c r="B1" s="200"/>
      <c r="C1" s="200"/>
      <c r="D1" s="200"/>
      <c r="E1" s="200"/>
      <c r="F1" s="200"/>
      <c r="G1" s="200"/>
      <c r="H1" s="200"/>
    </row>
    <row r="2" spans="1:8" s="1" customFormat="1" ht="13.5" thickBot="1" x14ac:dyDescent="0.25">
      <c r="A2" s="9"/>
    </row>
    <row r="3" spans="1:8" s="1" customFormat="1" ht="26.25" thickBot="1" x14ac:dyDescent="0.25">
      <c r="A3" s="38" t="s">
        <v>8</v>
      </c>
      <c r="B3" s="201" t="s">
        <v>141</v>
      </c>
      <c r="C3" s="202"/>
      <c r="D3" s="202"/>
      <c r="E3" s="202"/>
      <c r="F3" s="202"/>
      <c r="G3" s="202"/>
      <c r="H3" s="203"/>
    </row>
    <row r="4" spans="1:8" s="1" customFormat="1" ht="90" thickBot="1" x14ac:dyDescent="0.25">
      <c r="A4" s="39" t="s">
        <v>9</v>
      </c>
      <c r="B4" s="11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132</v>
      </c>
      <c r="H4" s="13" t="s">
        <v>15</v>
      </c>
    </row>
    <row r="5" spans="1:8" s="1" customFormat="1" x14ac:dyDescent="0.2">
      <c r="A5" s="3">
        <v>636</v>
      </c>
      <c r="B5" s="122"/>
      <c r="C5" s="123"/>
      <c r="D5" s="124"/>
      <c r="E5" s="125">
        <v>7440000</v>
      </c>
      <c r="F5" s="126"/>
      <c r="G5" s="127"/>
      <c r="H5" s="128"/>
    </row>
    <row r="6" spans="1:8" s="1" customFormat="1" x14ac:dyDescent="0.2">
      <c r="A6" s="14">
        <v>638</v>
      </c>
      <c r="B6" s="129"/>
      <c r="C6" s="130"/>
      <c r="D6" s="130"/>
      <c r="E6" s="131">
        <v>130000</v>
      </c>
      <c r="F6" s="130"/>
      <c r="G6" s="132"/>
      <c r="H6" s="133"/>
    </row>
    <row r="7" spans="1:8" s="1" customFormat="1" x14ac:dyDescent="0.2">
      <c r="A7" s="14">
        <v>639</v>
      </c>
      <c r="B7" s="129"/>
      <c r="C7" s="130"/>
      <c r="D7" s="130"/>
      <c r="E7" s="131">
        <v>1024850</v>
      </c>
      <c r="F7" s="130"/>
      <c r="G7" s="132"/>
      <c r="H7" s="133"/>
    </row>
    <row r="8" spans="1:8" s="1" customFormat="1" x14ac:dyDescent="0.2">
      <c r="A8" s="14">
        <v>641</v>
      </c>
      <c r="B8" s="129"/>
      <c r="C8" s="130">
        <v>500</v>
      </c>
      <c r="D8" s="130"/>
      <c r="E8" s="131"/>
      <c r="F8" s="130"/>
      <c r="G8" s="132"/>
      <c r="H8" s="133"/>
    </row>
    <row r="9" spans="1:8" s="1" customFormat="1" x14ac:dyDescent="0.2">
      <c r="A9" s="14">
        <v>652</v>
      </c>
      <c r="B9" s="129"/>
      <c r="C9" s="130"/>
      <c r="D9" s="130">
        <v>7000</v>
      </c>
      <c r="E9" s="131"/>
      <c r="F9" s="130"/>
      <c r="G9" s="132"/>
      <c r="H9" s="133"/>
    </row>
    <row r="10" spans="1:8" s="1" customFormat="1" x14ac:dyDescent="0.2">
      <c r="A10" s="14">
        <v>661</v>
      </c>
      <c r="B10" s="129"/>
      <c r="C10" s="130">
        <v>130000</v>
      </c>
      <c r="D10" s="130"/>
      <c r="E10" s="131"/>
      <c r="F10" s="130"/>
      <c r="G10" s="132"/>
      <c r="H10" s="133"/>
    </row>
    <row r="11" spans="1:8" s="1" customFormat="1" x14ac:dyDescent="0.2">
      <c r="A11" s="14">
        <v>663</v>
      </c>
      <c r="B11" s="129"/>
      <c r="C11" s="130"/>
      <c r="D11" s="130"/>
      <c r="E11" s="131"/>
      <c r="F11" s="130">
        <v>12000</v>
      </c>
      <c r="G11" s="132"/>
      <c r="H11" s="133"/>
    </row>
    <row r="12" spans="1:8" s="1" customFormat="1" x14ac:dyDescent="0.2">
      <c r="A12" s="14">
        <v>671</v>
      </c>
      <c r="B12" s="129">
        <v>785000</v>
      </c>
      <c r="C12" s="130"/>
      <c r="D12" s="130"/>
      <c r="E12" s="131"/>
      <c r="F12" s="130"/>
      <c r="G12" s="132"/>
      <c r="H12" s="133"/>
    </row>
    <row r="13" spans="1:8" s="1" customFormat="1" ht="13.5" thickBot="1" x14ac:dyDescent="0.25">
      <c r="A13" s="121">
        <v>721</v>
      </c>
      <c r="B13" s="134"/>
      <c r="C13" s="135"/>
      <c r="D13" s="135"/>
      <c r="E13" s="136"/>
      <c r="F13" s="135"/>
      <c r="G13" s="137">
        <v>1200</v>
      </c>
      <c r="H13" s="138"/>
    </row>
    <row r="14" spans="1:8" s="1" customFormat="1" ht="30" customHeight="1" thickBot="1" x14ac:dyDescent="0.25">
      <c r="A14" s="15" t="s">
        <v>16</v>
      </c>
      <c r="B14" s="139">
        <v>785000</v>
      </c>
      <c r="C14" s="140">
        <v>130500</v>
      </c>
      <c r="D14" s="141">
        <v>7000</v>
      </c>
      <c r="E14" s="140">
        <v>8594850</v>
      </c>
      <c r="F14" s="141">
        <v>12000</v>
      </c>
      <c r="G14" s="140">
        <v>1200</v>
      </c>
      <c r="H14" s="142">
        <v>0</v>
      </c>
    </row>
    <row r="15" spans="1:8" s="1" customFormat="1" ht="28.5" customHeight="1" thickBot="1" x14ac:dyDescent="0.25">
      <c r="A15" s="15" t="s">
        <v>140</v>
      </c>
      <c r="B15" s="204">
        <v>9530550</v>
      </c>
      <c r="C15" s="205"/>
      <c r="D15" s="205"/>
      <c r="E15" s="205"/>
      <c r="F15" s="205"/>
      <c r="G15" s="205"/>
      <c r="H15" s="206"/>
    </row>
    <row r="16" spans="1:8" ht="13.5" thickBot="1" x14ac:dyDescent="0.25">
      <c r="A16" s="43"/>
      <c r="B16" s="43"/>
      <c r="C16" s="43"/>
      <c r="D16" s="7"/>
      <c r="E16" s="16"/>
      <c r="H16" s="10"/>
    </row>
    <row r="17" spans="1:9" ht="24" customHeight="1" thickBot="1" x14ac:dyDescent="0.25">
      <c r="A17" s="40" t="s">
        <v>8</v>
      </c>
      <c r="B17" s="201" t="s">
        <v>143</v>
      </c>
      <c r="C17" s="202"/>
      <c r="D17" s="202"/>
      <c r="E17" s="202"/>
      <c r="F17" s="202"/>
      <c r="G17" s="202"/>
      <c r="H17" s="202"/>
      <c r="I17" s="115"/>
    </row>
    <row r="18" spans="1:9" ht="90" thickBot="1" x14ac:dyDescent="0.25">
      <c r="A18" s="41" t="s">
        <v>9</v>
      </c>
      <c r="B18" s="11" t="s">
        <v>10</v>
      </c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132</v>
      </c>
      <c r="H18" s="87" t="s">
        <v>15</v>
      </c>
      <c r="I18" s="115"/>
    </row>
    <row r="19" spans="1:9" s="1" customFormat="1" x14ac:dyDescent="0.2">
      <c r="A19" s="3">
        <v>636</v>
      </c>
      <c r="B19" s="122"/>
      <c r="C19" s="123"/>
      <c r="D19" s="124"/>
      <c r="E19" s="125">
        <v>7440000</v>
      </c>
      <c r="F19" s="126"/>
      <c r="G19" s="127"/>
      <c r="H19" s="128"/>
    </row>
    <row r="20" spans="1:9" s="1" customFormat="1" x14ac:dyDescent="0.2">
      <c r="A20" s="14">
        <v>638</v>
      </c>
      <c r="B20" s="129"/>
      <c r="C20" s="130"/>
      <c r="D20" s="130"/>
      <c r="E20" s="131">
        <v>130000</v>
      </c>
      <c r="F20" s="130"/>
      <c r="G20" s="132"/>
      <c r="H20" s="133"/>
    </row>
    <row r="21" spans="1:9" s="1" customFormat="1" x14ac:dyDescent="0.2">
      <c r="A21" s="14">
        <v>639</v>
      </c>
      <c r="B21" s="129"/>
      <c r="C21" s="130"/>
      <c r="D21" s="130"/>
      <c r="E21" s="131">
        <v>1454200</v>
      </c>
      <c r="F21" s="130"/>
      <c r="G21" s="132"/>
      <c r="H21" s="133"/>
    </row>
    <row r="22" spans="1:9" s="1" customFormat="1" x14ac:dyDescent="0.2">
      <c r="A22" s="14">
        <v>641</v>
      </c>
      <c r="B22" s="129"/>
      <c r="C22" s="130">
        <v>500</v>
      </c>
      <c r="D22" s="130"/>
      <c r="E22" s="131"/>
      <c r="F22" s="130"/>
      <c r="G22" s="132"/>
      <c r="H22" s="133"/>
    </row>
    <row r="23" spans="1:9" s="1" customFormat="1" x14ac:dyDescent="0.2">
      <c r="A23" s="14">
        <v>652</v>
      </c>
      <c r="B23" s="129"/>
      <c r="C23" s="130"/>
      <c r="D23" s="130">
        <v>7000</v>
      </c>
      <c r="E23" s="131"/>
      <c r="F23" s="130"/>
      <c r="G23" s="132"/>
      <c r="H23" s="133"/>
    </row>
    <row r="24" spans="1:9" s="1" customFormat="1" x14ac:dyDescent="0.2">
      <c r="A24" s="14">
        <v>661</v>
      </c>
      <c r="B24" s="129"/>
      <c r="C24" s="130">
        <v>130000</v>
      </c>
      <c r="D24" s="130"/>
      <c r="E24" s="131"/>
      <c r="F24" s="130"/>
      <c r="G24" s="132"/>
      <c r="H24" s="133"/>
    </row>
    <row r="25" spans="1:9" s="1" customFormat="1" x14ac:dyDescent="0.2">
      <c r="A25" s="14">
        <v>663</v>
      </c>
      <c r="B25" s="129"/>
      <c r="C25" s="130"/>
      <c r="D25" s="130"/>
      <c r="E25" s="131"/>
      <c r="F25" s="130">
        <v>12000</v>
      </c>
      <c r="G25" s="132"/>
      <c r="H25" s="133"/>
    </row>
    <row r="26" spans="1:9" s="1" customFormat="1" x14ac:dyDescent="0.2">
      <c r="A26" s="14">
        <v>671</v>
      </c>
      <c r="B26" s="129">
        <v>785000</v>
      </c>
      <c r="C26" s="130"/>
      <c r="D26" s="130"/>
      <c r="E26" s="131"/>
      <c r="F26" s="130"/>
      <c r="G26" s="132"/>
      <c r="H26" s="133"/>
    </row>
    <row r="27" spans="1:9" s="1" customFormat="1" ht="13.5" thickBot="1" x14ac:dyDescent="0.25">
      <c r="A27" s="121">
        <v>721</v>
      </c>
      <c r="B27" s="134"/>
      <c r="C27" s="135"/>
      <c r="D27" s="135"/>
      <c r="E27" s="136"/>
      <c r="F27" s="135"/>
      <c r="G27" s="137">
        <v>1200</v>
      </c>
      <c r="H27" s="138"/>
    </row>
    <row r="28" spans="1:9" s="1" customFormat="1" ht="30" customHeight="1" thickBot="1" x14ac:dyDescent="0.25">
      <c r="A28" s="15" t="s">
        <v>16</v>
      </c>
      <c r="B28" s="139">
        <v>785000</v>
      </c>
      <c r="C28" s="140">
        <v>130500</v>
      </c>
      <c r="D28" s="141">
        <v>7000</v>
      </c>
      <c r="E28" s="140">
        <v>9024200</v>
      </c>
      <c r="F28" s="141">
        <v>12000</v>
      </c>
      <c r="G28" s="140">
        <v>1200</v>
      </c>
      <c r="H28" s="142">
        <v>0</v>
      </c>
    </row>
    <row r="29" spans="1:9" s="1" customFormat="1" ht="28.5" customHeight="1" thickBot="1" x14ac:dyDescent="0.25">
      <c r="A29" s="15" t="s">
        <v>140</v>
      </c>
      <c r="B29" s="204">
        <v>9959900</v>
      </c>
      <c r="C29" s="205"/>
      <c r="D29" s="205"/>
      <c r="E29" s="205"/>
      <c r="F29" s="205"/>
      <c r="G29" s="205"/>
      <c r="H29" s="206"/>
    </row>
    <row r="30" spans="1:9" ht="13.5" thickBot="1" x14ac:dyDescent="0.25">
      <c r="D30" s="55"/>
      <c r="E30" s="56"/>
    </row>
    <row r="31" spans="1:9" ht="26.25" thickBot="1" x14ac:dyDescent="0.25">
      <c r="A31" s="40" t="s">
        <v>8</v>
      </c>
      <c r="B31" s="201" t="s">
        <v>152</v>
      </c>
      <c r="C31" s="202"/>
      <c r="D31" s="202"/>
      <c r="E31" s="202"/>
      <c r="F31" s="202"/>
      <c r="G31" s="202"/>
      <c r="H31" s="202"/>
      <c r="I31" s="115"/>
    </row>
    <row r="32" spans="1:9" ht="90" thickBot="1" x14ac:dyDescent="0.25">
      <c r="A32" s="41" t="s">
        <v>9</v>
      </c>
      <c r="B32" s="11" t="s">
        <v>10</v>
      </c>
      <c r="C32" s="12" t="s">
        <v>11</v>
      </c>
      <c r="D32" s="12" t="s">
        <v>12</v>
      </c>
      <c r="E32" s="12" t="s">
        <v>13</v>
      </c>
      <c r="F32" s="12" t="s">
        <v>14</v>
      </c>
      <c r="G32" s="12" t="s">
        <v>132</v>
      </c>
      <c r="H32" s="87" t="s">
        <v>15</v>
      </c>
      <c r="I32" s="115"/>
    </row>
    <row r="33" spans="1:8" s="1" customFormat="1" x14ac:dyDescent="0.2">
      <c r="A33" s="3">
        <v>636</v>
      </c>
      <c r="B33" s="122"/>
      <c r="C33" s="123"/>
      <c r="D33" s="124"/>
      <c r="E33" s="125">
        <v>7440000</v>
      </c>
      <c r="F33" s="126"/>
      <c r="G33" s="127"/>
      <c r="H33" s="128"/>
    </row>
    <row r="34" spans="1:8" s="1" customFormat="1" x14ac:dyDescent="0.2">
      <c r="A34" s="14">
        <v>638</v>
      </c>
      <c r="B34" s="129"/>
      <c r="C34" s="130"/>
      <c r="D34" s="130"/>
      <c r="E34" s="131">
        <v>130000</v>
      </c>
      <c r="F34" s="130"/>
      <c r="G34" s="132"/>
      <c r="H34" s="133"/>
    </row>
    <row r="35" spans="1:8" s="1" customFormat="1" x14ac:dyDescent="0.2">
      <c r="A35" s="14">
        <v>639</v>
      </c>
      <c r="B35" s="129"/>
      <c r="C35" s="130"/>
      <c r="D35" s="130"/>
      <c r="E35" s="131">
        <v>849000</v>
      </c>
      <c r="F35" s="130"/>
      <c r="G35" s="132"/>
      <c r="H35" s="133"/>
    </row>
    <row r="36" spans="1:8" s="1" customFormat="1" x14ac:dyDescent="0.2">
      <c r="A36" s="14">
        <v>641</v>
      </c>
      <c r="B36" s="129"/>
      <c r="C36" s="130">
        <v>500</v>
      </c>
      <c r="D36" s="130"/>
      <c r="E36" s="131"/>
      <c r="F36" s="130"/>
      <c r="G36" s="132"/>
      <c r="H36" s="133"/>
    </row>
    <row r="37" spans="1:8" s="1" customFormat="1" x14ac:dyDescent="0.2">
      <c r="A37" s="14">
        <v>652</v>
      </c>
      <c r="B37" s="129"/>
      <c r="C37" s="130"/>
      <c r="D37" s="130">
        <v>7000</v>
      </c>
      <c r="E37" s="131"/>
      <c r="F37" s="130"/>
      <c r="G37" s="132"/>
      <c r="H37" s="133"/>
    </row>
    <row r="38" spans="1:8" s="1" customFormat="1" x14ac:dyDescent="0.2">
      <c r="A38" s="14">
        <v>661</v>
      </c>
      <c r="B38" s="129"/>
      <c r="C38" s="130">
        <v>130000</v>
      </c>
      <c r="D38" s="130"/>
      <c r="E38" s="131"/>
      <c r="F38" s="130"/>
      <c r="G38" s="132"/>
      <c r="H38" s="133"/>
    </row>
    <row r="39" spans="1:8" s="1" customFormat="1" x14ac:dyDescent="0.2">
      <c r="A39" s="14">
        <v>663</v>
      </c>
      <c r="B39" s="129"/>
      <c r="C39" s="130"/>
      <c r="D39" s="130"/>
      <c r="E39" s="131"/>
      <c r="F39" s="130">
        <v>12000</v>
      </c>
      <c r="G39" s="132"/>
      <c r="H39" s="133"/>
    </row>
    <row r="40" spans="1:8" s="1" customFormat="1" x14ac:dyDescent="0.2">
      <c r="A40" s="14">
        <v>671</v>
      </c>
      <c r="B40" s="129">
        <v>785000</v>
      </c>
      <c r="C40" s="130"/>
      <c r="D40" s="130"/>
      <c r="E40" s="131"/>
      <c r="F40" s="130"/>
      <c r="G40" s="132"/>
      <c r="H40" s="133"/>
    </row>
    <row r="41" spans="1:8" s="1" customFormat="1" ht="13.5" thickBot="1" x14ac:dyDescent="0.25">
      <c r="A41" s="121">
        <v>721</v>
      </c>
      <c r="B41" s="134"/>
      <c r="C41" s="135"/>
      <c r="D41" s="135"/>
      <c r="E41" s="136"/>
      <c r="F41" s="135"/>
      <c r="G41" s="137">
        <v>1200</v>
      </c>
      <c r="H41" s="138"/>
    </row>
    <row r="42" spans="1:8" s="1" customFormat="1" ht="30" customHeight="1" thickBot="1" x14ac:dyDescent="0.25">
      <c r="A42" s="15" t="s">
        <v>16</v>
      </c>
      <c r="B42" s="139">
        <v>785000</v>
      </c>
      <c r="C42" s="140">
        <v>130500</v>
      </c>
      <c r="D42" s="141">
        <v>7000</v>
      </c>
      <c r="E42" s="140">
        <v>8419000</v>
      </c>
      <c r="F42" s="141">
        <v>12000</v>
      </c>
      <c r="G42" s="140">
        <v>1200</v>
      </c>
      <c r="H42" s="142">
        <v>0</v>
      </c>
    </row>
    <row r="43" spans="1:8" s="1" customFormat="1" ht="28.5" customHeight="1" thickBot="1" x14ac:dyDescent="0.25">
      <c r="A43" s="15" t="s">
        <v>140</v>
      </c>
      <c r="B43" s="204">
        <v>9354700</v>
      </c>
      <c r="C43" s="205"/>
      <c r="D43" s="205"/>
      <c r="E43" s="205"/>
      <c r="F43" s="205"/>
      <c r="G43" s="205"/>
      <c r="H43" s="206"/>
    </row>
    <row r="44" spans="1:8" ht="13.5" customHeight="1" x14ac:dyDescent="0.2">
      <c r="C44" s="18"/>
      <c r="D44" s="55"/>
      <c r="E44" s="57"/>
    </row>
    <row r="45" spans="1:8" ht="13.5" customHeight="1" x14ac:dyDescent="0.2">
      <c r="C45" s="18"/>
      <c r="D45" s="58"/>
      <c r="E45" s="59"/>
    </row>
    <row r="46" spans="1:8" ht="13.5" customHeight="1" x14ac:dyDescent="0.2">
      <c r="D46" s="60"/>
      <c r="E46" s="61"/>
    </row>
    <row r="47" spans="1:8" ht="13.5" customHeight="1" x14ac:dyDescent="0.2">
      <c r="D47" s="62"/>
      <c r="E47" s="63"/>
    </row>
    <row r="48" spans="1:8" ht="13.5" customHeight="1" x14ac:dyDescent="0.2">
      <c r="D48" s="55"/>
      <c r="E48" s="56"/>
    </row>
    <row r="49" spans="2:5" ht="28.5" customHeight="1" x14ac:dyDescent="0.2">
      <c r="C49" s="18"/>
      <c r="D49" s="55"/>
      <c r="E49" s="64"/>
    </row>
    <row r="50" spans="2:5" ht="13.5" customHeight="1" x14ac:dyDescent="0.2">
      <c r="C50" s="18"/>
      <c r="D50" s="55"/>
      <c r="E50" s="59"/>
    </row>
    <row r="51" spans="2:5" ht="13.5" customHeight="1" x14ac:dyDescent="0.2">
      <c r="D51" s="55"/>
      <c r="E51" s="56"/>
    </row>
    <row r="52" spans="2:5" ht="13.5" customHeight="1" x14ac:dyDescent="0.2">
      <c r="D52" s="55"/>
      <c r="E52" s="63"/>
    </row>
    <row r="53" spans="2:5" ht="13.5" customHeight="1" x14ac:dyDescent="0.2">
      <c r="D53" s="55"/>
      <c r="E53" s="56"/>
    </row>
    <row r="54" spans="2:5" ht="22.5" customHeight="1" x14ac:dyDescent="0.2">
      <c r="D54" s="55"/>
      <c r="E54" s="65"/>
    </row>
    <row r="55" spans="2:5" ht="13.5" customHeight="1" x14ac:dyDescent="0.2">
      <c r="D55" s="60"/>
      <c r="E55" s="61"/>
    </row>
    <row r="56" spans="2:5" ht="13.5" customHeight="1" x14ac:dyDescent="0.2">
      <c r="B56" s="18"/>
      <c r="D56" s="60"/>
      <c r="E56" s="66"/>
    </row>
    <row r="57" spans="2:5" ht="13.5" customHeight="1" x14ac:dyDescent="0.2">
      <c r="C57" s="18"/>
      <c r="D57" s="60"/>
      <c r="E57" s="67"/>
    </row>
    <row r="58" spans="2:5" ht="13.5" customHeight="1" x14ac:dyDescent="0.2">
      <c r="C58" s="18"/>
      <c r="D58" s="62"/>
      <c r="E58" s="59"/>
    </row>
    <row r="59" spans="2:5" ht="13.5" customHeight="1" x14ac:dyDescent="0.2">
      <c r="D59" s="55"/>
      <c r="E59" s="56"/>
    </row>
    <row r="60" spans="2:5" ht="13.5" customHeight="1" x14ac:dyDescent="0.2">
      <c r="B60" s="18"/>
      <c r="D60" s="55"/>
      <c r="E60" s="57"/>
    </row>
    <row r="61" spans="2:5" ht="13.5" customHeight="1" x14ac:dyDescent="0.2">
      <c r="C61" s="18"/>
      <c r="D61" s="55"/>
      <c r="E61" s="66"/>
    </row>
    <row r="62" spans="2:5" ht="13.5" customHeight="1" x14ac:dyDescent="0.2">
      <c r="C62" s="18"/>
      <c r="D62" s="62"/>
      <c r="E62" s="59"/>
    </row>
    <row r="63" spans="2:5" ht="13.5" customHeight="1" x14ac:dyDescent="0.2">
      <c r="D63" s="60"/>
      <c r="E63" s="56"/>
    </row>
    <row r="64" spans="2:5" ht="13.5" customHeight="1" x14ac:dyDescent="0.2">
      <c r="C64" s="18"/>
      <c r="D64" s="60"/>
      <c r="E64" s="66"/>
    </row>
    <row r="65" spans="1:5" ht="22.5" customHeight="1" x14ac:dyDescent="0.2">
      <c r="D65" s="62"/>
      <c r="E65" s="65"/>
    </row>
    <row r="66" spans="1:5" ht="13.5" customHeight="1" x14ac:dyDescent="0.2">
      <c r="D66" s="55"/>
      <c r="E66" s="56"/>
    </row>
    <row r="67" spans="1:5" ht="13.5" customHeight="1" x14ac:dyDescent="0.2">
      <c r="D67" s="62"/>
      <c r="E67" s="59"/>
    </row>
    <row r="68" spans="1:5" ht="13.5" customHeight="1" x14ac:dyDescent="0.2">
      <c r="D68" s="55"/>
      <c r="E68" s="56"/>
    </row>
    <row r="69" spans="1:5" ht="13.5" customHeight="1" x14ac:dyDescent="0.2">
      <c r="D69" s="55"/>
      <c r="E69" s="56"/>
    </row>
    <row r="70" spans="1:5" ht="13.5" customHeight="1" x14ac:dyDescent="0.2">
      <c r="A70" s="18"/>
      <c r="D70" s="68"/>
      <c r="E70" s="66"/>
    </row>
    <row r="71" spans="1:5" ht="13.5" customHeight="1" x14ac:dyDescent="0.2">
      <c r="B71" s="18"/>
      <c r="C71" s="18"/>
      <c r="D71" s="69"/>
      <c r="E71" s="66"/>
    </row>
    <row r="72" spans="1:5" ht="13.5" customHeight="1" x14ac:dyDescent="0.2">
      <c r="B72" s="18"/>
      <c r="C72" s="18"/>
      <c r="D72" s="69"/>
      <c r="E72" s="57"/>
    </row>
    <row r="73" spans="1:5" ht="13.5" customHeight="1" x14ac:dyDescent="0.2">
      <c r="B73" s="18"/>
      <c r="C73" s="18"/>
      <c r="D73" s="62"/>
      <c r="E73" s="63"/>
    </row>
    <row r="74" spans="1:5" x14ac:dyDescent="0.2">
      <c r="D74" s="55"/>
      <c r="E74" s="56"/>
    </row>
    <row r="75" spans="1:5" x14ac:dyDescent="0.2">
      <c r="B75" s="18"/>
      <c r="D75" s="55"/>
      <c r="E75" s="66"/>
    </row>
    <row r="76" spans="1:5" x14ac:dyDescent="0.2">
      <c r="C76" s="18"/>
      <c r="D76" s="55"/>
      <c r="E76" s="57"/>
    </row>
    <row r="77" spans="1:5" x14ac:dyDescent="0.2">
      <c r="C77" s="18"/>
      <c r="D77" s="62"/>
      <c r="E77" s="59"/>
    </row>
    <row r="78" spans="1:5" x14ac:dyDescent="0.2">
      <c r="D78" s="55"/>
      <c r="E78" s="56"/>
    </row>
    <row r="79" spans="1:5" x14ac:dyDescent="0.2">
      <c r="D79" s="55"/>
      <c r="E79" s="56"/>
    </row>
    <row r="80" spans="1:5" x14ac:dyDescent="0.2">
      <c r="D80" s="19"/>
      <c r="E80" s="20"/>
    </row>
    <row r="81" spans="1:5" x14ac:dyDescent="0.2">
      <c r="D81" s="55"/>
      <c r="E81" s="56"/>
    </row>
    <row r="82" spans="1:5" x14ac:dyDescent="0.2">
      <c r="D82" s="55"/>
      <c r="E82" s="56"/>
    </row>
    <row r="83" spans="1:5" x14ac:dyDescent="0.2">
      <c r="D83" s="55"/>
      <c r="E83" s="56"/>
    </row>
    <row r="84" spans="1:5" x14ac:dyDescent="0.2">
      <c r="D84" s="62"/>
      <c r="E84" s="59"/>
    </row>
    <row r="85" spans="1:5" x14ac:dyDescent="0.2">
      <c r="D85" s="55"/>
      <c r="E85" s="56"/>
    </row>
    <row r="86" spans="1:5" x14ac:dyDescent="0.2">
      <c r="D86" s="62"/>
      <c r="E86" s="59"/>
    </row>
    <row r="87" spans="1:5" x14ac:dyDescent="0.2">
      <c r="D87" s="55"/>
      <c r="E87" s="56"/>
    </row>
    <row r="88" spans="1:5" x14ac:dyDescent="0.2">
      <c r="D88" s="55"/>
      <c r="E88" s="56"/>
    </row>
    <row r="89" spans="1:5" x14ac:dyDescent="0.2">
      <c r="D89" s="55"/>
      <c r="E89" s="56"/>
    </row>
    <row r="90" spans="1:5" x14ac:dyDescent="0.2">
      <c r="D90" s="55"/>
      <c r="E90" s="56"/>
    </row>
    <row r="91" spans="1:5" ht="28.5" customHeight="1" x14ac:dyDescent="0.2">
      <c r="A91" s="70"/>
      <c r="B91" s="70"/>
      <c r="C91" s="70"/>
      <c r="D91" s="71"/>
      <c r="E91" s="21"/>
    </row>
    <row r="92" spans="1:5" x14ac:dyDescent="0.2">
      <c r="C92" s="18"/>
      <c r="D92" s="55"/>
      <c r="E92" s="57"/>
    </row>
    <row r="93" spans="1:5" x14ac:dyDescent="0.2">
      <c r="D93" s="22"/>
      <c r="E93" s="23"/>
    </row>
    <row r="94" spans="1:5" x14ac:dyDescent="0.2">
      <c r="D94" s="55"/>
      <c r="E94" s="56"/>
    </row>
    <row r="95" spans="1:5" x14ac:dyDescent="0.2">
      <c r="D95" s="19"/>
      <c r="E95" s="20"/>
    </row>
    <row r="96" spans="1:5" x14ac:dyDescent="0.2">
      <c r="D96" s="19"/>
      <c r="E96" s="20"/>
    </row>
    <row r="97" spans="3:5" x14ac:dyDescent="0.2">
      <c r="D97" s="55"/>
      <c r="E97" s="56"/>
    </row>
    <row r="98" spans="3:5" x14ac:dyDescent="0.2">
      <c r="D98" s="62"/>
      <c r="E98" s="59"/>
    </row>
    <row r="99" spans="3:5" x14ac:dyDescent="0.2">
      <c r="D99" s="55"/>
      <c r="E99" s="56"/>
    </row>
    <row r="100" spans="3:5" x14ac:dyDescent="0.2">
      <c r="D100" s="55"/>
      <c r="E100" s="56"/>
    </row>
    <row r="101" spans="3:5" x14ac:dyDescent="0.2">
      <c r="D101" s="62"/>
      <c r="E101" s="59"/>
    </row>
    <row r="102" spans="3:5" x14ac:dyDescent="0.2">
      <c r="D102" s="55"/>
      <c r="E102" s="56"/>
    </row>
    <row r="103" spans="3:5" x14ac:dyDescent="0.2">
      <c r="D103" s="19"/>
      <c r="E103" s="20"/>
    </row>
    <row r="104" spans="3:5" x14ac:dyDescent="0.2">
      <c r="D104" s="62"/>
      <c r="E104" s="23"/>
    </row>
    <row r="105" spans="3:5" x14ac:dyDescent="0.2">
      <c r="D105" s="60"/>
      <c r="E105" s="20"/>
    </row>
    <row r="106" spans="3:5" x14ac:dyDescent="0.2">
      <c r="D106" s="62"/>
      <c r="E106" s="59"/>
    </row>
    <row r="107" spans="3:5" x14ac:dyDescent="0.2">
      <c r="D107" s="55"/>
      <c r="E107" s="56"/>
    </row>
    <row r="108" spans="3:5" x14ac:dyDescent="0.2">
      <c r="C108" s="18"/>
      <c r="D108" s="55"/>
      <c r="E108" s="57"/>
    </row>
    <row r="109" spans="3:5" x14ac:dyDescent="0.2">
      <c r="D109" s="60"/>
      <c r="E109" s="59"/>
    </row>
    <row r="110" spans="3:5" x14ac:dyDescent="0.2">
      <c r="D110" s="60"/>
      <c r="E110" s="20"/>
    </row>
    <row r="111" spans="3:5" x14ac:dyDescent="0.2">
      <c r="C111" s="18"/>
      <c r="D111" s="60"/>
      <c r="E111" s="24"/>
    </row>
    <row r="112" spans="3:5" x14ac:dyDescent="0.2">
      <c r="C112" s="18"/>
      <c r="D112" s="62"/>
      <c r="E112" s="63"/>
    </row>
    <row r="113" spans="1:5" x14ac:dyDescent="0.2">
      <c r="D113" s="55"/>
      <c r="E113" s="56"/>
    </row>
    <row r="114" spans="1:5" x14ac:dyDescent="0.2">
      <c r="D114" s="22"/>
      <c r="E114" s="25"/>
    </row>
    <row r="115" spans="1:5" ht="11.25" customHeight="1" x14ac:dyDescent="0.2">
      <c r="D115" s="19"/>
      <c r="E115" s="20"/>
    </row>
    <row r="116" spans="1:5" ht="24" customHeight="1" x14ac:dyDescent="0.2">
      <c r="B116" s="18"/>
      <c r="D116" s="19"/>
      <c r="E116" s="26"/>
    </row>
    <row r="117" spans="1:5" ht="15" customHeight="1" x14ac:dyDescent="0.2">
      <c r="C117" s="18"/>
      <c r="D117" s="19"/>
      <c r="E117" s="26"/>
    </row>
    <row r="118" spans="1:5" ht="11.25" customHeight="1" x14ac:dyDescent="0.2">
      <c r="D118" s="22"/>
      <c r="E118" s="23"/>
    </row>
    <row r="119" spans="1:5" x14ac:dyDescent="0.2">
      <c r="D119" s="19"/>
      <c r="E119" s="20"/>
    </row>
    <row r="120" spans="1:5" ht="13.5" customHeight="1" x14ac:dyDescent="0.2">
      <c r="B120" s="18"/>
      <c r="D120" s="19"/>
      <c r="E120" s="27"/>
    </row>
    <row r="121" spans="1:5" ht="12.75" customHeight="1" x14ac:dyDescent="0.2">
      <c r="C121" s="18"/>
      <c r="D121" s="19"/>
      <c r="E121" s="57"/>
    </row>
    <row r="122" spans="1:5" ht="12.75" customHeight="1" x14ac:dyDescent="0.2">
      <c r="C122" s="18"/>
      <c r="D122" s="62"/>
      <c r="E122" s="63"/>
    </row>
    <row r="123" spans="1:5" x14ac:dyDescent="0.2">
      <c r="D123" s="55"/>
      <c r="E123" s="56"/>
    </row>
    <row r="124" spans="1:5" x14ac:dyDescent="0.2">
      <c r="C124" s="18"/>
      <c r="D124" s="55"/>
      <c r="E124" s="24"/>
    </row>
    <row r="125" spans="1:5" x14ac:dyDescent="0.2">
      <c r="D125" s="22"/>
      <c r="E125" s="23"/>
    </row>
    <row r="126" spans="1:5" x14ac:dyDescent="0.2">
      <c r="D126" s="19"/>
      <c r="E126" s="20"/>
    </row>
    <row r="127" spans="1:5" x14ac:dyDescent="0.2">
      <c r="D127" s="55"/>
      <c r="E127" s="56"/>
    </row>
    <row r="128" spans="1:5" ht="19.5" customHeight="1" x14ac:dyDescent="0.2">
      <c r="A128" s="66"/>
      <c r="B128" s="43"/>
      <c r="C128" s="43"/>
      <c r="D128" s="43"/>
      <c r="E128" s="66"/>
    </row>
    <row r="129" spans="1:5" ht="15" customHeight="1" x14ac:dyDescent="0.2">
      <c r="A129" s="18"/>
      <c r="D129" s="68"/>
      <c r="E129" s="66"/>
    </row>
    <row r="130" spans="1:5" x14ac:dyDescent="0.2">
      <c r="A130" s="18"/>
      <c r="B130" s="18"/>
      <c r="D130" s="68"/>
      <c r="E130" s="57"/>
    </row>
    <row r="131" spans="1:5" x14ac:dyDescent="0.2">
      <c r="C131" s="18"/>
      <c r="D131" s="55"/>
      <c r="E131" s="66"/>
    </row>
    <row r="132" spans="1:5" x14ac:dyDescent="0.2">
      <c r="D132" s="58"/>
      <c r="E132" s="59"/>
    </row>
    <row r="133" spans="1:5" x14ac:dyDescent="0.2">
      <c r="B133" s="18"/>
      <c r="D133" s="55"/>
      <c r="E133" s="57"/>
    </row>
    <row r="134" spans="1:5" x14ac:dyDescent="0.2">
      <c r="C134" s="18"/>
      <c r="D134" s="55"/>
      <c r="E134" s="57"/>
    </row>
    <row r="135" spans="1:5" x14ac:dyDescent="0.2">
      <c r="D135" s="62"/>
      <c r="E135" s="63"/>
    </row>
    <row r="136" spans="1:5" ht="22.5" customHeight="1" x14ac:dyDescent="0.2">
      <c r="C136" s="18"/>
      <c r="D136" s="55"/>
      <c r="E136" s="64"/>
    </row>
    <row r="137" spans="1:5" x14ac:dyDescent="0.2">
      <c r="D137" s="55"/>
      <c r="E137" s="63"/>
    </row>
    <row r="138" spans="1:5" x14ac:dyDescent="0.2">
      <c r="B138" s="18"/>
      <c r="D138" s="60"/>
      <c r="E138" s="66"/>
    </row>
    <row r="139" spans="1:5" x14ac:dyDescent="0.2">
      <c r="C139" s="18"/>
      <c r="D139" s="60"/>
      <c r="E139" s="67"/>
    </row>
    <row r="140" spans="1:5" x14ac:dyDescent="0.2">
      <c r="D140" s="62"/>
      <c r="E140" s="59"/>
    </row>
    <row r="141" spans="1:5" ht="13.5" customHeight="1" x14ac:dyDescent="0.2">
      <c r="A141" s="18"/>
      <c r="D141" s="68"/>
      <c r="E141" s="66"/>
    </row>
    <row r="142" spans="1:5" ht="13.5" customHeight="1" x14ac:dyDescent="0.2">
      <c r="B142" s="18"/>
      <c r="D142" s="55"/>
      <c r="E142" s="66"/>
    </row>
    <row r="143" spans="1:5" ht="13.5" customHeight="1" x14ac:dyDescent="0.2">
      <c r="C143" s="18"/>
      <c r="D143" s="55"/>
      <c r="E143" s="57"/>
    </row>
    <row r="144" spans="1:5" x14ac:dyDescent="0.2">
      <c r="C144" s="18"/>
      <c r="D144" s="62"/>
      <c r="E144" s="59"/>
    </row>
    <row r="145" spans="1:5" x14ac:dyDescent="0.2">
      <c r="C145" s="18"/>
      <c r="D145" s="55"/>
      <c r="E145" s="57"/>
    </row>
    <row r="146" spans="1:5" x14ac:dyDescent="0.2">
      <c r="D146" s="22"/>
      <c r="E146" s="23"/>
    </row>
    <row r="147" spans="1:5" x14ac:dyDescent="0.2">
      <c r="C147" s="18"/>
      <c r="D147" s="60"/>
      <c r="E147" s="24"/>
    </row>
    <row r="148" spans="1:5" x14ac:dyDescent="0.2">
      <c r="C148" s="18"/>
      <c r="D148" s="62"/>
      <c r="E148" s="63"/>
    </row>
    <row r="149" spans="1:5" x14ac:dyDescent="0.2">
      <c r="D149" s="22"/>
      <c r="E149" s="28"/>
    </row>
    <row r="150" spans="1:5" x14ac:dyDescent="0.2">
      <c r="B150" s="18"/>
      <c r="D150" s="19"/>
      <c r="E150" s="27"/>
    </row>
    <row r="151" spans="1:5" x14ac:dyDescent="0.2">
      <c r="C151" s="18"/>
      <c r="D151" s="19"/>
      <c r="E151" s="57"/>
    </row>
    <row r="152" spans="1:5" x14ac:dyDescent="0.2">
      <c r="C152" s="18"/>
      <c r="D152" s="62"/>
      <c r="E152" s="63"/>
    </row>
    <row r="153" spans="1:5" x14ac:dyDescent="0.2">
      <c r="C153" s="18"/>
      <c r="D153" s="62"/>
      <c r="E153" s="63"/>
    </row>
    <row r="154" spans="1:5" x14ac:dyDescent="0.2">
      <c r="D154" s="55"/>
      <c r="E154" s="56"/>
    </row>
    <row r="155" spans="1:5" ht="18" customHeight="1" x14ac:dyDescent="0.2">
      <c r="A155" s="198"/>
      <c r="B155" s="199"/>
      <c r="C155" s="199"/>
      <c r="D155" s="199"/>
      <c r="E155" s="199"/>
    </row>
    <row r="156" spans="1:5" ht="28.5" customHeight="1" x14ac:dyDescent="0.2">
      <c r="A156" s="70"/>
      <c r="B156" s="70"/>
      <c r="C156" s="70"/>
      <c r="D156" s="71"/>
      <c r="E156" s="21"/>
    </row>
    <row r="158" spans="1:5" x14ac:dyDescent="0.2">
      <c r="A158" s="18"/>
      <c r="B158" s="18"/>
      <c r="C158" s="18"/>
      <c r="D158" s="30"/>
      <c r="E158" s="6"/>
    </row>
    <row r="159" spans="1:5" x14ac:dyDescent="0.2">
      <c r="A159" s="18"/>
      <c r="B159" s="18"/>
      <c r="C159" s="18"/>
      <c r="D159" s="30"/>
      <c r="E159" s="6"/>
    </row>
    <row r="160" spans="1:5" ht="17.25" customHeight="1" x14ac:dyDescent="0.2">
      <c r="A160" s="18"/>
      <c r="B160" s="18"/>
      <c r="C160" s="18"/>
      <c r="D160" s="30"/>
      <c r="E160" s="6"/>
    </row>
    <row r="161" spans="1:5" ht="13.5" customHeight="1" x14ac:dyDescent="0.2">
      <c r="A161" s="18"/>
      <c r="B161" s="18"/>
      <c r="C161" s="18"/>
      <c r="D161" s="30"/>
      <c r="E161" s="6"/>
    </row>
    <row r="162" spans="1:5" x14ac:dyDescent="0.2">
      <c r="A162" s="18"/>
      <c r="B162" s="18"/>
      <c r="C162" s="18"/>
      <c r="D162" s="30"/>
      <c r="E162" s="6"/>
    </row>
    <row r="163" spans="1:5" x14ac:dyDescent="0.2">
      <c r="A163" s="18"/>
      <c r="B163" s="18"/>
      <c r="C163" s="18"/>
    </row>
    <row r="164" spans="1:5" x14ac:dyDescent="0.2">
      <c r="A164" s="18"/>
      <c r="B164" s="18"/>
      <c r="C164" s="18"/>
      <c r="D164" s="30"/>
      <c r="E164" s="6"/>
    </row>
    <row r="165" spans="1:5" x14ac:dyDescent="0.2">
      <c r="A165" s="18"/>
      <c r="B165" s="18"/>
      <c r="C165" s="18"/>
      <c r="D165" s="30"/>
      <c r="E165" s="31"/>
    </row>
    <row r="166" spans="1:5" x14ac:dyDescent="0.2">
      <c r="A166" s="18"/>
      <c r="B166" s="18"/>
      <c r="C166" s="18"/>
      <c r="D166" s="30"/>
      <c r="E166" s="6"/>
    </row>
    <row r="167" spans="1:5" ht="22.5" customHeight="1" x14ac:dyDescent="0.2">
      <c r="A167" s="18"/>
      <c r="B167" s="18"/>
      <c r="C167" s="18"/>
      <c r="D167" s="30"/>
      <c r="E167" s="64"/>
    </row>
    <row r="168" spans="1:5" ht="22.5" customHeight="1" x14ac:dyDescent="0.2">
      <c r="D168" s="62"/>
      <c r="E168" s="65"/>
    </row>
  </sheetData>
  <mergeCells count="8">
    <mergeCell ref="A155:E155"/>
    <mergeCell ref="A1:H1"/>
    <mergeCell ref="B31:H31"/>
    <mergeCell ref="B3:H3"/>
    <mergeCell ref="B15:H15"/>
    <mergeCell ref="B17:H17"/>
    <mergeCell ref="B29:H29"/>
    <mergeCell ref="B43:H4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6"/>
  <sheetViews>
    <sheetView tabSelected="1" zoomScaleNormal="100" workbookViewId="0">
      <selection activeCell="S5" sqref="S5"/>
    </sheetView>
  </sheetViews>
  <sheetFormatPr defaultColWidth="11.42578125" defaultRowHeight="12.75" x14ac:dyDescent="0.2"/>
  <cols>
    <col min="1" max="1" width="17.5703125" style="34" customWidth="1"/>
    <col min="2" max="2" width="38.7109375" style="37" customWidth="1"/>
    <col min="3" max="3" width="14.28515625" style="2" customWidth="1"/>
    <col min="4" max="5" width="10.7109375" style="2" customWidth="1"/>
    <col min="6" max="6" width="9.140625" style="2" customWidth="1"/>
    <col min="7" max="7" width="13" style="2" customWidth="1"/>
    <col min="8" max="8" width="10.28515625" style="2" customWidth="1"/>
    <col min="9" max="9" width="8.42578125" style="2" customWidth="1"/>
    <col min="10" max="10" width="7.5703125" style="2" customWidth="1"/>
    <col min="11" max="11" width="13.140625" style="2" customWidth="1"/>
    <col min="12" max="12" width="11.42578125" style="2" bestFit="1" customWidth="1"/>
    <col min="13" max="13" width="10.5703125" style="2" customWidth="1"/>
    <col min="14" max="14" width="9.5703125" style="2" customWidth="1"/>
    <col min="15" max="15" width="13.140625" style="2" customWidth="1"/>
    <col min="16" max="16" width="9.28515625" style="2" customWidth="1"/>
    <col min="17" max="17" width="9.42578125" style="2" customWidth="1"/>
    <col min="18" max="18" width="7.140625" style="2" customWidth="1"/>
    <col min="19" max="19" width="13.42578125" style="2" customWidth="1"/>
    <col min="20" max="20" width="11.42578125" style="2" bestFit="1" customWidth="1"/>
    <col min="21" max="21" width="10.28515625" style="2" customWidth="1"/>
    <col min="22" max="22" width="8.28515625" style="2" customWidth="1"/>
    <col min="23" max="23" width="12.42578125" style="2" customWidth="1"/>
    <col min="24" max="24" width="9.7109375" style="2" customWidth="1"/>
    <col min="25" max="25" width="9" style="2" customWidth="1"/>
    <col min="26" max="26" width="7" style="2" customWidth="1"/>
    <col min="27" max="16384" width="11.42578125" style="4"/>
  </cols>
  <sheetData>
    <row r="1" spans="1:48" ht="24" customHeight="1" x14ac:dyDescent="0.2">
      <c r="A1" s="207" t="s">
        <v>17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73"/>
      <c r="U1" s="73"/>
      <c r="V1" s="73"/>
      <c r="W1" s="73"/>
      <c r="X1" s="73"/>
      <c r="Y1" s="73"/>
      <c r="Z1" s="86"/>
    </row>
    <row r="2" spans="1:48" s="42" customFormat="1" ht="15.75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48" s="6" customFormat="1" ht="123.75" x14ac:dyDescent="0.2">
      <c r="A3" s="5" t="s">
        <v>18</v>
      </c>
      <c r="B3" s="5" t="s">
        <v>19</v>
      </c>
      <c r="C3" s="79" t="s">
        <v>153</v>
      </c>
      <c r="D3" s="80" t="s">
        <v>10</v>
      </c>
      <c r="E3" s="80" t="s">
        <v>11</v>
      </c>
      <c r="F3" s="80" t="s">
        <v>12</v>
      </c>
      <c r="G3" s="80" t="s">
        <v>13</v>
      </c>
      <c r="H3" s="80" t="s">
        <v>20</v>
      </c>
      <c r="I3" s="80" t="s">
        <v>132</v>
      </c>
      <c r="J3" s="80" t="s">
        <v>15</v>
      </c>
      <c r="K3" s="83" t="s">
        <v>144</v>
      </c>
      <c r="L3" s="84" t="s">
        <v>10</v>
      </c>
      <c r="M3" s="84" t="s">
        <v>11</v>
      </c>
      <c r="N3" s="84" t="s">
        <v>12</v>
      </c>
      <c r="O3" s="84" t="s">
        <v>13</v>
      </c>
      <c r="P3" s="84" t="s">
        <v>20</v>
      </c>
      <c r="Q3" s="84" t="s">
        <v>132</v>
      </c>
      <c r="R3" s="84" t="s">
        <v>15</v>
      </c>
      <c r="S3" s="81" t="s">
        <v>154</v>
      </c>
      <c r="T3" s="82" t="s">
        <v>10</v>
      </c>
      <c r="U3" s="82" t="s">
        <v>11</v>
      </c>
      <c r="V3" s="82" t="s">
        <v>12</v>
      </c>
      <c r="W3" s="82" t="s">
        <v>13</v>
      </c>
      <c r="X3" s="82" t="s">
        <v>20</v>
      </c>
      <c r="Y3" s="82" t="s">
        <v>132</v>
      </c>
      <c r="Z3" s="82" t="s">
        <v>15</v>
      </c>
    </row>
    <row r="4" spans="1:48" x14ac:dyDescent="0.2">
      <c r="A4" s="33"/>
      <c r="B4" s="8"/>
      <c r="C4" s="4"/>
      <c r="D4" s="4"/>
      <c r="E4" s="4"/>
      <c r="F4" s="4"/>
      <c r="G4" s="4"/>
      <c r="H4" s="4"/>
      <c r="I4" s="4"/>
      <c r="J4" s="4"/>
      <c r="K4" s="4"/>
      <c r="L4" s="42"/>
      <c r="M4" s="42"/>
      <c r="N4" s="42"/>
      <c r="O4" s="42"/>
      <c r="P4" s="42"/>
      <c r="Q4" s="42"/>
      <c r="R4" s="42"/>
      <c r="S4" s="4"/>
      <c r="T4" s="42"/>
      <c r="U4" s="42"/>
      <c r="V4" s="42"/>
      <c r="W4" s="42"/>
      <c r="X4" s="42"/>
      <c r="Y4" s="42"/>
      <c r="Z4" s="42"/>
    </row>
    <row r="5" spans="1:48" s="6" customFormat="1" ht="25.5" x14ac:dyDescent="0.2">
      <c r="A5" s="33"/>
      <c r="B5" s="35" t="s">
        <v>156</v>
      </c>
      <c r="C5" s="150">
        <v>10330550</v>
      </c>
      <c r="D5" s="150">
        <v>785000</v>
      </c>
      <c r="E5" s="150">
        <v>180500</v>
      </c>
      <c r="F5" s="150">
        <v>5000</v>
      </c>
      <c r="G5" s="150">
        <v>9344850</v>
      </c>
      <c r="H5" s="150">
        <v>12000</v>
      </c>
      <c r="I5" s="150">
        <v>3200</v>
      </c>
      <c r="J5" s="150"/>
      <c r="K5" s="150">
        <v>9959900</v>
      </c>
      <c r="L5" s="150">
        <v>785000</v>
      </c>
      <c r="M5" s="150">
        <v>130500</v>
      </c>
      <c r="N5" s="150">
        <v>5000</v>
      </c>
      <c r="O5" s="150">
        <v>9024200</v>
      </c>
      <c r="P5" s="150">
        <v>12000</v>
      </c>
      <c r="Q5" s="150">
        <v>3200</v>
      </c>
      <c r="R5" s="150"/>
      <c r="S5" s="150">
        <v>9354700</v>
      </c>
      <c r="T5" s="150">
        <v>785000</v>
      </c>
      <c r="U5" s="150">
        <v>130500</v>
      </c>
      <c r="V5" s="150">
        <v>5000</v>
      </c>
      <c r="W5" s="150">
        <v>8419000</v>
      </c>
      <c r="X5" s="150">
        <v>12000</v>
      </c>
      <c r="Y5" s="150">
        <v>3200</v>
      </c>
      <c r="Z5" s="150"/>
      <c r="AA5" s="150"/>
      <c r="AB5" s="150"/>
      <c r="AC5" s="150"/>
      <c r="AD5" s="150"/>
      <c r="AE5" s="150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</row>
    <row r="6" spans="1:48" x14ac:dyDescent="0.2">
      <c r="A6" s="33"/>
      <c r="B6" s="8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</row>
    <row r="7" spans="1:48" s="6" customFormat="1" ht="25.5" x14ac:dyDescent="0.2">
      <c r="A7" s="53" t="s">
        <v>162</v>
      </c>
      <c r="B7" s="54" t="s">
        <v>157</v>
      </c>
      <c r="C7" s="151">
        <v>8285700</v>
      </c>
      <c r="D7" s="151">
        <v>760000</v>
      </c>
      <c r="E7" s="151">
        <v>65500</v>
      </c>
      <c r="F7" s="151">
        <v>5000</v>
      </c>
      <c r="G7" s="151">
        <v>7440000</v>
      </c>
      <c r="H7" s="151">
        <v>12000</v>
      </c>
      <c r="I7" s="151">
        <v>3200</v>
      </c>
      <c r="J7" s="151"/>
      <c r="K7" s="151">
        <v>8285700</v>
      </c>
      <c r="L7" s="151">
        <v>760000</v>
      </c>
      <c r="M7" s="151">
        <v>65500</v>
      </c>
      <c r="N7" s="151">
        <v>5000</v>
      </c>
      <c r="O7" s="151">
        <v>7440000</v>
      </c>
      <c r="P7" s="151">
        <v>12000</v>
      </c>
      <c r="Q7" s="151">
        <v>3200</v>
      </c>
      <c r="R7" s="151"/>
      <c r="S7" s="151">
        <v>8285700</v>
      </c>
      <c r="T7" s="151">
        <v>760000</v>
      </c>
      <c r="U7" s="151">
        <v>65500</v>
      </c>
      <c r="V7" s="151">
        <v>5000</v>
      </c>
      <c r="W7" s="151">
        <v>7440000</v>
      </c>
      <c r="X7" s="151">
        <v>12000</v>
      </c>
      <c r="Y7" s="151">
        <v>3200</v>
      </c>
      <c r="Z7" s="151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46"/>
      <c r="AN7" s="146"/>
      <c r="AO7" s="146"/>
      <c r="AP7" s="146"/>
      <c r="AQ7" s="146"/>
      <c r="AR7" s="146"/>
      <c r="AS7" s="146"/>
      <c r="AT7" s="146"/>
      <c r="AU7" s="146"/>
      <c r="AV7" s="146"/>
    </row>
    <row r="8" spans="1:48" s="6" customFormat="1" x14ac:dyDescent="0.2">
      <c r="A8" s="33" t="s">
        <v>158</v>
      </c>
      <c r="B8" s="36" t="s">
        <v>159</v>
      </c>
      <c r="C8" s="150">
        <f>SUM(D8+E8+F8+G8+H8+I8+J8)</f>
        <v>8230700</v>
      </c>
      <c r="D8" s="150">
        <v>760000</v>
      </c>
      <c r="E8" s="150">
        <v>30500</v>
      </c>
      <c r="F8" s="150">
        <v>5000</v>
      </c>
      <c r="G8" s="150">
        <v>7420000</v>
      </c>
      <c r="H8" s="150">
        <v>12000</v>
      </c>
      <c r="I8" s="150">
        <v>3200</v>
      </c>
      <c r="J8" s="150"/>
      <c r="K8" s="150">
        <f>SUM(L8+M8+N8+O8+P8+Q8+R8)</f>
        <v>8230700</v>
      </c>
      <c r="L8" s="150">
        <v>760000</v>
      </c>
      <c r="M8" s="150">
        <v>30500</v>
      </c>
      <c r="N8" s="150">
        <v>5000</v>
      </c>
      <c r="O8" s="150">
        <v>7420000</v>
      </c>
      <c r="P8" s="150">
        <v>12000</v>
      </c>
      <c r="Q8" s="150">
        <v>3200</v>
      </c>
      <c r="R8" s="150"/>
      <c r="S8" s="150">
        <f>SUM(T8+U8+V8+W8+X8+Y8+Z8)</f>
        <v>8230700</v>
      </c>
      <c r="T8" s="150">
        <v>760000</v>
      </c>
      <c r="U8" s="150">
        <v>30500</v>
      </c>
      <c r="V8" s="150">
        <v>5000</v>
      </c>
      <c r="W8" s="150">
        <v>7420000</v>
      </c>
      <c r="X8" s="150">
        <v>12000</v>
      </c>
      <c r="Y8" s="150">
        <v>3200</v>
      </c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46"/>
      <c r="AN8" s="146"/>
      <c r="AO8" s="146"/>
      <c r="AP8" s="146"/>
      <c r="AQ8" s="146"/>
      <c r="AR8" s="146"/>
      <c r="AS8" s="146"/>
      <c r="AT8" s="146"/>
      <c r="AU8" s="146"/>
      <c r="AV8" s="146"/>
    </row>
    <row r="9" spans="1:48" s="6" customFormat="1" ht="12.75" customHeight="1" x14ac:dyDescent="0.2">
      <c r="A9" s="144">
        <v>3</v>
      </c>
      <c r="B9" s="78" t="s">
        <v>160</v>
      </c>
      <c r="C9" s="152">
        <v>8220700</v>
      </c>
      <c r="D9" s="152">
        <v>760000</v>
      </c>
      <c r="E9" s="152">
        <v>30500</v>
      </c>
      <c r="F9" s="152">
        <v>5000</v>
      </c>
      <c r="G9" s="152">
        <v>7410000</v>
      </c>
      <c r="H9" s="152">
        <v>12000</v>
      </c>
      <c r="I9" s="152">
        <v>3200</v>
      </c>
      <c r="J9" s="152"/>
      <c r="K9" s="152">
        <v>8220700</v>
      </c>
      <c r="L9" s="152">
        <v>760000</v>
      </c>
      <c r="M9" s="152">
        <v>30500</v>
      </c>
      <c r="N9" s="152">
        <v>5000</v>
      </c>
      <c r="O9" s="152">
        <v>7410000</v>
      </c>
      <c r="P9" s="152">
        <v>12000</v>
      </c>
      <c r="Q9" s="152">
        <v>3200</v>
      </c>
      <c r="R9" s="152"/>
      <c r="S9" s="152">
        <v>8220700</v>
      </c>
      <c r="T9" s="152">
        <v>760000</v>
      </c>
      <c r="U9" s="152">
        <v>30500</v>
      </c>
      <c r="V9" s="152">
        <v>5000</v>
      </c>
      <c r="W9" s="152">
        <v>7410000</v>
      </c>
      <c r="X9" s="152">
        <v>12000</v>
      </c>
      <c r="Y9" s="152">
        <v>3200</v>
      </c>
      <c r="Z9" s="152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46"/>
      <c r="AN9" s="146"/>
      <c r="AO9" s="146"/>
      <c r="AP9" s="146"/>
      <c r="AQ9" s="146"/>
      <c r="AR9" s="146"/>
      <c r="AS9" s="146"/>
      <c r="AT9" s="146"/>
      <c r="AU9" s="146"/>
      <c r="AV9" s="146"/>
    </row>
    <row r="10" spans="1:48" s="6" customFormat="1" ht="12.75" customHeight="1" x14ac:dyDescent="0.2">
      <c r="A10" s="144">
        <v>31</v>
      </c>
      <c r="B10" s="78" t="s">
        <v>21</v>
      </c>
      <c r="C10" s="152">
        <f>SUM(D10+E10+F10+G10+H10+I10+J10)</f>
        <v>7297500</v>
      </c>
      <c r="D10" s="152"/>
      <c r="E10" s="152"/>
      <c r="F10" s="152"/>
      <c r="G10" s="152">
        <v>7297500</v>
      </c>
      <c r="H10" s="152"/>
      <c r="I10" s="152"/>
      <c r="J10" s="152"/>
      <c r="K10" s="152">
        <f>SUM(L10+M10+N10+O10+P10+Q10+R10)</f>
        <v>7297500</v>
      </c>
      <c r="L10" s="152"/>
      <c r="M10" s="152"/>
      <c r="N10" s="152"/>
      <c r="O10" s="152">
        <v>7297500</v>
      </c>
      <c r="P10" s="152"/>
      <c r="Q10" s="152"/>
      <c r="R10" s="152"/>
      <c r="S10" s="152">
        <f>SUM(T10+U10+V10+W10+X10+Y10+Z10)</f>
        <v>7297500</v>
      </c>
      <c r="T10" s="152"/>
      <c r="U10" s="152"/>
      <c r="V10" s="152"/>
      <c r="W10" s="152">
        <v>7297500</v>
      </c>
      <c r="X10" s="152"/>
      <c r="Y10" s="152"/>
      <c r="Z10" s="152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</row>
    <row r="11" spans="1:48" x14ac:dyDescent="0.2">
      <c r="A11" s="32">
        <v>311</v>
      </c>
      <c r="B11" s="8" t="s">
        <v>155</v>
      </c>
      <c r="C11" s="153">
        <v>6027500</v>
      </c>
      <c r="D11" s="153"/>
      <c r="E11" s="153"/>
      <c r="F11" s="153"/>
      <c r="G11" s="153">
        <v>6027500</v>
      </c>
      <c r="H11" s="153"/>
      <c r="I11" s="153"/>
      <c r="J11" s="153"/>
      <c r="K11" s="153">
        <v>6027500</v>
      </c>
      <c r="L11" s="153"/>
      <c r="M11" s="153"/>
      <c r="N11" s="153"/>
      <c r="O11" s="153">
        <v>6027500</v>
      </c>
      <c r="P11" s="153"/>
      <c r="Q11" s="153"/>
      <c r="R11" s="153"/>
      <c r="S11" s="153">
        <v>6027500</v>
      </c>
      <c r="T11" s="153"/>
      <c r="U11" s="153"/>
      <c r="V11" s="153"/>
      <c r="W11" s="153">
        <v>6027500</v>
      </c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</row>
    <row r="12" spans="1:48" x14ac:dyDescent="0.2">
      <c r="A12" s="32">
        <v>312</v>
      </c>
      <c r="B12" s="8" t="s">
        <v>23</v>
      </c>
      <c r="C12" s="153">
        <v>270000</v>
      </c>
      <c r="D12" s="153"/>
      <c r="E12" s="153"/>
      <c r="F12" s="153"/>
      <c r="G12" s="153">
        <v>270000</v>
      </c>
      <c r="H12" s="153"/>
      <c r="I12" s="153"/>
      <c r="J12" s="153"/>
      <c r="K12" s="153">
        <v>270000</v>
      </c>
      <c r="L12" s="153"/>
      <c r="M12" s="153"/>
      <c r="N12" s="153"/>
      <c r="O12" s="153">
        <v>270000</v>
      </c>
      <c r="P12" s="153"/>
      <c r="Q12" s="153"/>
      <c r="R12" s="153"/>
      <c r="S12" s="153">
        <v>270000</v>
      </c>
      <c r="T12" s="153"/>
      <c r="U12" s="153"/>
      <c r="V12" s="153"/>
      <c r="W12" s="153">
        <v>270000</v>
      </c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</row>
    <row r="13" spans="1:48" x14ac:dyDescent="0.2">
      <c r="A13" s="32">
        <v>313</v>
      </c>
      <c r="B13" s="8" t="s">
        <v>24</v>
      </c>
      <c r="C13" s="153">
        <v>1000000</v>
      </c>
      <c r="D13" s="153"/>
      <c r="E13" s="153"/>
      <c r="F13" s="153"/>
      <c r="G13" s="153">
        <v>1000000</v>
      </c>
      <c r="H13" s="153"/>
      <c r="I13" s="153"/>
      <c r="J13" s="153"/>
      <c r="K13" s="153">
        <v>1000000</v>
      </c>
      <c r="L13" s="153"/>
      <c r="M13" s="153"/>
      <c r="N13" s="153"/>
      <c r="O13" s="153">
        <v>1000000</v>
      </c>
      <c r="P13" s="153"/>
      <c r="Q13" s="153"/>
      <c r="R13" s="153"/>
      <c r="S13" s="153">
        <v>1000000</v>
      </c>
      <c r="T13" s="153"/>
      <c r="U13" s="153"/>
      <c r="V13" s="153"/>
      <c r="W13" s="153">
        <v>1000000</v>
      </c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</row>
    <row r="14" spans="1:48" s="6" customFormat="1" x14ac:dyDescent="0.2">
      <c r="A14" s="33">
        <v>32</v>
      </c>
      <c r="B14" s="36" t="s">
        <v>25</v>
      </c>
      <c r="C14" s="150">
        <v>919215</v>
      </c>
      <c r="D14" s="150">
        <v>758000</v>
      </c>
      <c r="E14" s="150">
        <v>28800</v>
      </c>
      <c r="F14" s="150">
        <v>5000</v>
      </c>
      <c r="G14" s="150">
        <v>112500</v>
      </c>
      <c r="H14" s="150">
        <v>12000</v>
      </c>
      <c r="I14" s="150">
        <v>3200</v>
      </c>
      <c r="J14" s="150"/>
      <c r="K14" s="150">
        <v>919215</v>
      </c>
      <c r="L14" s="150">
        <v>758000</v>
      </c>
      <c r="M14" s="150">
        <v>28800</v>
      </c>
      <c r="N14" s="150">
        <v>5000</v>
      </c>
      <c r="O14" s="150">
        <v>112500</v>
      </c>
      <c r="P14" s="150">
        <v>12000</v>
      </c>
      <c r="Q14" s="150">
        <v>3200</v>
      </c>
      <c r="R14" s="150"/>
      <c r="S14" s="150">
        <v>919215</v>
      </c>
      <c r="T14" s="150">
        <v>758000</v>
      </c>
      <c r="U14" s="150">
        <v>28800</v>
      </c>
      <c r="V14" s="150">
        <v>5000</v>
      </c>
      <c r="W14" s="150">
        <v>112500</v>
      </c>
      <c r="X14" s="150">
        <v>12000</v>
      </c>
      <c r="Y14" s="150">
        <v>3200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</row>
    <row r="15" spans="1:48" x14ac:dyDescent="0.2">
      <c r="A15" s="32">
        <v>321</v>
      </c>
      <c r="B15" s="8" t="s">
        <v>26</v>
      </c>
      <c r="C15" s="153">
        <v>284500</v>
      </c>
      <c r="D15" s="153">
        <v>279500</v>
      </c>
      <c r="E15" s="153">
        <v>2000</v>
      </c>
      <c r="F15" s="153">
        <v>1000</v>
      </c>
      <c r="G15" s="153">
        <v>2000</v>
      </c>
      <c r="H15" s="153"/>
      <c r="I15" s="153"/>
      <c r="J15" s="153"/>
      <c r="K15" s="153">
        <v>284500</v>
      </c>
      <c r="L15" s="153">
        <v>279500</v>
      </c>
      <c r="M15" s="153">
        <v>2000</v>
      </c>
      <c r="N15" s="153">
        <v>1000</v>
      </c>
      <c r="O15" s="153">
        <v>2000</v>
      </c>
      <c r="P15" s="153"/>
      <c r="Q15" s="153"/>
      <c r="R15" s="153"/>
      <c r="S15" s="153">
        <v>284500</v>
      </c>
      <c r="T15" s="153">
        <v>279500</v>
      </c>
      <c r="U15" s="153">
        <v>2000</v>
      </c>
      <c r="V15" s="153">
        <v>1000</v>
      </c>
      <c r="W15" s="153">
        <v>2000</v>
      </c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</row>
    <row r="16" spans="1:48" x14ac:dyDescent="0.2">
      <c r="A16" s="32">
        <v>322</v>
      </c>
      <c r="B16" s="8" t="s">
        <v>27</v>
      </c>
      <c r="C16" s="153">
        <v>414500</v>
      </c>
      <c r="D16" s="153">
        <v>358000</v>
      </c>
      <c r="E16" s="153">
        <v>9500</v>
      </c>
      <c r="F16" s="153">
        <v>4000</v>
      </c>
      <c r="G16" s="153">
        <v>38000</v>
      </c>
      <c r="H16" s="153">
        <v>5000</v>
      </c>
      <c r="I16" s="153"/>
      <c r="J16" s="153"/>
      <c r="K16" s="153">
        <v>414500</v>
      </c>
      <c r="L16" s="153">
        <v>358000</v>
      </c>
      <c r="M16" s="153">
        <v>9500</v>
      </c>
      <c r="N16" s="153">
        <v>4000</v>
      </c>
      <c r="O16" s="153">
        <v>38000</v>
      </c>
      <c r="P16" s="153">
        <v>5000</v>
      </c>
      <c r="Q16" s="153"/>
      <c r="R16" s="153"/>
      <c r="S16" s="153">
        <v>414500</v>
      </c>
      <c r="T16" s="153">
        <v>358000</v>
      </c>
      <c r="U16" s="153">
        <v>9500</v>
      </c>
      <c r="V16" s="153">
        <v>4000</v>
      </c>
      <c r="W16" s="153">
        <v>38000</v>
      </c>
      <c r="X16" s="153">
        <v>5000</v>
      </c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</row>
    <row r="17" spans="1:48" s="42" customFormat="1" ht="16.149999999999999" customHeight="1" x14ac:dyDescent="0.2">
      <c r="A17" s="32">
        <v>323</v>
      </c>
      <c r="B17" s="8" t="s">
        <v>28</v>
      </c>
      <c r="C17" s="153">
        <v>166000</v>
      </c>
      <c r="D17" s="153">
        <v>108000</v>
      </c>
      <c r="E17" s="153">
        <v>9800</v>
      </c>
      <c r="F17" s="153"/>
      <c r="G17" s="153">
        <v>42000</v>
      </c>
      <c r="H17" s="153">
        <v>3000</v>
      </c>
      <c r="I17" s="153">
        <v>3200</v>
      </c>
      <c r="J17" s="153"/>
      <c r="K17" s="153">
        <v>166000</v>
      </c>
      <c r="L17" s="153">
        <v>108000</v>
      </c>
      <c r="M17" s="153">
        <v>9800</v>
      </c>
      <c r="N17" s="153"/>
      <c r="O17" s="153">
        <v>42000</v>
      </c>
      <c r="P17" s="153">
        <v>3000</v>
      </c>
      <c r="Q17" s="153">
        <v>3200</v>
      </c>
      <c r="R17" s="153"/>
      <c r="S17" s="153">
        <v>166000</v>
      </c>
      <c r="T17" s="153">
        <v>108000</v>
      </c>
      <c r="U17" s="153">
        <v>9800</v>
      </c>
      <c r="V17" s="153"/>
      <c r="W17" s="153">
        <v>42000</v>
      </c>
      <c r="X17" s="153">
        <v>3000</v>
      </c>
      <c r="Y17" s="153">
        <v>3200</v>
      </c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</row>
    <row r="18" spans="1:48" s="119" customFormat="1" ht="24" customHeight="1" x14ac:dyDescent="0.2">
      <c r="A18" s="32">
        <v>324</v>
      </c>
      <c r="B18" s="8" t="s">
        <v>51</v>
      </c>
      <c r="C18" s="153">
        <v>1000</v>
      </c>
      <c r="D18" s="153"/>
      <c r="E18" s="153"/>
      <c r="F18" s="153"/>
      <c r="G18" s="153">
        <v>1000</v>
      </c>
      <c r="H18" s="153"/>
      <c r="I18" s="153"/>
      <c r="J18" s="153"/>
      <c r="K18" s="153">
        <v>1000</v>
      </c>
      <c r="L18" s="153"/>
      <c r="M18" s="153"/>
      <c r="N18" s="153"/>
      <c r="O18" s="153">
        <v>1000</v>
      </c>
      <c r="P18" s="153"/>
      <c r="Q18" s="153"/>
      <c r="R18" s="153"/>
      <c r="S18" s="153">
        <v>1000</v>
      </c>
      <c r="T18" s="153"/>
      <c r="U18" s="153"/>
      <c r="V18" s="153"/>
      <c r="W18" s="153">
        <v>1000</v>
      </c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</row>
    <row r="19" spans="1:48" s="119" customFormat="1" ht="16.149999999999999" customHeight="1" x14ac:dyDescent="0.2">
      <c r="A19" s="32">
        <v>329</v>
      </c>
      <c r="B19" s="8" t="s">
        <v>29</v>
      </c>
      <c r="C19" s="153">
        <v>53215</v>
      </c>
      <c r="D19" s="153">
        <v>12215</v>
      </c>
      <c r="E19" s="153">
        <v>7500</v>
      </c>
      <c r="F19" s="153"/>
      <c r="G19" s="153">
        <v>29500</v>
      </c>
      <c r="H19" s="153">
        <v>4000</v>
      </c>
      <c r="I19" s="153"/>
      <c r="J19" s="153"/>
      <c r="K19" s="153">
        <v>53215</v>
      </c>
      <c r="L19" s="153">
        <v>12215</v>
      </c>
      <c r="M19" s="153">
        <v>7500</v>
      </c>
      <c r="N19" s="153"/>
      <c r="O19" s="153">
        <v>29500</v>
      </c>
      <c r="P19" s="153">
        <v>4000</v>
      </c>
      <c r="Q19" s="153"/>
      <c r="R19" s="153"/>
      <c r="S19" s="153">
        <v>53215</v>
      </c>
      <c r="T19" s="153">
        <v>12215</v>
      </c>
      <c r="U19" s="153">
        <v>7500</v>
      </c>
      <c r="V19" s="153"/>
      <c r="W19" s="153">
        <v>29500</v>
      </c>
      <c r="X19" s="153">
        <v>4000</v>
      </c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</row>
    <row r="20" spans="1:48" s="6" customFormat="1" ht="16.149999999999999" customHeight="1" x14ac:dyDescent="0.2">
      <c r="A20" s="33">
        <v>34</v>
      </c>
      <c r="B20" s="36" t="s">
        <v>54</v>
      </c>
      <c r="C20" s="150">
        <v>3000</v>
      </c>
      <c r="D20" s="150">
        <v>1300</v>
      </c>
      <c r="E20" s="150">
        <v>1700</v>
      </c>
      <c r="F20" s="150"/>
      <c r="G20" s="150"/>
      <c r="H20" s="150"/>
      <c r="I20" s="150"/>
      <c r="J20" s="150"/>
      <c r="K20" s="150">
        <v>3000</v>
      </c>
      <c r="L20" s="150">
        <v>1300</v>
      </c>
      <c r="M20" s="150">
        <v>1700</v>
      </c>
      <c r="N20" s="150"/>
      <c r="O20" s="150"/>
      <c r="P20" s="150"/>
      <c r="Q20" s="150"/>
      <c r="R20" s="150"/>
      <c r="S20" s="150">
        <v>3000</v>
      </c>
      <c r="T20" s="150">
        <v>1300</v>
      </c>
      <c r="U20" s="150">
        <v>1700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</row>
    <row r="21" spans="1:48" s="119" customFormat="1" ht="16.149999999999999" customHeight="1" x14ac:dyDescent="0.2">
      <c r="A21" s="32">
        <v>343</v>
      </c>
      <c r="B21" s="8" t="s">
        <v>30</v>
      </c>
      <c r="C21" s="153">
        <v>3000</v>
      </c>
      <c r="D21" s="153">
        <v>1300</v>
      </c>
      <c r="E21" s="153">
        <v>1700</v>
      </c>
      <c r="F21" s="153"/>
      <c r="G21" s="153"/>
      <c r="H21" s="153"/>
      <c r="I21" s="153"/>
      <c r="J21" s="153"/>
      <c r="K21" s="153">
        <v>3000</v>
      </c>
      <c r="L21" s="153">
        <v>1300</v>
      </c>
      <c r="M21" s="153">
        <v>1700</v>
      </c>
      <c r="N21" s="153"/>
      <c r="O21" s="153"/>
      <c r="P21" s="153"/>
      <c r="Q21" s="153"/>
      <c r="R21" s="153"/>
      <c r="S21" s="153">
        <v>3000</v>
      </c>
      <c r="T21" s="153">
        <v>1300</v>
      </c>
      <c r="U21" s="153">
        <v>1700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</row>
    <row r="22" spans="1:48" s="18" customFormat="1" ht="24" customHeight="1" x14ac:dyDescent="0.2">
      <c r="A22" s="30">
        <v>4</v>
      </c>
      <c r="B22" s="145" t="s">
        <v>136</v>
      </c>
      <c r="C22" s="154">
        <v>10000</v>
      </c>
      <c r="D22" s="154"/>
      <c r="E22" s="154"/>
      <c r="F22" s="154"/>
      <c r="G22" s="154">
        <v>10000</v>
      </c>
      <c r="H22" s="154"/>
      <c r="I22" s="154"/>
      <c r="J22" s="154"/>
      <c r="K22" s="154">
        <v>10000</v>
      </c>
      <c r="L22" s="154"/>
      <c r="M22" s="154"/>
      <c r="N22" s="154"/>
      <c r="O22" s="154">
        <v>10000</v>
      </c>
      <c r="P22" s="154"/>
      <c r="Q22" s="154"/>
      <c r="R22" s="154"/>
      <c r="S22" s="154">
        <v>10000</v>
      </c>
      <c r="T22" s="154"/>
      <c r="U22" s="154"/>
      <c r="V22" s="154"/>
      <c r="W22" s="154">
        <v>10000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</row>
    <row r="23" spans="1:48" s="18" customFormat="1" ht="28.5" customHeight="1" x14ac:dyDescent="0.2">
      <c r="A23" s="30">
        <v>41</v>
      </c>
      <c r="B23" s="145" t="s">
        <v>67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</row>
    <row r="24" spans="1:48" s="17" customFormat="1" ht="15" customHeight="1" x14ac:dyDescent="0.2">
      <c r="A24" s="29">
        <v>412</v>
      </c>
      <c r="B24" s="120" t="s">
        <v>161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</row>
    <row r="25" spans="1:48" s="18" customFormat="1" ht="26.25" customHeight="1" x14ac:dyDescent="0.2">
      <c r="A25" s="30">
        <v>42</v>
      </c>
      <c r="B25" s="145" t="s">
        <v>72</v>
      </c>
      <c r="C25" s="154">
        <v>10000</v>
      </c>
      <c r="D25" s="154"/>
      <c r="E25" s="154"/>
      <c r="F25" s="154"/>
      <c r="G25" s="154">
        <v>10000</v>
      </c>
      <c r="H25" s="154"/>
      <c r="I25" s="154"/>
      <c r="J25" s="154"/>
      <c r="K25" s="154">
        <v>10000</v>
      </c>
      <c r="L25" s="154"/>
      <c r="M25" s="154"/>
      <c r="N25" s="154"/>
      <c r="O25" s="154">
        <v>10000</v>
      </c>
      <c r="P25" s="154"/>
      <c r="Q25" s="154"/>
      <c r="R25" s="154"/>
      <c r="S25" s="154">
        <v>10000</v>
      </c>
      <c r="T25" s="154"/>
      <c r="U25" s="154"/>
      <c r="V25" s="154"/>
      <c r="W25" s="154">
        <v>10000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</row>
    <row r="26" spans="1:48" s="119" customFormat="1" ht="16.149999999999999" customHeight="1" x14ac:dyDescent="0.2">
      <c r="A26" s="32">
        <v>422</v>
      </c>
      <c r="B26" s="8" t="s">
        <v>31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</row>
    <row r="27" spans="1:48" s="119" customFormat="1" ht="23.25" customHeight="1" x14ac:dyDescent="0.2">
      <c r="A27" s="32">
        <v>424</v>
      </c>
      <c r="B27" s="8" t="s">
        <v>34</v>
      </c>
      <c r="C27" s="153">
        <v>10000</v>
      </c>
      <c r="D27" s="153"/>
      <c r="E27" s="153"/>
      <c r="F27" s="153"/>
      <c r="G27" s="153">
        <v>10000</v>
      </c>
      <c r="H27" s="153"/>
      <c r="I27" s="153"/>
      <c r="J27" s="153"/>
      <c r="K27" s="153">
        <v>10000</v>
      </c>
      <c r="L27" s="153"/>
      <c r="M27" s="153"/>
      <c r="N27" s="153"/>
      <c r="O27" s="153">
        <v>10000</v>
      </c>
      <c r="P27" s="153"/>
      <c r="Q27" s="153"/>
      <c r="R27" s="153"/>
      <c r="S27" s="153">
        <v>10000</v>
      </c>
      <c r="T27" s="153"/>
      <c r="U27" s="153"/>
      <c r="V27" s="153"/>
      <c r="W27" s="153">
        <v>10000</v>
      </c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</row>
    <row r="28" spans="1:48" s="6" customFormat="1" x14ac:dyDescent="0.2">
      <c r="A28" s="77">
        <v>550103</v>
      </c>
      <c r="B28" s="78" t="s">
        <v>163</v>
      </c>
      <c r="C28" s="152">
        <v>55000</v>
      </c>
      <c r="D28" s="152"/>
      <c r="E28" s="152">
        <v>35000</v>
      </c>
      <c r="F28" s="152"/>
      <c r="G28" s="152">
        <v>20000</v>
      </c>
      <c r="H28" s="152"/>
      <c r="I28" s="152"/>
      <c r="J28" s="152"/>
      <c r="K28" s="152">
        <v>55000</v>
      </c>
      <c r="L28" s="152"/>
      <c r="M28" s="152">
        <v>35000</v>
      </c>
      <c r="N28" s="152"/>
      <c r="O28" s="152">
        <v>20000</v>
      </c>
      <c r="P28" s="152"/>
      <c r="Q28" s="152"/>
      <c r="R28" s="152"/>
      <c r="S28" s="152">
        <v>55000</v>
      </c>
      <c r="T28" s="152"/>
      <c r="U28" s="152">
        <v>35000</v>
      </c>
      <c r="V28" s="152"/>
      <c r="W28" s="152">
        <v>20000</v>
      </c>
      <c r="X28" s="152"/>
      <c r="Y28" s="152"/>
      <c r="Z28" s="152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</row>
    <row r="29" spans="1:48" s="6" customFormat="1" ht="25.5" x14ac:dyDescent="0.2">
      <c r="A29" s="33">
        <v>4</v>
      </c>
      <c r="B29" s="36" t="s">
        <v>32</v>
      </c>
      <c r="C29" s="150">
        <v>55000</v>
      </c>
      <c r="D29" s="150"/>
      <c r="E29" s="150">
        <v>35000</v>
      </c>
      <c r="F29" s="150"/>
      <c r="G29" s="150">
        <v>20000</v>
      </c>
      <c r="H29" s="150"/>
      <c r="I29" s="150"/>
      <c r="J29" s="150"/>
      <c r="K29" s="150">
        <v>55000</v>
      </c>
      <c r="L29" s="150"/>
      <c r="M29" s="150">
        <v>35000</v>
      </c>
      <c r="N29" s="150"/>
      <c r="O29" s="150">
        <v>20000</v>
      </c>
      <c r="P29" s="150"/>
      <c r="Q29" s="150"/>
      <c r="R29" s="150"/>
      <c r="S29" s="150">
        <v>55000</v>
      </c>
      <c r="T29" s="150"/>
      <c r="U29" s="150">
        <v>35000</v>
      </c>
      <c r="V29" s="150"/>
      <c r="W29" s="150">
        <v>20000</v>
      </c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</row>
    <row r="30" spans="1:48" s="6" customFormat="1" ht="25.5" x14ac:dyDescent="0.2">
      <c r="A30" s="33">
        <v>42</v>
      </c>
      <c r="B30" s="36" t="s">
        <v>72</v>
      </c>
      <c r="C30" s="150">
        <v>55000</v>
      </c>
      <c r="D30" s="150"/>
      <c r="E30" s="150">
        <v>35000</v>
      </c>
      <c r="F30" s="150"/>
      <c r="G30" s="150">
        <v>20000</v>
      </c>
      <c r="H30" s="150"/>
      <c r="I30" s="150"/>
      <c r="J30" s="150"/>
      <c r="K30" s="150">
        <v>55000</v>
      </c>
      <c r="L30" s="150"/>
      <c r="M30" s="150">
        <v>35000</v>
      </c>
      <c r="N30" s="150"/>
      <c r="O30" s="150">
        <v>20000</v>
      </c>
      <c r="P30" s="150"/>
      <c r="Q30" s="150"/>
      <c r="R30" s="150"/>
      <c r="S30" s="150">
        <v>55000</v>
      </c>
      <c r="T30" s="150"/>
      <c r="U30" s="150">
        <v>35000</v>
      </c>
      <c r="V30" s="150"/>
      <c r="W30" s="150">
        <v>20000</v>
      </c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</row>
    <row r="31" spans="1:48" x14ac:dyDescent="0.2">
      <c r="A31" s="32">
        <v>422</v>
      </c>
      <c r="B31" s="8" t="s">
        <v>31</v>
      </c>
      <c r="C31" s="153">
        <v>53000</v>
      </c>
      <c r="D31" s="153"/>
      <c r="E31" s="153">
        <v>33000</v>
      </c>
      <c r="F31" s="153"/>
      <c r="G31" s="153">
        <v>20000</v>
      </c>
      <c r="H31" s="153"/>
      <c r="I31" s="153"/>
      <c r="J31" s="153"/>
      <c r="K31" s="153">
        <v>53000</v>
      </c>
      <c r="L31" s="153"/>
      <c r="M31" s="153">
        <v>33000</v>
      </c>
      <c r="N31" s="153"/>
      <c r="O31" s="153">
        <v>20000</v>
      </c>
      <c r="P31" s="153"/>
      <c r="Q31" s="153"/>
      <c r="R31" s="153"/>
      <c r="S31" s="153">
        <v>53000</v>
      </c>
      <c r="T31" s="153"/>
      <c r="U31" s="153">
        <v>33000</v>
      </c>
      <c r="V31" s="153"/>
      <c r="W31" s="153">
        <v>20000</v>
      </c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</row>
    <row r="32" spans="1:48" s="119" customFormat="1" ht="25.5" x14ac:dyDescent="0.2">
      <c r="A32" s="32">
        <v>424</v>
      </c>
      <c r="B32" s="8" t="s">
        <v>34</v>
      </c>
      <c r="C32" s="153">
        <v>2000</v>
      </c>
      <c r="D32" s="153"/>
      <c r="E32" s="153">
        <v>2000</v>
      </c>
      <c r="F32" s="153"/>
      <c r="G32" s="153"/>
      <c r="H32" s="153"/>
      <c r="I32" s="153"/>
      <c r="J32" s="153"/>
      <c r="K32" s="153">
        <v>2000</v>
      </c>
      <c r="L32" s="153"/>
      <c r="M32" s="153">
        <v>2000</v>
      </c>
      <c r="N32" s="153"/>
      <c r="O32" s="153"/>
      <c r="P32" s="153"/>
      <c r="Q32" s="153"/>
      <c r="R32" s="153"/>
      <c r="S32" s="153">
        <v>2000</v>
      </c>
      <c r="T32" s="153"/>
      <c r="U32" s="153">
        <v>2000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</row>
    <row r="33" spans="1:48" s="6" customFormat="1" ht="28.5" customHeight="1" x14ac:dyDescent="0.2">
      <c r="A33" s="33" t="s">
        <v>172</v>
      </c>
      <c r="B33" s="36" t="s">
        <v>173</v>
      </c>
      <c r="C33" s="150">
        <v>1244850</v>
      </c>
      <c r="D33" s="150">
        <v>25000</v>
      </c>
      <c r="E33" s="150">
        <v>65000</v>
      </c>
      <c r="F33" s="150"/>
      <c r="G33" s="150">
        <v>1154850</v>
      </c>
      <c r="H33" s="150"/>
      <c r="I33" s="150"/>
      <c r="J33" s="150"/>
      <c r="K33" s="150">
        <v>1674200</v>
      </c>
      <c r="L33" s="150">
        <v>25000</v>
      </c>
      <c r="M33" s="150">
        <v>65000</v>
      </c>
      <c r="N33" s="150"/>
      <c r="O33" s="150">
        <v>1584200</v>
      </c>
      <c r="P33" s="150"/>
      <c r="Q33" s="150"/>
      <c r="R33" s="150"/>
      <c r="S33" s="150">
        <v>1069000</v>
      </c>
      <c r="T33" s="150">
        <v>25000</v>
      </c>
      <c r="U33" s="150">
        <v>65000</v>
      </c>
      <c r="V33" s="150"/>
      <c r="W33" s="150">
        <v>979000</v>
      </c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</row>
    <row r="34" spans="1:48" s="6" customFormat="1" ht="14.25" customHeight="1" x14ac:dyDescent="0.2">
      <c r="A34" s="33">
        <v>530605</v>
      </c>
      <c r="B34" s="36" t="s">
        <v>174</v>
      </c>
      <c r="C34" s="150">
        <v>5000</v>
      </c>
      <c r="D34" s="150">
        <v>5000</v>
      </c>
      <c r="E34" s="150"/>
      <c r="F34" s="150"/>
      <c r="G34" s="150"/>
      <c r="H34" s="150"/>
      <c r="I34" s="150"/>
      <c r="J34" s="150"/>
      <c r="K34" s="150">
        <v>5000</v>
      </c>
      <c r="L34" s="150">
        <v>5000</v>
      </c>
      <c r="M34" s="150"/>
      <c r="N34" s="150"/>
      <c r="O34" s="150"/>
      <c r="P34" s="150"/>
      <c r="Q34" s="150"/>
      <c r="R34" s="150"/>
      <c r="S34" s="150">
        <v>5000</v>
      </c>
      <c r="T34" s="150">
        <v>5000</v>
      </c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</row>
    <row r="35" spans="1:48" s="6" customFormat="1" ht="14.25" customHeight="1" x14ac:dyDescent="0.2">
      <c r="A35" s="33">
        <v>3</v>
      </c>
      <c r="B35" s="36" t="s">
        <v>160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</row>
    <row r="36" spans="1:48" s="6" customFormat="1" ht="14.25" customHeight="1" x14ac:dyDescent="0.2">
      <c r="A36" s="33">
        <v>32</v>
      </c>
      <c r="B36" s="36" t="s">
        <v>25</v>
      </c>
      <c r="C36" s="150">
        <v>5000</v>
      </c>
      <c r="D36" s="150">
        <v>5000</v>
      </c>
      <c r="E36" s="150"/>
      <c r="F36" s="150"/>
      <c r="G36" s="150"/>
      <c r="H36" s="150"/>
      <c r="I36" s="150"/>
      <c r="J36" s="150"/>
      <c r="K36" s="150">
        <v>5000</v>
      </c>
      <c r="L36" s="150">
        <v>5000</v>
      </c>
      <c r="M36" s="150"/>
      <c r="N36" s="150"/>
      <c r="O36" s="150"/>
      <c r="P36" s="150"/>
      <c r="Q36" s="150"/>
      <c r="R36" s="150"/>
      <c r="S36" s="150">
        <v>5000</v>
      </c>
      <c r="T36" s="150">
        <v>5000</v>
      </c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</row>
    <row r="37" spans="1:48" s="143" customFormat="1" ht="14.25" customHeight="1" x14ac:dyDescent="0.2">
      <c r="A37" s="32">
        <v>321</v>
      </c>
      <c r="B37" s="8" t="s">
        <v>26</v>
      </c>
      <c r="C37" s="153">
        <v>1000</v>
      </c>
      <c r="D37" s="153">
        <v>1000</v>
      </c>
      <c r="E37" s="153"/>
      <c r="F37" s="153"/>
      <c r="G37" s="153"/>
      <c r="H37" s="153"/>
      <c r="I37" s="153"/>
      <c r="J37" s="153"/>
      <c r="K37" s="153">
        <v>1000</v>
      </c>
      <c r="L37" s="153">
        <v>1000</v>
      </c>
      <c r="M37" s="153"/>
      <c r="N37" s="153"/>
      <c r="O37" s="153"/>
      <c r="P37" s="153"/>
      <c r="Q37" s="153"/>
      <c r="R37" s="153"/>
      <c r="S37" s="153">
        <v>1000</v>
      </c>
      <c r="T37" s="153">
        <v>1000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</row>
    <row r="38" spans="1:48" s="143" customFormat="1" ht="15" customHeight="1" x14ac:dyDescent="0.2">
      <c r="A38" s="32">
        <v>322</v>
      </c>
      <c r="B38" s="8" t="s">
        <v>27</v>
      </c>
      <c r="C38" s="153">
        <v>600</v>
      </c>
      <c r="D38" s="153">
        <v>600</v>
      </c>
      <c r="E38" s="153"/>
      <c r="F38" s="153"/>
      <c r="G38" s="153"/>
      <c r="H38" s="153"/>
      <c r="I38" s="153"/>
      <c r="J38" s="153"/>
      <c r="K38" s="153">
        <v>600</v>
      </c>
      <c r="L38" s="153">
        <v>600</v>
      </c>
      <c r="M38" s="153"/>
      <c r="N38" s="153"/>
      <c r="O38" s="153"/>
      <c r="P38" s="153"/>
      <c r="Q38" s="153"/>
      <c r="R38" s="153"/>
      <c r="S38" s="153">
        <v>600</v>
      </c>
      <c r="T38" s="153">
        <v>600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</row>
    <row r="39" spans="1:48" s="143" customFormat="1" ht="15.75" customHeight="1" x14ac:dyDescent="0.2">
      <c r="A39" s="32">
        <v>323</v>
      </c>
      <c r="B39" s="8" t="s">
        <v>28</v>
      </c>
      <c r="C39" s="153">
        <v>1000</v>
      </c>
      <c r="D39" s="153">
        <v>1000</v>
      </c>
      <c r="E39" s="153"/>
      <c r="F39" s="153"/>
      <c r="G39" s="153"/>
      <c r="H39" s="153"/>
      <c r="I39" s="153"/>
      <c r="J39" s="153"/>
      <c r="K39" s="153">
        <v>1000</v>
      </c>
      <c r="L39" s="153">
        <v>1000</v>
      </c>
      <c r="M39" s="153"/>
      <c r="N39" s="153"/>
      <c r="O39" s="153"/>
      <c r="P39" s="153"/>
      <c r="Q39" s="153"/>
      <c r="R39" s="153"/>
      <c r="S39" s="153">
        <v>1000</v>
      </c>
      <c r="T39" s="153">
        <v>1000</v>
      </c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</row>
    <row r="40" spans="1:48" s="143" customFormat="1" ht="15.75" customHeight="1" x14ac:dyDescent="0.2">
      <c r="A40" s="32">
        <v>329</v>
      </c>
      <c r="B40" s="8" t="s">
        <v>29</v>
      </c>
      <c r="C40" s="153">
        <v>2400</v>
      </c>
      <c r="D40" s="153">
        <v>2400</v>
      </c>
      <c r="E40" s="153"/>
      <c r="F40" s="153"/>
      <c r="G40" s="153"/>
      <c r="H40" s="153"/>
      <c r="I40" s="153"/>
      <c r="J40" s="153"/>
      <c r="K40" s="153">
        <v>2400</v>
      </c>
      <c r="L40" s="153">
        <v>2400</v>
      </c>
      <c r="M40" s="153"/>
      <c r="N40" s="153"/>
      <c r="O40" s="153"/>
      <c r="P40" s="153"/>
      <c r="Q40" s="153"/>
      <c r="R40" s="153"/>
      <c r="S40" s="153">
        <v>2400</v>
      </c>
      <c r="T40" s="153">
        <v>2400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</row>
    <row r="41" spans="1:48" s="6" customFormat="1" ht="15.75" customHeight="1" x14ac:dyDescent="0.2">
      <c r="A41" s="33">
        <v>5502</v>
      </c>
      <c r="B41" s="36" t="s">
        <v>175</v>
      </c>
      <c r="C41" s="150">
        <v>20000</v>
      </c>
      <c r="D41" s="150">
        <v>20000</v>
      </c>
      <c r="E41" s="150"/>
      <c r="F41" s="150"/>
      <c r="G41" s="150"/>
      <c r="H41" s="150"/>
      <c r="I41" s="150"/>
      <c r="J41" s="150"/>
      <c r="K41" s="150">
        <v>20000</v>
      </c>
      <c r="L41" s="150">
        <v>20000</v>
      </c>
      <c r="M41" s="150"/>
      <c r="N41" s="150"/>
      <c r="O41" s="150"/>
      <c r="P41" s="150"/>
      <c r="Q41" s="150"/>
      <c r="R41" s="150"/>
      <c r="S41" s="150">
        <v>20000</v>
      </c>
      <c r="T41" s="150">
        <v>20000</v>
      </c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</row>
    <row r="42" spans="1:48" s="6" customFormat="1" ht="15.75" customHeight="1" x14ac:dyDescent="0.2">
      <c r="A42" s="33">
        <v>3</v>
      </c>
      <c r="B42" s="36" t="s">
        <v>160</v>
      </c>
      <c r="C42" s="150">
        <v>18000</v>
      </c>
      <c r="D42" s="150">
        <v>18000</v>
      </c>
      <c r="E42" s="150"/>
      <c r="F42" s="150"/>
      <c r="G42" s="150"/>
      <c r="H42" s="150"/>
      <c r="I42" s="150"/>
      <c r="J42" s="150"/>
      <c r="K42" s="150">
        <v>18000</v>
      </c>
      <c r="L42" s="150">
        <v>18000</v>
      </c>
      <c r="M42" s="150"/>
      <c r="N42" s="150"/>
      <c r="O42" s="150"/>
      <c r="P42" s="150"/>
      <c r="Q42" s="150"/>
      <c r="R42" s="150"/>
      <c r="S42" s="150">
        <v>18000</v>
      </c>
      <c r="T42" s="150">
        <v>18000</v>
      </c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</row>
    <row r="43" spans="1:48" s="6" customFormat="1" ht="15.75" customHeight="1" x14ac:dyDescent="0.2">
      <c r="A43" s="33">
        <v>32</v>
      </c>
      <c r="B43" s="36" t="s">
        <v>25</v>
      </c>
      <c r="C43" s="150">
        <v>18000</v>
      </c>
      <c r="D43" s="150">
        <v>18000</v>
      </c>
      <c r="E43" s="150"/>
      <c r="F43" s="150"/>
      <c r="G43" s="150"/>
      <c r="H43" s="150"/>
      <c r="I43" s="150"/>
      <c r="J43" s="150"/>
      <c r="K43" s="150">
        <v>18000</v>
      </c>
      <c r="L43" s="150">
        <v>18000</v>
      </c>
      <c r="M43" s="150"/>
      <c r="N43" s="150"/>
      <c r="O43" s="150"/>
      <c r="P43" s="150"/>
      <c r="Q43" s="150"/>
      <c r="R43" s="150"/>
      <c r="S43" s="150">
        <v>18000</v>
      </c>
      <c r="T43" s="150">
        <v>18000</v>
      </c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</row>
    <row r="44" spans="1:48" s="6" customFormat="1" ht="15.75" customHeight="1" x14ac:dyDescent="0.2">
      <c r="A44" s="33">
        <v>322</v>
      </c>
      <c r="B44" s="8" t="s">
        <v>26</v>
      </c>
      <c r="C44" s="150">
        <v>5000</v>
      </c>
      <c r="D44" s="150">
        <v>5000</v>
      </c>
      <c r="E44" s="150"/>
      <c r="F44" s="150"/>
      <c r="G44" s="150"/>
      <c r="H44" s="150"/>
      <c r="I44" s="150"/>
      <c r="J44" s="150"/>
      <c r="K44" s="150">
        <v>5000</v>
      </c>
      <c r="L44" s="150">
        <v>5000</v>
      </c>
      <c r="M44" s="150"/>
      <c r="N44" s="150"/>
      <c r="O44" s="150"/>
      <c r="P44" s="150"/>
      <c r="Q44" s="150"/>
      <c r="R44" s="150"/>
      <c r="S44" s="150">
        <v>5000</v>
      </c>
      <c r="T44" s="150">
        <v>5000</v>
      </c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</row>
    <row r="45" spans="1:48" s="6" customFormat="1" ht="15.75" customHeight="1" x14ac:dyDescent="0.2">
      <c r="A45" s="33">
        <v>323</v>
      </c>
      <c r="B45" s="8" t="s">
        <v>27</v>
      </c>
      <c r="C45" s="150">
        <v>13000</v>
      </c>
      <c r="D45" s="150">
        <v>13000</v>
      </c>
      <c r="E45" s="150"/>
      <c r="F45" s="150"/>
      <c r="G45" s="150"/>
      <c r="H45" s="150"/>
      <c r="I45" s="150"/>
      <c r="J45" s="150"/>
      <c r="K45" s="150">
        <v>13000</v>
      </c>
      <c r="L45" s="150">
        <v>13000</v>
      </c>
      <c r="M45" s="150"/>
      <c r="N45" s="150"/>
      <c r="O45" s="150"/>
      <c r="P45" s="150"/>
      <c r="Q45" s="150"/>
      <c r="R45" s="150"/>
      <c r="S45" s="150">
        <v>13000</v>
      </c>
      <c r="T45" s="150">
        <v>13000</v>
      </c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</row>
    <row r="46" spans="1:48" s="6" customFormat="1" ht="15.75" customHeight="1" x14ac:dyDescent="0.2">
      <c r="A46" s="33">
        <v>4</v>
      </c>
      <c r="B46" s="36" t="s">
        <v>136</v>
      </c>
      <c r="C46" s="150">
        <v>2000</v>
      </c>
      <c r="D46" s="150">
        <v>2000</v>
      </c>
      <c r="E46" s="150"/>
      <c r="F46" s="150"/>
      <c r="G46" s="150"/>
      <c r="H46" s="150"/>
      <c r="I46" s="150"/>
      <c r="J46" s="150"/>
      <c r="K46" s="150">
        <v>2000</v>
      </c>
      <c r="L46" s="150">
        <v>2000</v>
      </c>
      <c r="M46" s="150"/>
      <c r="N46" s="150"/>
      <c r="O46" s="150"/>
      <c r="P46" s="150"/>
      <c r="Q46" s="150"/>
      <c r="R46" s="150"/>
      <c r="S46" s="150">
        <v>2000</v>
      </c>
      <c r="T46" s="150">
        <v>2000</v>
      </c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</row>
    <row r="47" spans="1:48" s="6" customFormat="1" ht="24" customHeight="1" x14ac:dyDescent="0.2">
      <c r="A47" s="33">
        <v>42</v>
      </c>
      <c r="B47" s="36" t="s">
        <v>72</v>
      </c>
      <c r="C47" s="150">
        <v>2000</v>
      </c>
      <c r="D47" s="150">
        <v>2000</v>
      </c>
      <c r="E47" s="150"/>
      <c r="F47" s="150"/>
      <c r="G47" s="150"/>
      <c r="H47" s="150"/>
      <c r="I47" s="150"/>
      <c r="J47" s="150"/>
      <c r="K47" s="150">
        <v>2000</v>
      </c>
      <c r="L47" s="150">
        <v>2000</v>
      </c>
      <c r="M47" s="150"/>
      <c r="N47" s="150"/>
      <c r="O47" s="150"/>
      <c r="P47" s="150"/>
      <c r="Q47" s="150"/>
      <c r="R47" s="150"/>
      <c r="S47" s="150">
        <v>2000</v>
      </c>
      <c r="T47" s="150">
        <v>2000</v>
      </c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</row>
    <row r="48" spans="1:48" s="6" customFormat="1" ht="15.75" customHeight="1" x14ac:dyDescent="0.2">
      <c r="A48" s="33">
        <v>422</v>
      </c>
      <c r="B48" s="36" t="s">
        <v>31</v>
      </c>
      <c r="C48" s="150">
        <v>2000</v>
      </c>
      <c r="D48" s="150">
        <v>2000</v>
      </c>
      <c r="E48" s="150"/>
      <c r="F48" s="150"/>
      <c r="G48" s="150"/>
      <c r="H48" s="150"/>
      <c r="I48" s="150"/>
      <c r="J48" s="150"/>
      <c r="K48" s="150">
        <v>2000</v>
      </c>
      <c r="L48" s="150">
        <v>2000</v>
      </c>
      <c r="M48" s="150"/>
      <c r="N48" s="150"/>
      <c r="O48" s="150"/>
      <c r="P48" s="150"/>
      <c r="Q48" s="150"/>
      <c r="R48" s="150"/>
      <c r="S48" s="150">
        <v>2000</v>
      </c>
      <c r="T48" s="150">
        <v>2000</v>
      </c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</row>
    <row r="49" spans="1:48" s="6" customFormat="1" x14ac:dyDescent="0.2">
      <c r="A49" s="53">
        <v>550206</v>
      </c>
      <c r="B49" s="54" t="s">
        <v>164</v>
      </c>
      <c r="C49" s="151">
        <v>65000</v>
      </c>
      <c r="D49" s="151"/>
      <c r="E49" s="151">
        <v>65000</v>
      </c>
      <c r="F49" s="151"/>
      <c r="G49" s="151"/>
      <c r="H49" s="151"/>
      <c r="I49" s="151"/>
      <c r="J49" s="151"/>
      <c r="K49" s="151">
        <v>65000</v>
      </c>
      <c r="L49" s="151"/>
      <c r="M49" s="151">
        <v>65000</v>
      </c>
      <c r="N49" s="151"/>
      <c r="O49" s="151"/>
      <c r="P49" s="151"/>
      <c r="Q49" s="151"/>
      <c r="R49" s="151"/>
      <c r="S49" s="151">
        <v>65000</v>
      </c>
      <c r="T49" s="151"/>
      <c r="U49" s="151">
        <v>65000</v>
      </c>
      <c r="V49" s="151"/>
      <c r="W49" s="151"/>
      <c r="X49" s="151"/>
      <c r="Y49" s="151"/>
      <c r="Z49" s="151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</row>
    <row r="50" spans="1:48" s="6" customFormat="1" ht="12.75" customHeight="1" x14ac:dyDescent="0.2">
      <c r="A50" s="144">
        <v>3</v>
      </c>
      <c r="B50" s="78" t="s">
        <v>160</v>
      </c>
      <c r="C50" s="152">
        <v>65000</v>
      </c>
      <c r="D50" s="152"/>
      <c r="E50" s="152">
        <v>65000</v>
      </c>
      <c r="F50" s="152"/>
      <c r="G50" s="152"/>
      <c r="H50" s="152"/>
      <c r="I50" s="152"/>
      <c r="J50" s="152"/>
      <c r="K50" s="152">
        <v>65000</v>
      </c>
      <c r="L50" s="152"/>
      <c r="M50" s="152">
        <v>65000</v>
      </c>
      <c r="N50" s="152"/>
      <c r="O50" s="152"/>
      <c r="P50" s="152"/>
      <c r="Q50" s="152"/>
      <c r="R50" s="152"/>
      <c r="S50" s="152">
        <v>65000</v>
      </c>
      <c r="T50" s="152"/>
      <c r="U50" s="152">
        <v>65000</v>
      </c>
      <c r="V50" s="152"/>
      <c r="W50" s="152"/>
      <c r="X50" s="152"/>
      <c r="Y50" s="152"/>
      <c r="Z50" s="152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</row>
    <row r="51" spans="1:48" s="6" customFormat="1" ht="12.75" customHeight="1" x14ac:dyDescent="0.2">
      <c r="A51" s="144">
        <v>31</v>
      </c>
      <c r="B51" s="78" t="s">
        <v>21</v>
      </c>
      <c r="C51" s="152">
        <v>23650</v>
      </c>
      <c r="D51" s="152"/>
      <c r="E51" s="152">
        <v>23650</v>
      </c>
      <c r="F51" s="152"/>
      <c r="G51" s="152"/>
      <c r="H51" s="152"/>
      <c r="I51" s="152"/>
      <c r="J51" s="152"/>
      <c r="K51" s="152">
        <v>23650</v>
      </c>
      <c r="L51" s="152"/>
      <c r="M51" s="152">
        <v>23650</v>
      </c>
      <c r="N51" s="152"/>
      <c r="O51" s="152"/>
      <c r="P51" s="152"/>
      <c r="Q51" s="152"/>
      <c r="R51" s="152"/>
      <c r="S51" s="152">
        <v>23650</v>
      </c>
      <c r="T51" s="152"/>
      <c r="U51" s="152">
        <v>23650</v>
      </c>
      <c r="V51" s="152"/>
      <c r="W51" s="152"/>
      <c r="X51" s="152"/>
      <c r="Y51" s="152"/>
      <c r="Z51" s="152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</row>
    <row r="52" spans="1:48" s="119" customFormat="1" x14ac:dyDescent="0.2">
      <c r="A52" s="32">
        <v>311</v>
      </c>
      <c r="B52" s="8" t="s">
        <v>155</v>
      </c>
      <c r="C52" s="153">
        <v>10000</v>
      </c>
      <c r="D52" s="153"/>
      <c r="E52" s="153">
        <v>10000</v>
      </c>
      <c r="F52" s="153"/>
      <c r="G52" s="153"/>
      <c r="H52" s="153"/>
      <c r="I52" s="153"/>
      <c r="J52" s="153"/>
      <c r="K52" s="153">
        <v>10000</v>
      </c>
      <c r="L52" s="153"/>
      <c r="M52" s="153">
        <v>10000</v>
      </c>
      <c r="N52" s="153"/>
      <c r="O52" s="153"/>
      <c r="P52" s="153"/>
      <c r="Q52" s="153"/>
      <c r="R52" s="153"/>
      <c r="S52" s="153">
        <v>10000</v>
      </c>
      <c r="T52" s="153"/>
      <c r="U52" s="153">
        <v>10000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</row>
    <row r="53" spans="1:48" s="119" customFormat="1" x14ac:dyDescent="0.2">
      <c r="A53" s="32">
        <v>312</v>
      </c>
      <c r="B53" s="8" t="s">
        <v>23</v>
      </c>
      <c r="C53" s="153">
        <v>12000</v>
      </c>
      <c r="D53" s="153"/>
      <c r="E53" s="153">
        <v>12000</v>
      </c>
      <c r="F53" s="153"/>
      <c r="G53" s="153"/>
      <c r="H53" s="153"/>
      <c r="I53" s="153"/>
      <c r="J53" s="153"/>
      <c r="K53" s="153">
        <v>12000</v>
      </c>
      <c r="L53" s="153"/>
      <c r="M53" s="153">
        <v>12000</v>
      </c>
      <c r="N53" s="153"/>
      <c r="O53" s="153"/>
      <c r="P53" s="153"/>
      <c r="Q53" s="153"/>
      <c r="R53" s="153"/>
      <c r="S53" s="153">
        <v>12000</v>
      </c>
      <c r="T53" s="153"/>
      <c r="U53" s="153">
        <v>12000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</row>
    <row r="54" spans="1:48" s="119" customFormat="1" x14ac:dyDescent="0.2">
      <c r="A54" s="32">
        <v>313</v>
      </c>
      <c r="B54" s="8" t="s">
        <v>24</v>
      </c>
      <c r="C54" s="153">
        <v>1650</v>
      </c>
      <c r="D54" s="153"/>
      <c r="E54" s="153">
        <v>1650</v>
      </c>
      <c r="F54" s="153"/>
      <c r="G54" s="153"/>
      <c r="H54" s="153"/>
      <c r="I54" s="153"/>
      <c r="J54" s="153"/>
      <c r="K54" s="153">
        <v>1650</v>
      </c>
      <c r="L54" s="153"/>
      <c r="M54" s="153">
        <v>1650</v>
      </c>
      <c r="N54" s="153"/>
      <c r="O54" s="153"/>
      <c r="P54" s="153"/>
      <c r="Q54" s="153"/>
      <c r="R54" s="153"/>
      <c r="S54" s="153">
        <v>1650</v>
      </c>
      <c r="T54" s="153"/>
      <c r="U54" s="153">
        <v>1650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</row>
    <row r="55" spans="1:48" s="6" customFormat="1" x14ac:dyDescent="0.2">
      <c r="A55" s="33">
        <v>32</v>
      </c>
      <c r="B55" s="36" t="s">
        <v>25</v>
      </c>
      <c r="C55" s="150">
        <v>41350</v>
      </c>
      <c r="D55" s="150"/>
      <c r="E55" s="150">
        <v>41350</v>
      </c>
      <c r="F55" s="150"/>
      <c r="G55" s="150"/>
      <c r="H55" s="150"/>
      <c r="I55" s="150"/>
      <c r="J55" s="150"/>
      <c r="K55" s="150">
        <v>41350</v>
      </c>
      <c r="L55" s="150"/>
      <c r="M55" s="150">
        <v>41350</v>
      </c>
      <c r="N55" s="150"/>
      <c r="O55" s="150"/>
      <c r="P55" s="150"/>
      <c r="Q55" s="150"/>
      <c r="R55" s="150"/>
      <c r="S55" s="150">
        <v>41350</v>
      </c>
      <c r="T55" s="150"/>
      <c r="U55" s="150">
        <v>41350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</row>
    <row r="56" spans="1:48" s="119" customFormat="1" x14ac:dyDescent="0.2">
      <c r="A56" s="32">
        <v>321</v>
      </c>
      <c r="B56" s="8" t="s">
        <v>26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</row>
    <row r="57" spans="1:48" s="119" customFormat="1" x14ac:dyDescent="0.2">
      <c r="A57" s="32">
        <v>322</v>
      </c>
      <c r="B57" s="8" t="s">
        <v>27</v>
      </c>
      <c r="C57" s="153">
        <v>37350</v>
      </c>
      <c r="D57" s="153"/>
      <c r="E57" s="153">
        <v>37350</v>
      </c>
      <c r="F57" s="153"/>
      <c r="G57" s="153"/>
      <c r="H57" s="153"/>
      <c r="I57" s="153"/>
      <c r="J57" s="153"/>
      <c r="K57" s="153">
        <v>37350</v>
      </c>
      <c r="L57" s="153"/>
      <c r="M57" s="153">
        <v>37350</v>
      </c>
      <c r="N57" s="153"/>
      <c r="O57" s="153"/>
      <c r="P57" s="153"/>
      <c r="Q57" s="153"/>
      <c r="R57" s="153"/>
      <c r="S57" s="153">
        <v>37350</v>
      </c>
      <c r="T57" s="153"/>
      <c r="U57" s="153">
        <v>37350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</row>
    <row r="58" spans="1:48" s="119" customFormat="1" ht="16.149999999999999" customHeight="1" x14ac:dyDescent="0.2">
      <c r="A58" s="32">
        <v>323</v>
      </c>
      <c r="B58" s="8" t="s">
        <v>28</v>
      </c>
      <c r="C58" s="153">
        <v>2000</v>
      </c>
      <c r="D58" s="153"/>
      <c r="E58" s="153">
        <v>2000</v>
      </c>
      <c r="F58" s="153"/>
      <c r="G58" s="153"/>
      <c r="H58" s="153"/>
      <c r="I58" s="153"/>
      <c r="J58" s="153"/>
      <c r="K58" s="153">
        <v>2000</v>
      </c>
      <c r="L58" s="153"/>
      <c r="M58" s="153">
        <v>2000</v>
      </c>
      <c r="N58" s="153"/>
      <c r="O58" s="153"/>
      <c r="P58" s="153"/>
      <c r="Q58" s="153"/>
      <c r="R58" s="153"/>
      <c r="S58" s="153">
        <v>2000</v>
      </c>
      <c r="T58" s="153"/>
      <c r="U58" s="153">
        <v>2000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</row>
    <row r="59" spans="1:48" s="119" customFormat="1" ht="26.25" customHeight="1" x14ac:dyDescent="0.2">
      <c r="A59" s="32">
        <v>324</v>
      </c>
      <c r="B59" s="8" t="s">
        <v>51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</row>
    <row r="60" spans="1:48" s="119" customFormat="1" ht="16.149999999999999" customHeight="1" x14ac:dyDescent="0.2">
      <c r="A60" s="32">
        <v>329</v>
      </c>
      <c r="B60" s="8" t="s">
        <v>29</v>
      </c>
      <c r="C60" s="153">
        <v>2000</v>
      </c>
      <c r="D60" s="153"/>
      <c r="E60" s="153">
        <v>2000</v>
      </c>
      <c r="F60" s="153"/>
      <c r="G60" s="153"/>
      <c r="H60" s="153"/>
      <c r="I60" s="153"/>
      <c r="J60" s="153"/>
      <c r="K60" s="153">
        <v>2000</v>
      </c>
      <c r="L60" s="153"/>
      <c r="M60" s="153">
        <v>2000</v>
      </c>
      <c r="N60" s="153"/>
      <c r="O60" s="153"/>
      <c r="P60" s="153"/>
      <c r="Q60" s="153"/>
      <c r="R60" s="153"/>
      <c r="S60" s="153">
        <v>2000</v>
      </c>
      <c r="T60" s="153"/>
      <c r="U60" s="153">
        <v>2000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</row>
    <row r="61" spans="1:48" s="6" customFormat="1" ht="16.149999999999999" customHeight="1" x14ac:dyDescent="0.2">
      <c r="A61" s="33">
        <v>34</v>
      </c>
      <c r="B61" s="36" t="s">
        <v>54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</row>
    <row r="62" spans="1:48" s="119" customFormat="1" ht="16.149999999999999" customHeight="1" x14ac:dyDescent="0.2">
      <c r="A62" s="32">
        <v>343</v>
      </c>
      <c r="B62" s="8" t="s">
        <v>30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</row>
    <row r="63" spans="1:48" s="6" customFormat="1" ht="27" customHeight="1" x14ac:dyDescent="0.2">
      <c r="A63" s="53">
        <v>550207</v>
      </c>
      <c r="B63" s="54" t="s">
        <v>165</v>
      </c>
      <c r="C63" s="151">
        <v>130000</v>
      </c>
      <c r="D63" s="151"/>
      <c r="E63" s="151"/>
      <c r="F63" s="151"/>
      <c r="G63" s="151">
        <v>130000</v>
      </c>
      <c r="H63" s="151"/>
      <c r="I63" s="151"/>
      <c r="J63" s="151"/>
      <c r="K63" s="151">
        <v>130000</v>
      </c>
      <c r="L63" s="151"/>
      <c r="M63" s="151"/>
      <c r="N63" s="151"/>
      <c r="O63" s="151">
        <v>130000</v>
      </c>
      <c r="P63" s="151"/>
      <c r="Q63" s="151"/>
      <c r="R63" s="151"/>
      <c r="S63" s="151">
        <v>130000</v>
      </c>
      <c r="T63" s="151"/>
      <c r="U63" s="151"/>
      <c r="V63" s="151"/>
      <c r="W63" s="151">
        <v>130000</v>
      </c>
      <c r="X63" s="151"/>
      <c r="Y63" s="151"/>
      <c r="Z63" s="151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</row>
    <row r="64" spans="1:48" s="6" customFormat="1" ht="12.75" customHeight="1" x14ac:dyDescent="0.2">
      <c r="A64" s="144">
        <v>3</v>
      </c>
      <c r="B64" s="78" t="s">
        <v>160</v>
      </c>
      <c r="C64" s="152">
        <v>123000</v>
      </c>
      <c r="D64" s="152"/>
      <c r="E64" s="152"/>
      <c r="F64" s="152"/>
      <c r="G64" s="152">
        <v>123000</v>
      </c>
      <c r="H64" s="152"/>
      <c r="I64" s="152"/>
      <c r="J64" s="152"/>
      <c r="K64" s="152">
        <v>123000</v>
      </c>
      <c r="L64" s="152"/>
      <c r="M64" s="152"/>
      <c r="N64" s="152"/>
      <c r="O64" s="152">
        <v>123000</v>
      </c>
      <c r="P64" s="152"/>
      <c r="Q64" s="152"/>
      <c r="R64" s="152"/>
      <c r="S64" s="152">
        <v>123000</v>
      </c>
      <c r="T64" s="152"/>
      <c r="U64" s="152"/>
      <c r="V64" s="152"/>
      <c r="W64" s="152">
        <v>123000</v>
      </c>
      <c r="X64" s="152"/>
      <c r="Y64" s="152"/>
      <c r="Z64" s="152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</row>
    <row r="65" spans="1:48" s="6" customFormat="1" ht="12.75" customHeight="1" x14ac:dyDescent="0.2">
      <c r="A65" s="144">
        <v>31</v>
      </c>
      <c r="B65" s="78" t="s">
        <v>21</v>
      </c>
      <c r="C65" s="152">
        <v>45000</v>
      </c>
      <c r="D65" s="152"/>
      <c r="E65" s="152"/>
      <c r="F65" s="152"/>
      <c r="G65" s="152">
        <v>45000</v>
      </c>
      <c r="H65" s="152"/>
      <c r="I65" s="152"/>
      <c r="J65" s="152"/>
      <c r="K65" s="152">
        <v>45000</v>
      </c>
      <c r="L65" s="152"/>
      <c r="M65" s="152"/>
      <c r="N65" s="152"/>
      <c r="O65" s="152">
        <v>45000</v>
      </c>
      <c r="P65" s="152"/>
      <c r="Q65" s="152"/>
      <c r="R65" s="152"/>
      <c r="S65" s="152">
        <v>45000</v>
      </c>
      <c r="T65" s="152"/>
      <c r="U65" s="152"/>
      <c r="V65" s="152"/>
      <c r="W65" s="152">
        <v>45000</v>
      </c>
      <c r="X65" s="152"/>
      <c r="Y65" s="152"/>
      <c r="Z65" s="152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</row>
    <row r="66" spans="1:48" s="119" customFormat="1" x14ac:dyDescent="0.2">
      <c r="A66" s="32">
        <v>311</v>
      </c>
      <c r="B66" s="8" t="s">
        <v>155</v>
      </c>
      <c r="C66" s="153">
        <v>30000</v>
      </c>
      <c r="D66" s="153"/>
      <c r="E66" s="153"/>
      <c r="F66" s="153"/>
      <c r="G66" s="153">
        <v>30000</v>
      </c>
      <c r="H66" s="153"/>
      <c r="I66" s="153"/>
      <c r="J66" s="153"/>
      <c r="K66" s="153">
        <v>30000</v>
      </c>
      <c r="L66" s="153"/>
      <c r="M66" s="153"/>
      <c r="N66" s="153"/>
      <c r="O66" s="153">
        <v>30000</v>
      </c>
      <c r="P66" s="153"/>
      <c r="Q66" s="153"/>
      <c r="R66" s="153"/>
      <c r="S66" s="153">
        <v>30000</v>
      </c>
      <c r="T66" s="153"/>
      <c r="U66" s="153"/>
      <c r="V66" s="153"/>
      <c r="W66" s="153">
        <v>30000</v>
      </c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</row>
    <row r="67" spans="1:48" s="119" customFormat="1" x14ac:dyDescent="0.2">
      <c r="A67" s="32">
        <v>312</v>
      </c>
      <c r="B67" s="8" t="s">
        <v>23</v>
      </c>
      <c r="C67" s="153">
        <v>10000</v>
      </c>
      <c r="D67" s="153"/>
      <c r="E67" s="153"/>
      <c r="F67" s="153"/>
      <c r="G67" s="153">
        <v>10000</v>
      </c>
      <c r="H67" s="153"/>
      <c r="I67" s="153"/>
      <c r="J67" s="153"/>
      <c r="K67" s="153">
        <v>10000</v>
      </c>
      <c r="L67" s="153"/>
      <c r="M67" s="153"/>
      <c r="N67" s="153"/>
      <c r="O67" s="153">
        <v>10000</v>
      </c>
      <c r="P67" s="153"/>
      <c r="Q67" s="153"/>
      <c r="R67" s="153"/>
      <c r="S67" s="153">
        <v>10000</v>
      </c>
      <c r="T67" s="153"/>
      <c r="U67" s="153"/>
      <c r="V67" s="153"/>
      <c r="W67" s="153">
        <v>10000</v>
      </c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</row>
    <row r="68" spans="1:48" s="119" customFormat="1" x14ac:dyDescent="0.2">
      <c r="A68" s="32">
        <v>313</v>
      </c>
      <c r="B68" s="8" t="s">
        <v>24</v>
      </c>
      <c r="C68" s="153">
        <v>5000</v>
      </c>
      <c r="D68" s="153"/>
      <c r="E68" s="153"/>
      <c r="F68" s="153"/>
      <c r="G68" s="153">
        <v>5000</v>
      </c>
      <c r="H68" s="153"/>
      <c r="I68" s="153"/>
      <c r="J68" s="153"/>
      <c r="K68" s="153">
        <v>5000</v>
      </c>
      <c r="L68" s="153"/>
      <c r="M68" s="153"/>
      <c r="N68" s="153"/>
      <c r="O68" s="153">
        <v>5000</v>
      </c>
      <c r="P68" s="153"/>
      <c r="Q68" s="153"/>
      <c r="R68" s="153"/>
      <c r="S68" s="153">
        <v>5000</v>
      </c>
      <c r="T68" s="153"/>
      <c r="U68" s="153"/>
      <c r="V68" s="153"/>
      <c r="W68" s="153">
        <v>5000</v>
      </c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</row>
    <row r="69" spans="1:48" s="6" customFormat="1" x14ac:dyDescent="0.2">
      <c r="A69" s="33">
        <v>32</v>
      </c>
      <c r="B69" s="36" t="s">
        <v>25</v>
      </c>
      <c r="C69" s="150">
        <v>78000</v>
      </c>
      <c r="D69" s="150"/>
      <c r="E69" s="150"/>
      <c r="F69" s="150"/>
      <c r="G69" s="150">
        <v>78000</v>
      </c>
      <c r="H69" s="150"/>
      <c r="I69" s="150"/>
      <c r="J69" s="150"/>
      <c r="K69" s="150">
        <v>78000</v>
      </c>
      <c r="L69" s="150"/>
      <c r="M69" s="150"/>
      <c r="N69" s="150"/>
      <c r="O69" s="150">
        <v>78000</v>
      </c>
      <c r="P69" s="150"/>
      <c r="Q69" s="150"/>
      <c r="R69" s="150"/>
      <c r="S69" s="150">
        <v>78000</v>
      </c>
      <c r="T69" s="150"/>
      <c r="U69" s="150"/>
      <c r="V69" s="150"/>
      <c r="W69" s="150">
        <v>78000</v>
      </c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</row>
    <row r="70" spans="1:48" s="119" customFormat="1" x14ac:dyDescent="0.2">
      <c r="A70" s="32">
        <v>321</v>
      </c>
      <c r="B70" s="8" t="s">
        <v>26</v>
      </c>
      <c r="C70" s="153">
        <v>20000</v>
      </c>
      <c r="D70" s="153"/>
      <c r="E70" s="153"/>
      <c r="F70" s="153"/>
      <c r="G70" s="153">
        <v>20000</v>
      </c>
      <c r="H70" s="153"/>
      <c r="I70" s="153"/>
      <c r="J70" s="153"/>
      <c r="K70" s="153">
        <v>20000</v>
      </c>
      <c r="L70" s="153"/>
      <c r="M70" s="153"/>
      <c r="N70" s="153"/>
      <c r="O70" s="153">
        <v>20000</v>
      </c>
      <c r="P70" s="153"/>
      <c r="Q70" s="153"/>
      <c r="R70" s="153"/>
      <c r="S70" s="153">
        <v>20000</v>
      </c>
      <c r="T70" s="153"/>
      <c r="U70" s="153"/>
      <c r="V70" s="153"/>
      <c r="W70" s="153">
        <v>20000</v>
      </c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</row>
    <row r="71" spans="1:48" s="119" customFormat="1" x14ac:dyDescent="0.2">
      <c r="A71" s="32">
        <v>322</v>
      </c>
      <c r="B71" s="8" t="s">
        <v>27</v>
      </c>
      <c r="C71" s="153">
        <v>10000</v>
      </c>
      <c r="D71" s="153"/>
      <c r="E71" s="153"/>
      <c r="F71" s="153"/>
      <c r="G71" s="153">
        <v>10000</v>
      </c>
      <c r="H71" s="153"/>
      <c r="I71" s="153"/>
      <c r="J71" s="153"/>
      <c r="K71" s="153">
        <v>10000</v>
      </c>
      <c r="L71" s="153"/>
      <c r="M71" s="153"/>
      <c r="N71" s="153"/>
      <c r="O71" s="153">
        <v>10000</v>
      </c>
      <c r="P71" s="153"/>
      <c r="Q71" s="153"/>
      <c r="R71" s="153"/>
      <c r="S71" s="153">
        <v>10000</v>
      </c>
      <c r="T71" s="153"/>
      <c r="U71" s="153"/>
      <c r="V71" s="153"/>
      <c r="W71" s="153">
        <v>10000</v>
      </c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</row>
    <row r="72" spans="1:48" s="119" customFormat="1" ht="16.149999999999999" customHeight="1" x14ac:dyDescent="0.2">
      <c r="A72" s="32">
        <v>323</v>
      </c>
      <c r="B72" s="8" t="s">
        <v>28</v>
      </c>
      <c r="C72" s="153">
        <v>32000</v>
      </c>
      <c r="D72" s="153"/>
      <c r="E72" s="153"/>
      <c r="F72" s="153"/>
      <c r="G72" s="153">
        <v>32000</v>
      </c>
      <c r="H72" s="153"/>
      <c r="I72" s="153"/>
      <c r="J72" s="153"/>
      <c r="K72" s="153">
        <v>32000</v>
      </c>
      <c r="L72" s="153"/>
      <c r="M72" s="153"/>
      <c r="N72" s="153"/>
      <c r="O72" s="153">
        <v>32000</v>
      </c>
      <c r="P72" s="153"/>
      <c r="Q72" s="153"/>
      <c r="R72" s="153"/>
      <c r="S72" s="153">
        <v>32000</v>
      </c>
      <c r="T72" s="153"/>
      <c r="U72" s="153"/>
      <c r="V72" s="153"/>
      <c r="W72" s="153">
        <v>32000</v>
      </c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</row>
    <row r="73" spans="1:48" s="119" customFormat="1" ht="24" customHeight="1" x14ac:dyDescent="0.2">
      <c r="A73" s="32">
        <v>324</v>
      </c>
      <c r="B73" s="8" t="s">
        <v>51</v>
      </c>
      <c r="C73" s="153">
        <v>10000</v>
      </c>
      <c r="D73" s="153"/>
      <c r="E73" s="153"/>
      <c r="F73" s="153"/>
      <c r="G73" s="153">
        <v>10000</v>
      </c>
      <c r="H73" s="153"/>
      <c r="I73" s="153"/>
      <c r="J73" s="153"/>
      <c r="K73" s="153">
        <v>10000</v>
      </c>
      <c r="L73" s="153"/>
      <c r="M73" s="153"/>
      <c r="N73" s="153"/>
      <c r="O73" s="153">
        <v>10000</v>
      </c>
      <c r="P73" s="153"/>
      <c r="Q73" s="153"/>
      <c r="R73" s="153"/>
      <c r="S73" s="153">
        <v>10000</v>
      </c>
      <c r="T73" s="153"/>
      <c r="U73" s="153"/>
      <c r="V73" s="153"/>
      <c r="W73" s="153">
        <v>10000</v>
      </c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</row>
    <row r="74" spans="1:48" s="119" customFormat="1" ht="16.149999999999999" customHeight="1" x14ac:dyDescent="0.2">
      <c r="A74" s="32">
        <v>329</v>
      </c>
      <c r="B74" s="8" t="s">
        <v>29</v>
      </c>
      <c r="C74" s="153">
        <v>6000</v>
      </c>
      <c r="D74" s="153"/>
      <c r="E74" s="153"/>
      <c r="F74" s="153"/>
      <c r="G74" s="153">
        <v>6000</v>
      </c>
      <c r="H74" s="153"/>
      <c r="I74" s="153"/>
      <c r="J74" s="153"/>
      <c r="K74" s="153">
        <v>6000</v>
      </c>
      <c r="L74" s="153"/>
      <c r="M74" s="153"/>
      <c r="N74" s="153"/>
      <c r="O74" s="153">
        <v>6000</v>
      </c>
      <c r="P74" s="153"/>
      <c r="Q74" s="153"/>
      <c r="R74" s="153"/>
      <c r="S74" s="153">
        <v>6000</v>
      </c>
      <c r="T74" s="153"/>
      <c r="U74" s="153"/>
      <c r="V74" s="153"/>
      <c r="W74" s="153">
        <v>6000</v>
      </c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</row>
    <row r="75" spans="1:48" s="6" customFormat="1" ht="16.149999999999999" customHeight="1" x14ac:dyDescent="0.2">
      <c r="A75" s="33">
        <v>34</v>
      </c>
      <c r="B75" s="36" t="s">
        <v>54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</row>
    <row r="76" spans="1:48" s="119" customFormat="1" ht="16.149999999999999" customHeight="1" x14ac:dyDescent="0.2">
      <c r="A76" s="32">
        <v>343</v>
      </c>
      <c r="B76" s="8" t="s">
        <v>30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</row>
    <row r="77" spans="1:48" s="18" customFormat="1" ht="24" customHeight="1" x14ac:dyDescent="0.2">
      <c r="A77" s="30">
        <v>4</v>
      </c>
      <c r="B77" s="145" t="s">
        <v>136</v>
      </c>
      <c r="C77" s="154">
        <v>7000</v>
      </c>
      <c r="D77" s="154"/>
      <c r="E77" s="154"/>
      <c r="F77" s="154"/>
      <c r="G77" s="154">
        <v>7000</v>
      </c>
      <c r="H77" s="154"/>
      <c r="I77" s="154"/>
      <c r="J77" s="154"/>
      <c r="K77" s="154">
        <v>7000</v>
      </c>
      <c r="L77" s="154"/>
      <c r="M77" s="154"/>
      <c r="N77" s="154"/>
      <c r="O77" s="154">
        <v>7000</v>
      </c>
      <c r="P77" s="154"/>
      <c r="Q77" s="154"/>
      <c r="R77" s="154"/>
      <c r="S77" s="154">
        <v>7000</v>
      </c>
      <c r="T77" s="154"/>
      <c r="U77" s="154"/>
      <c r="V77" s="154"/>
      <c r="W77" s="154">
        <v>7000</v>
      </c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</row>
    <row r="78" spans="1:48" s="18" customFormat="1" ht="28.5" customHeight="1" x14ac:dyDescent="0.2">
      <c r="A78" s="30">
        <v>41</v>
      </c>
      <c r="B78" s="145" t="s">
        <v>67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</row>
    <row r="79" spans="1:48" s="17" customFormat="1" ht="15" customHeight="1" x14ac:dyDescent="0.2">
      <c r="A79" s="29">
        <v>412</v>
      </c>
      <c r="B79" s="120" t="s">
        <v>161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</row>
    <row r="80" spans="1:48" s="18" customFormat="1" ht="26.25" customHeight="1" x14ac:dyDescent="0.2">
      <c r="A80" s="30">
        <v>42</v>
      </c>
      <c r="B80" s="145" t="s">
        <v>72</v>
      </c>
      <c r="C80" s="154">
        <v>7000</v>
      </c>
      <c r="D80" s="154"/>
      <c r="E80" s="154"/>
      <c r="F80" s="154"/>
      <c r="G80" s="154">
        <v>7000</v>
      </c>
      <c r="H80" s="154"/>
      <c r="I80" s="154"/>
      <c r="J80" s="154"/>
      <c r="K80" s="154">
        <v>7000</v>
      </c>
      <c r="L80" s="154"/>
      <c r="M80" s="154"/>
      <c r="N80" s="154"/>
      <c r="O80" s="154">
        <v>7000</v>
      </c>
      <c r="P80" s="154"/>
      <c r="Q80" s="154"/>
      <c r="R80" s="154"/>
      <c r="S80" s="154">
        <v>7000</v>
      </c>
      <c r="T80" s="154"/>
      <c r="U80" s="154"/>
      <c r="V80" s="154"/>
      <c r="W80" s="154">
        <v>7000</v>
      </c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</row>
    <row r="81" spans="1:48" s="119" customFormat="1" ht="16.149999999999999" customHeight="1" x14ac:dyDescent="0.2">
      <c r="A81" s="32">
        <v>422</v>
      </c>
      <c r="B81" s="8" t="s">
        <v>31</v>
      </c>
      <c r="C81" s="153">
        <v>7000</v>
      </c>
      <c r="D81" s="153"/>
      <c r="E81" s="153"/>
      <c r="F81" s="153"/>
      <c r="G81" s="153">
        <v>7000</v>
      </c>
      <c r="H81" s="153"/>
      <c r="I81" s="153"/>
      <c r="J81" s="153"/>
      <c r="K81" s="153">
        <v>7000</v>
      </c>
      <c r="L81" s="153"/>
      <c r="M81" s="153"/>
      <c r="N81" s="153"/>
      <c r="O81" s="153">
        <v>7000</v>
      </c>
      <c r="P81" s="153"/>
      <c r="Q81" s="153"/>
      <c r="R81" s="153"/>
      <c r="S81" s="153">
        <v>7000</v>
      </c>
      <c r="T81" s="153"/>
      <c r="U81" s="153"/>
      <c r="V81" s="153"/>
      <c r="W81" s="153">
        <v>7000</v>
      </c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</row>
    <row r="82" spans="1:48" s="119" customFormat="1" ht="23.25" customHeight="1" x14ac:dyDescent="0.2">
      <c r="A82" s="32">
        <v>424</v>
      </c>
      <c r="B82" s="8" t="s">
        <v>34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</row>
    <row r="83" spans="1:48" s="6" customFormat="1" x14ac:dyDescent="0.2">
      <c r="A83" s="33">
        <v>550214</v>
      </c>
      <c r="B83" s="36" t="s">
        <v>166</v>
      </c>
      <c r="C83" s="150">
        <v>115100</v>
      </c>
      <c r="D83" s="150"/>
      <c r="E83" s="150"/>
      <c r="F83" s="150"/>
      <c r="G83" s="150">
        <v>115100</v>
      </c>
      <c r="H83" s="150"/>
      <c r="I83" s="150"/>
      <c r="J83" s="150"/>
      <c r="K83" s="150">
        <v>504450</v>
      </c>
      <c r="L83" s="150"/>
      <c r="M83" s="150"/>
      <c r="N83" s="150"/>
      <c r="O83" s="150">
        <v>504450</v>
      </c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</row>
    <row r="84" spans="1:48" s="6" customFormat="1" x14ac:dyDescent="0.2">
      <c r="A84" s="33">
        <v>3</v>
      </c>
      <c r="B84" s="36" t="s">
        <v>160</v>
      </c>
      <c r="C84" s="150">
        <v>47300</v>
      </c>
      <c r="D84" s="150"/>
      <c r="E84" s="150"/>
      <c r="F84" s="150"/>
      <c r="G84" s="150">
        <v>47300</v>
      </c>
      <c r="H84" s="150"/>
      <c r="I84" s="150"/>
      <c r="J84" s="150"/>
      <c r="K84" s="150">
        <v>23650</v>
      </c>
      <c r="L84" s="150"/>
      <c r="M84" s="150"/>
      <c r="N84" s="150"/>
      <c r="O84" s="150">
        <v>23650</v>
      </c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</row>
    <row r="85" spans="1:48" s="6" customFormat="1" x14ac:dyDescent="0.2">
      <c r="A85" s="33">
        <v>32</v>
      </c>
      <c r="B85" s="36" t="s">
        <v>25</v>
      </c>
      <c r="C85" s="150">
        <v>47300</v>
      </c>
      <c r="D85" s="150"/>
      <c r="E85" s="150"/>
      <c r="F85" s="150"/>
      <c r="G85" s="150">
        <v>47300</v>
      </c>
      <c r="H85" s="150"/>
      <c r="I85" s="150"/>
      <c r="J85" s="150"/>
      <c r="K85" s="150">
        <v>23650</v>
      </c>
      <c r="L85" s="150"/>
      <c r="M85" s="150"/>
      <c r="N85" s="150"/>
      <c r="O85" s="150">
        <v>23650</v>
      </c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</row>
    <row r="86" spans="1:48" x14ac:dyDescent="0.2">
      <c r="A86" s="32">
        <v>323</v>
      </c>
      <c r="B86" s="8" t="s">
        <v>28</v>
      </c>
      <c r="C86" s="153">
        <v>47300</v>
      </c>
      <c r="D86" s="153"/>
      <c r="E86" s="153"/>
      <c r="F86" s="153"/>
      <c r="G86" s="153">
        <v>47300</v>
      </c>
      <c r="H86" s="153"/>
      <c r="I86" s="153"/>
      <c r="J86" s="153"/>
      <c r="K86" s="153">
        <v>23650</v>
      </c>
      <c r="L86" s="153"/>
      <c r="M86" s="153"/>
      <c r="N86" s="153"/>
      <c r="O86" s="153">
        <v>23650</v>
      </c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</row>
    <row r="87" spans="1:48" s="6" customFormat="1" ht="27" customHeight="1" x14ac:dyDescent="0.2">
      <c r="A87" s="33">
        <v>4</v>
      </c>
      <c r="B87" s="36" t="s">
        <v>136</v>
      </c>
      <c r="C87" s="150">
        <v>67800</v>
      </c>
      <c r="D87" s="150"/>
      <c r="E87" s="150"/>
      <c r="F87" s="150"/>
      <c r="G87" s="150">
        <v>67800</v>
      </c>
      <c r="H87" s="150"/>
      <c r="I87" s="150"/>
      <c r="J87" s="150"/>
      <c r="K87" s="150">
        <v>480800</v>
      </c>
      <c r="L87" s="150"/>
      <c r="M87" s="150"/>
      <c r="N87" s="150"/>
      <c r="O87" s="150">
        <v>480800</v>
      </c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</row>
    <row r="88" spans="1:48" s="6" customFormat="1" ht="27" customHeight="1" x14ac:dyDescent="0.2">
      <c r="A88" s="30">
        <v>42</v>
      </c>
      <c r="B88" s="145" t="s">
        <v>72</v>
      </c>
      <c r="C88" s="150"/>
      <c r="D88" s="150"/>
      <c r="E88" s="150"/>
      <c r="F88" s="150"/>
      <c r="G88" s="150"/>
      <c r="H88" s="150"/>
      <c r="I88" s="150"/>
      <c r="J88" s="150"/>
      <c r="K88" s="150">
        <v>480800</v>
      </c>
      <c r="L88" s="150"/>
      <c r="M88" s="150"/>
      <c r="N88" s="150"/>
      <c r="O88" s="150">
        <v>480800</v>
      </c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</row>
    <row r="89" spans="1:48" s="6" customFormat="1" ht="27" customHeight="1" x14ac:dyDescent="0.2">
      <c r="A89" s="32">
        <v>422</v>
      </c>
      <c r="B89" s="8" t="s">
        <v>31</v>
      </c>
      <c r="C89" s="150"/>
      <c r="D89" s="150"/>
      <c r="E89" s="150"/>
      <c r="F89" s="150"/>
      <c r="G89" s="150"/>
      <c r="H89" s="150"/>
      <c r="I89" s="150"/>
      <c r="J89" s="150"/>
      <c r="K89" s="153">
        <v>480800</v>
      </c>
      <c r="L89" s="150"/>
      <c r="M89" s="150"/>
      <c r="N89" s="150"/>
      <c r="O89" s="153">
        <v>480800</v>
      </c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</row>
    <row r="90" spans="1:48" s="6" customFormat="1" ht="25.5" x14ac:dyDescent="0.2">
      <c r="A90" s="33">
        <v>45</v>
      </c>
      <c r="B90" s="36" t="s">
        <v>91</v>
      </c>
      <c r="C90" s="150">
        <v>67800</v>
      </c>
      <c r="D90" s="150"/>
      <c r="E90" s="150"/>
      <c r="F90" s="150"/>
      <c r="G90" s="150">
        <v>67800</v>
      </c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</row>
    <row r="91" spans="1:48" ht="25.5" x14ac:dyDescent="0.2">
      <c r="A91" s="33">
        <v>451</v>
      </c>
      <c r="B91" s="8" t="s">
        <v>167</v>
      </c>
      <c r="C91" s="153">
        <v>67800</v>
      </c>
      <c r="D91" s="153"/>
      <c r="E91" s="153"/>
      <c r="F91" s="153"/>
      <c r="G91" s="153">
        <v>67800</v>
      </c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</row>
    <row r="92" spans="1:48" s="6" customFormat="1" ht="29.25" customHeight="1" x14ac:dyDescent="0.2">
      <c r="A92" s="33">
        <v>550215</v>
      </c>
      <c r="B92" s="36" t="s">
        <v>168</v>
      </c>
      <c r="C92" s="150">
        <v>909750</v>
      </c>
      <c r="D92" s="150"/>
      <c r="E92" s="150"/>
      <c r="F92" s="150"/>
      <c r="G92" s="150">
        <v>909750</v>
      </c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>
        <v>849000</v>
      </c>
      <c r="T92" s="150"/>
      <c r="U92" s="150"/>
      <c r="V92" s="150"/>
      <c r="W92" s="150">
        <v>849000</v>
      </c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</row>
    <row r="93" spans="1:48" s="6" customFormat="1" ht="12.75" customHeight="1" x14ac:dyDescent="0.2">
      <c r="A93" s="144">
        <v>3</v>
      </c>
      <c r="B93" s="78" t="s">
        <v>160</v>
      </c>
      <c r="C93" s="152">
        <v>909750</v>
      </c>
      <c r="D93" s="152"/>
      <c r="E93" s="152"/>
      <c r="F93" s="152"/>
      <c r="G93" s="152">
        <v>909750</v>
      </c>
      <c r="H93" s="152"/>
      <c r="I93" s="152"/>
      <c r="J93" s="152"/>
      <c r="K93" s="152">
        <v>949750</v>
      </c>
      <c r="L93" s="152"/>
      <c r="M93" s="152"/>
      <c r="N93" s="152"/>
      <c r="O93" s="152">
        <v>949750</v>
      </c>
      <c r="P93" s="152"/>
      <c r="Q93" s="152"/>
      <c r="R93" s="152"/>
      <c r="S93" s="152">
        <v>849000</v>
      </c>
      <c r="T93" s="152"/>
      <c r="U93" s="152"/>
      <c r="V93" s="152"/>
      <c r="W93" s="152">
        <v>849000</v>
      </c>
      <c r="X93" s="152"/>
      <c r="Y93" s="152"/>
      <c r="Z93" s="152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</row>
    <row r="94" spans="1:48" s="6" customFormat="1" ht="12.75" customHeight="1" x14ac:dyDescent="0.2">
      <c r="A94" s="144">
        <v>31</v>
      </c>
      <c r="B94" s="78" t="s">
        <v>21</v>
      </c>
      <c r="C94" s="152">
        <v>365000</v>
      </c>
      <c r="D94" s="152"/>
      <c r="E94" s="152"/>
      <c r="F94" s="152"/>
      <c r="G94" s="152">
        <v>365000</v>
      </c>
      <c r="H94" s="152"/>
      <c r="I94" s="152"/>
      <c r="J94" s="152"/>
      <c r="K94" s="152">
        <v>365000</v>
      </c>
      <c r="L94" s="152"/>
      <c r="M94" s="152"/>
      <c r="N94" s="152"/>
      <c r="O94" s="152">
        <v>365000</v>
      </c>
      <c r="P94" s="152"/>
      <c r="Q94" s="152"/>
      <c r="R94" s="152"/>
      <c r="S94" s="152">
        <v>360000</v>
      </c>
      <c r="T94" s="152"/>
      <c r="U94" s="152"/>
      <c r="V94" s="152"/>
      <c r="W94" s="152">
        <v>360000</v>
      </c>
      <c r="X94" s="152"/>
      <c r="Y94" s="152"/>
      <c r="Z94" s="152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</row>
    <row r="95" spans="1:48" s="119" customFormat="1" x14ac:dyDescent="0.2">
      <c r="A95" s="32">
        <v>311</v>
      </c>
      <c r="B95" s="8" t="s">
        <v>155</v>
      </c>
      <c r="C95" s="153">
        <v>313305</v>
      </c>
      <c r="D95" s="153"/>
      <c r="E95" s="153"/>
      <c r="F95" s="153"/>
      <c r="G95" s="153">
        <v>313305</v>
      </c>
      <c r="H95" s="153"/>
      <c r="I95" s="153"/>
      <c r="J95" s="153"/>
      <c r="K95" s="153">
        <v>313305</v>
      </c>
      <c r="L95" s="153"/>
      <c r="M95" s="153"/>
      <c r="N95" s="153"/>
      <c r="O95" s="153">
        <v>313305</v>
      </c>
      <c r="P95" s="153"/>
      <c r="Q95" s="153"/>
      <c r="R95" s="153"/>
      <c r="S95" s="153">
        <v>309012.88</v>
      </c>
      <c r="T95" s="153"/>
      <c r="U95" s="153"/>
      <c r="V95" s="153"/>
      <c r="W95" s="153">
        <v>309012.88</v>
      </c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</row>
    <row r="96" spans="1:48" s="119" customFormat="1" x14ac:dyDescent="0.2">
      <c r="A96" s="32">
        <v>312</v>
      </c>
      <c r="B96" s="8" t="s">
        <v>23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</row>
    <row r="97" spans="1:48" s="119" customFormat="1" x14ac:dyDescent="0.2">
      <c r="A97" s="32">
        <v>313</v>
      </c>
      <c r="B97" s="8" t="s">
        <v>24</v>
      </c>
      <c r="C97" s="153">
        <v>51695</v>
      </c>
      <c r="D97" s="153"/>
      <c r="E97" s="153"/>
      <c r="F97" s="153"/>
      <c r="G97" s="153">
        <v>51695</v>
      </c>
      <c r="H97" s="153"/>
      <c r="I97" s="153"/>
      <c r="J97" s="153"/>
      <c r="K97" s="153">
        <v>51695</v>
      </c>
      <c r="L97" s="153"/>
      <c r="M97" s="153"/>
      <c r="N97" s="153"/>
      <c r="O97" s="153">
        <v>51695</v>
      </c>
      <c r="P97" s="153"/>
      <c r="Q97" s="153"/>
      <c r="R97" s="153"/>
      <c r="S97" s="153">
        <v>50987.12</v>
      </c>
      <c r="T97" s="153"/>
      <c r="U97" s="153"/>
      <c r="V97" s="153"/>
      <c r="W97" s="153">
        <v>50987.12</v>
      </c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</row>
    <row r="98" spans="1:48" s="6" customFormat="1" x14ac:dyDescent="0.2">
      <c r="A98" s="33">
        <v>32</v>
      </c>
      <c r="B98" s="36" t="s">
        <v>25</v>
      </c>
      <c r="C98" s="150">
        <v>544750</v>
      </c>
      <c r="D98" s="150"/>
      <c r="E98" s="150"/>
      <c r="F98" s="150"/>
      <c r="G98" s="150">
        <v>544750</v>
      </c>
      <c r="H98" s="150"/>
      <c r="I98" s="150"/>
      <c r="J98" s="150"/>
      <c r="K98" s="150">
        <v>584750</v>
      </c>
      <c r="L98" s="150"/>
      <c r="M98" s="150"/>
      <c r="N98" s="150"/>
      <c r="O98" s="150">
        <v>584750</v>
      </c>
      <c r="P98" s="150"/>
      <c r="Q98" s="150"/>
      <c r="R98" s="150"/>
      <c r="S98" s="150">
        <v>489000</v>
      </c>
      <c r="T98" s="150"/>
      <c r="U98" s="150"/>
      <c r="V98" s="150"/>
      <c r="W98" s="150">
        <v>489000</v>
      </c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</row>
    <row r="99" spans="1:48" s="119" customFormat="1" x14ac:dyDescent="0.2">
      <c r="A99" s="32">
        <v>321</v>
      </c>
      <c r="B99" s="8" t="s">
        <v>26</v>
      </c>
      <c r="C99" s="153">
        <v>490000</v>
      </c>
      <c r="D99" s="153"/>
      <c r="E99" s="153"/>
      <c r="F99" s="153"/>
      <c r="G99" s="153">
        <v>490000</v>
      </c>
      <c r="H99" s="153"/>
      <c r="I99" s="153"/>
      <c r="J99" s="153"/>
      <c r="K99" s="153">
        <v>530000</v>
      </c>
      <c r="L99" s="153"/>
      <c r="M99" s="153"/>
      <c r="N99" s="153"/>
      <c r="O99" s="153">
        <v>530000</v>
      </c>
      <c r="P99" s="153"/>
      <c r="Q99" s="153"/>
      <c r="R99" s="153"/>
      <c r="S99" s="153">
        <v>435000</v>
      </c>
      <c r="T99" s="153"/>
      <c r="U99" s="153"/>
      <c r="V99" s="153"/>
      <c r="W99" s="153">
        <v>435000</v>
      </c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</row>
    <row r="100" spans="1:48" s="119" customFormat="1" x14ac:dyDescent="0.2">
      <c r="A100" s="32">
        <v>322</v>
      </c>
      <c r="B100" s="8" t="s">
        <v>27</v>
      </c>
      <c r="C100" s="153">
        <v>54750</v>
      </c>
      <c r="D100" s="153"/>
      <c r="E100" s="153"/>
      <c r="F100" s="153"/>
      <c r="G100" s="153">
        <v>54750</v>
      </c>
      <c r="H100" s="153"/>
      <c r="I100" s="153"/>
      <c r="J100" s="153"/>
      <c r="K100" s="153">
        <v>54750</v>
      </c>
      <c r="L100" s="153"/>
      <c r="M100" s="153"/>
      <c r="N100" s="153"/>
      <c r="O100" s="153">
        <v>54750</v>
      </c>
      <c r="P100" s="153"/>
      <c r="Q100" s="153"/>
      <c r="R100" s="153"/>
      <c r="S100" s="153">
        <v>54000</v>
      </c>
      <c r="T100" s="153"/>
      <c r="U100" s="153"/>
      <c r="V100" s="153"/>
      <c r="W100" s="153">
        <v>54000</v>
      </c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</row>
    <row r="101" spans="1:48" s="6" customFormat="1" ht="16.149999999999999" customHeight="1" x14ac:dyDescent="0.2">
      <c r="A101" s="33"/>
      <c r="B101" s="36" t="s">
        <v>169</v>
      </c>
      <c r="C101" s="150">
        <v>800000</v>
      </c>
      <c r="D101" s="150"/>
      <c r="E101" s="150">
        <v>50000</v>
      </c>
      <c r="F101" s="150"/>
      <c r="G101" s="150">
        <v>750000</v>
      </c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</row>
    <row r="102" spans="1:48" s="6" customFormat="1" ht="16.149999999999999" customHeight="1" x14ac:dyDescent="0.2">
      <c r="A102" s="33">
        <v>3</v>
      </c>
      <c r="B102" s="36" t="s">
        <v>160</v>
      </c>
      <c r="C102" s="150">
        <v>730000</v>
      </c>
      <c r="D102" s="150"/>
      <c r="E102" s="150">
        <v>35000</v>
      </c>
      <c r="F102" s="150"/>
      <c r="G102" s="150">
        <v>695000</v>
      </c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</row>
    <row r="103" spans="1:48" s="6" customFormat="1" ht="16.149999999999999" customHeight="1" x14ac:dyDescent="0.2">
      <c r="A103" s="33">
        <v>31</v>
      </c>
      <c r="B103" s="36" t="s">
        <v>21</v>
      </c>
      <c r="C103" s="150">
        <v>65000</v>
      </c>
      <c r="D103" s="150"/>
      <c r="E103" s="150"/>
      <c r="F103" s="150"/>
      <c r="G103" s="150">
        <v>65000</v>
      </c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</row>
    <row r="104" spans="1:48" s="6" customFormat="1" ht="16.149999999999999" customHeight="1" x14ac:dyDescent="0.2">
      <c r="A104" s="33">
        <v>311</v>
      </c>
      <c r="B104" s="36" t="s">
        <v>155</v>
      </c>
      <c r="C104" s="150">
        <v>30000</v>
      </c>
      <c r="D104" s="150"/>
      <c r="E104" s="150"/>
      <c r="F104" s="150"/>
      <c r="G104" s="150">
        <v>30000</v>
      </c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</row>
    <row r="105" spans="1:48" s="6" customFormat="1" ht="16.149999999999999" customHeight="1" x14ac:dyDescent="0.2">
      <c r="A105" s="33">
        <v>312</v>
      </c>
      <c r="B105" s="36" t="s">
        <v>23</v>
      </c>
      <c r="C105" s="150">
        <v>30000</v>
      </c>
      <c r="D105" s="150"/>
      <c r="E105" s="150"/>
      <c r="F105" s="150"/>
      <c r="G105" s="150">
        <v>30000</v>
      </c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</row>
    <row r="106" spans="1:48" s="6" customFormat="1" ht="16.149999999999999" customHeight="1" x14ac:dyDescent="0.2">
      <c r="A106" s="33">
        <v>313</v>
      </c>
      <c r="B106" s="36" t="s">
        <v>24</v>
      </c>
      <c r="C106" s="150">
        <v>5000</v>
      </c>
      <c r="D106" s="150"/>
      <c r="E106" s="150"/>
      <c r="F106" s="150"/>
      <c r="G106" s="150">
        <v>5000</v>
      </c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</row>
    <row r="107" spans="1:48" s="6" customFormat="1" x14ac:dyDescent="0.2">
      <c r="A107" s="33">
        <v>32</v>
      </c>
      <c r="B107" s="36" t="s">
        <v>25</v>
      </c>
      <c r="C107" s="150">
        <v>638000</v>
      </c>
      <c r="D107" s="150"/>
      <c r="E107" s="150">
        <v>35000</v>
      </c>
      <c r="F107" s="150"/>
      <c r="G107" s="150">
        <v>603000</v>
      </c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</row>
    <row r="108" spans="1:48" s="143" customFormat="1" x14ac:dyDescent="0.2">
      <c r="A108" s="32">
        <v>321</v>
      </c>
      <c r="B108" s="8" t="s">
        <v>26</v>
      </c>
      <c r="C108" s="153">
        <v>93000</v>
      </c>
      <c r="D108" s="153"/>
      <c r="E108" s="153"/>
      <c r="F108" s="153"/>
      <c r="G108" s="153">
        <v>93000</v>
      </c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</row>
    <row r="109" spans="1:48" s="119" customFormat="1" x14ac:dyDescent="0.2">
      <c r="A109" s="32">
        <v>322</v>
      </c>
      <c r="B109" s="8" t="s">
        <v>27</v>
      </c>
      <c r="C109" s="153">
        <v>79000</v>
      </c>
      <c r="D109" s="153"/>
      <c r="E109" s="153">
        <v>24000</v>
      </c>
      <c r="F109" s="153"/>
      <c r="G109" s="153">
        <v>55000</v>
      </c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</row>
    <row r="110" spans="1:48" s="119" customFormat="1" x14ac:dyDescent="0.2">
      <c r="A110" s="32">
        <v>323</v>
      </c>
      <c r="B110" s="8" t="s">
        <v>28</v>
      </c>
      <c r="C110" s="153">
        <v>429000</v>
      </c>
      <c r="D110" s="153"/>
      <c r="E110" s="153">
        <v>9000</v>
      </c>
      <c r="F110" s="153"/>
      <c r="G110" s="153">
        <v>420000</v>
      </c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</row>
    <row r="111" spans="1:48" s="143" customFormat="1" ht="25.5" x14ac:dyDescent="0.2">
      <c r="A111" s="32">
        <v>324</v>
      </c>
      <c r="B111" s="8" t="s">
        <v>51</v>
      </c>
      <c r="C111" s="153">
        <v>10000</v>
      </c>
      <c r="D111" s="153"/>
      <c r="E111" s="153"/>
      <c r="F111" s="153"/>
      <c r="G111" s="153">
        <v>10000</v>
      </c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</row>
    <row r="112" spans="1:48" s="143" customFormat="1" x14ac:dyDescent="0.2">
      <c r="A112" s="32">
        <v>329</v>
      </c>
      <c r="B112" s="8" t="s">
        <v>170</v>
      </c>
      <c r="C112" s="153">
        <v>27000</v>
      </c>
      <c r="D112" s="153"/>
      <c r="E112" s="153">
        <v>2000</v>
      </c>
      <c r="F112" s="153"/>
      <c r="G112" s="153">
        <v>25000</v>
      </c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</row>
    <row r="113" spans="1:48" s="6" customFormat="1" x14ac:dyDescent="0.2">
      <c r="A113" s="33">
        <v>34</v>
      </c>
      <c r="B113" s="36" t="s">
        <v>54</v>
      </c>
      <c r="C113" s="150">
        <v>6000</v>
      </c>
      <c r="D113" s="150"/>
      <c r="E113" s="150"/>
      <c r="F113" s="150"/>
      <c r="G113" s="150">
        <v>6000</v>
      </c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</row>
    <row r="114" spans="1:48" s="143" customFormat="1" x14ac:dyDescent="0.2">
      <c r="A114" s="32">
        <v>343</v>
      </c>
      <c r="B114" s="8" t="s">
        <v>30</v>
      </c>
      <c r="C114" s="153">
        <v>6000</v>
      </c>
      <c r="D114" s="153"/>
      <c r="E114" s="153"/>
      <c r="F114" s="153"/>
      <c r="G114" s="153">
        <v>6000</v>
      </c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</row>
    <row r="115" spans="1:48" s="6" customFormat="1" ht="25.5" x14ac:dyDescent="0.2">
      <c r="A115" s="33">
        <v>36</v>
      </c>
      <c r="B115" s="36" t="s">
        <v>135</v>
      </c>
      <c r="C115" s="150">
        <v>21000</v>
      </c>
      <c r="D115" s="150"/>
      <c r="E115" s="150"/>
      <c r="F115" s="150"/>
      <c r="G115" s="150">
        <v>21000</v>
      </c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</row>
    <row r="116" spans="1:48" s="143" customFormat="1" x14ac:dyDescent="0.2">
      <c r="A116" s="32">
        <v>361</v>
      </c>
      <c r="B116" s="8" t="s">
        <v>171</v>
      </c>
      <c r="C116" s="153">
        <v>21000</v>
      </c>
      <c r="D116" s="153"/>
      <c r="E116" s="153"/>
      <c r="F116" s="153"/>
      <c r="G116" s="153">
        <v>21000</v>
      </c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</row>
    <row r="117" spans="1:48" s="6" customFormat="1" ht="15.75" customHeight="1" x14ac:dyDescent="0.2">
      <c r="A117" s="33">
        <v>4</v>
      </c>
      <c r="B117" s="36" t="s">
        <v>32</v>
      </c>
      <c r="C117" s="150">
        <v>70000</v>
      </c>
      <c r="D117" s="150"/>
      <c r="E117" s="150">
        <v>15000</v>
      </c>
      <c r="F117" s="150"/>
      <c r="G117" s="150">
        <v>55000</v>
      </c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</row>
    <row r="118" spans="1:48" s="6" customFormat="1" ht="25.5" x14ac:dyDescent="0.2">
      <c r="A118" s="33">
        <v>42</v>
      </c>
      <c r="B118" s="36" t="s">
        <v>72</v>
      </c>
      <c r="C118" s="150">
        <v>70000</v>
      </c>
      <c r="D118" s="150"/>
      <c r="E118" s="150">
        <v>15000</v>
      </c>
      <c r="F118" s="150"/>
      <c r="G118" s="150">
        <v>55000</v>
      </c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</row>
    <row r="119" spans="1:48" s="143" customFormat="1" x14ac:dyDescent="0.2">
      <c r="A119" s="32">
        <v>422</v>
      </c>
      <c r="B119" s="8" t="s">
        <v>31</v>
      </c>
      <c r="C119" s="153">
        <v>65000</v>
      </c>
      <c r="D119" s="153"/>
      <c r="E119" s="153">
        <v>15000</v>
      </c>
      <c r="F119" s="153"/>
      <c r="G119" s="153">
        <v>50000</v>
      </c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</row>
    <row r="120" spans="1:48" s="143" customFormat="1" x14ac:dyDescent="0.2">
      <c r="A120" s="32">
        <v>426</v>
      </c>
      <c r="B120" s="8" t="s">
        <v>81</v>
      </c>
      <c r="C120" s="153">
        <v>5000</v>
      </c>
      <c r="D120" s="147"/>
      <c r="E120" s="147"/>
      <c r="F120" s="147"/>
      <c r="G120" s="153">
        <v>5000</v>
      </c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</row>
    <row r="121" spans="1:48" x14ac:dyDescent="0.2">
      <c r="A121" s="33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2"/>
      <c r="M121" s="42"/>
      <c r="N121" s="42"/>
      <c r="O121" s="42"/>
      <c r="P121" s="42"/>
      <c r="Q121" s="42"/>
      <c r="R121" s="42"/>
      <c r="S121" s="4"/>
      <c r="T121" s="42"/>
      <c r="U121" s="42"/>
      <c r="V121" s="42"/>
      <c r="W121" s="42"/>
      <c r="X121" s="42"/>
      <c r="Y121" s="42"/>
      <c r="Z121" s="42"/>
    </row>
    <row r="122" spans="1:48" x14ac:dyDescent="0.2">
      <c r="A122" s="33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2"/>
      <c r="M122" s="42"/>
      <c r="N122" s="42"/>
      <c r="O122" s="42"/>
      <c r="P122" s="42"/>
      <c r="Q122" s="42"/>
      <c r="R122" s="42"/>
      <c r="S122" s="4"/>
      <c r="T122" s="42"/>
      <c r="U122" s="42"/>
      <c r="V122" s="42"/>
      <c r="W122" s="42"/>
      <c r="X122" s="42"/>
      <c r="Y122" s="42"/>
      <c r="Z122" s="42"/>
    </row>
    <row r="123" spans="1:48" x14ac:dyDescent="0.2">
      <c r="A123" s="33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2"/>
      <c r="M123" s="42"/>
      <c r="N123" s="42"/>
      <c r="O123" s="42"/>
      <c r="P123" s="42"/>
      <c r="Q123" s="42"/>
      <c r="R123" s="42"/>
      <c r="S123" s="4"/>
      <c r="T123" s="42"/>
      <c r="U123" s="42"/>
      <c r="V123" s="42"/>
      <c r="W123" s="42"/>
      <c r="X123" s="42"/>
      <c r="Y123" s="42"/>
      <c r="Z123" s="42"/>
    </row>
    <row r="124" spans="1:48" x14ac:dyDescent="0.2">
      <c r="A124" s="33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2"/>
      <c r="M124" s="42"/>
      <c r="N124" s="42"/>
      <c r="O124" s="42"/>
      <c r="P124" s="42"/>
      <c r="Q124" s="42"/>
      <c r="R124" s="42"/>
      <c r="S124" s="4"/>
      <c r="T124" s="42"/>
      <c r="U124" s="42"/>
      <c r="V124" s="42"/>
      <c r="W124" s="42"/>
      <c r="X124" s="42"/>
      <c r="Y124" s="42"/>
      <c r="Z124" s="42"/>
    </row>
    <row r="125" spans="1:48" x14ac:dyDescent="0.2">
      <c r="A125" s="33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2"/>
      <c r="M125" s="42"/>
      <c r="N125" s="42"/>
      <c r="O125" s="42"/>
      <c r="P125" s="42"/>
      <c r="Q125" s="42"/>
      <c r="R125" s="42"/>
      <c r="S125" s="4"/>
      <c r="T125" s="42"/>
      <c r="U125" s="42"/>
      <c r="V125" s="42"/>
      <c r="W125" s="42"/>
      <c r="X125" s="42"/>
      <c r="Y125" s="42"/>
      <c r="Z125" s="42"/>
    </row>
    <row r="126" spans="1:48" x14ac:dyDescent="0.2">
      <c r="A126" s="33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2"/>
      <c r="M126" s="42"/>
      <c r="N126" s="42"/>
      <c r="O126" s="42"/>
      <c r="P126" s="42"/>
      <c r="Q126" s="42"/>
      <c r="R126" s="42"/>
      <c r="S126" s="4"/>
      <c r="T126" s="42"/>
      <c r="U126" s="42"/>
      <c r="V126" s="42"/>
      <c r="W126" s="42"/>
      <c r="X126" s="42"/>
      <c r="Y126" s="42"/>
      <c r="Z126" s="42"/>
    </row>
    <row r="127" spans="1:48" x14ac:dyDescent="0.2">
      <c r="A127" s="33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2"/>
      <c r="M127" s="42"/>
      <c r="N127" s="42"/>
      <c r="O127" s="42"/>
      <c r="P127" s="42"/>
      <c r="Q127" s="42"/>
      <c r="R127" s="42"/>
      <c r="S127" s="4"/>
      <c r="T127" s="42"/>
      <c r="U127" s="42"/>
      <c r="V127" s="42"/>
      <c r="W127" s="42"/>
      <c r="X127" s="42"/>
      <c r="Y127" s="42"/>
      <c r="Z127" s="42"/>
    </row>
    <row r="128" spans="1:48" x14ac:dyDescent="0.2">
      <c r="A128" s="33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2"/>
      <c r="M128" s="42"/>
      <c r="N128" s="42"/>
      <c r="O128" s="42"/>
      <c r="P128" s="42"/>
      <c r="Q128" s="42"/>
      <c r="R128" s="42"/>
      <c r="S128" s="4"/>
      <c r="T128" s="42"/>
      <c r="U128" s="42"/>
      <c r="V128" s="42"/>
      <c r="W128" s="42"/>
      <c r="X128" s="42"/>
      <c r="Y128" s="42"/>
      <c r="Z128" s="42"/>
    </row>
    <row r="129" spans="1:26" x14ac:dyDescent="0.2">
      <c r="A129" s="33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2"/>
      <c r="M129" s="42"/>
      <c r="N129" s="42"/>
      <c r="O129" s="42"/>
      <c r="P129" s="42"/>
      <c r="Q129" s="42"/>
      <c r="R129" s="42"/>
      <c r="S129" s="4"/>
      <c r="T129" s="42"/>
      <c r="U129" s="42"/>
      <c r="V129" s="42"/>
      <c r="W129" s="42"/>
      <c r="X129" s="42"/>
      <c r="Y129" s="42"/>
      <c r="Z129" s="42"/>
    </row>
    <row r="130" spans="1:26" x14ac:dyDescent="0.2">
      <c r="A130" s="33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2"/>
      <c r="M130" s="42"/>
      <c r="N130" s="42"/>
      <c r="O130" s="42"/>
      <c r="P130" s="42"/>
      <c r="Q130" s="42"/>
      <c r="R130" s="42"/>
      <c r="S130" s="4"/>
      <c r="T130" s="42"/>
      <c r="U130" s="42"/>
      <c r="V130" s="42"/>
      <c r="W130" s="42"/>
      <c r="X130" s="42"/>
      <c r="Y130" s="42"/>
      <c r="Z130" s="42"/>
    </row>
    <row r="131" spans="1:26" x14ac:dyDescent="0.2">
      <c r="A131" s="33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2"/>
      <c r="M131" s="42"/>
      <c r="N131" s="42"/>
      <c r="O131" s="42"/>
      <c r="P131" s="42"/>
      <c r="Q131" s="42"/>
      <c r="R131" s="42"/>
      <c r="S131" s="4"/>
      <c r="T131" s="42"/>
      <c r="U131" s="42"/>
      <c r="V131" s="42"/>
      <c r="W131" s="42"/>
      <c r="X131" s="42"/>
      <c r="Y131" s="42"/>
      <c r="Z131" s="42"/>
    </row>
    <row r="132" spans="1:26" x14ac:dyDescent="0.2">
      <c r="A132" s="33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2"/>
      <c r="M132" s="42"/>
      <c r="N132" s="42"/>
      <c r="O132" s="42"/>
      <c r="P132" s="42"/>
      <c r="Q132" s="42"/>
      <c r="R132" s="42"/>
      <c r="S132" s="4"/>
      <c r="T132" s="42"/>
      <c r="U132" s="42"/>
      <c r="V132" s="42"/>
      <c r="W132" s="42"/>
      <c r="X132" s="42"/>
      <c r="Y132" s="42"/>
      <c r="Z132" s="42"/>
    </row>
    <row r="133" spans="1:26" x14ac:dyDescent="0.2">
      <c r="A133" s="33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2"/>
      <c r="M133" s="42"/>
      <c r="N133" s="42"/>
      <c r="O133" s="42"/>
      <c r="P133" s="42"/>
      <c r="Q133" s="42"/>
      <c r="R133" s="42"/>
      <c r="S133" s="4"/>
      <c r="T133" s="42"/>
      <c r="U133" s="42"/>
      <c r="V133" s="42"/>
      <c r="W133" s="42"/>
      <c r="X133" s="42"/>
      <c r="Y133" s="42"/>
      <c r="Z133" s="42"/>
    </row>
    <row r="134" spans="1:26" x14ac:dyDescent="0.2">
      <c r="A134" s="33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2"/>
      <c r="M134" s="42"/>
      <c r="N134" s="42"/>
      <c r="O134" s="42"/>
      <c r="P134" s="42"/>
      <c r="Q134" s="42"/>
      <c r="R134" s="42"/>
      <c r="S134" s="4"/>
      <c r="T134" s="42"/>
      <c r="U134" s="42"/>
      <c r="V134" s="42"/>
      <c r="W134" s="42"/>
      <c r="X134" s="42"/>
      <c r="Y134" s="42"/>
      <c r="Z134" s="42"/>
    </row>
    <row r="135" spans="1:26" x14ac:dyDescent="0.2">
      <c r="A135" s="33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2"/>
      <c r="M135" s="42"/>
      <c r="N135" s="42"/>
      <c r="O135" s="42"/>
      <c r="P135" s="42"/>
      <c r="Q135" s="42"/>
      <c r="R135" s="42"/>
      <c r="S135" s="4"/>
      <c r="T135" s="42"/>
      <c r="U135" s="42"/>
      <c r="V135" s="42"/>
      <c r="W135" s="42"/>
      <c r="X135" s="42"/>
      <c r="Y135" s="42"/>
      <c r="Z135" s="42"/>
    </row>
    <row r="136" spans="1:26" x14ac:dyDescent="0.2">
      <c r="A136" s="33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2"/>
      <c r="M136" s="42"/>
      <c r="N136" s="42"/>
      <c r="O136" s="42"/>
      <c r="P136" s="42"/>
      <c r="Q136" s="42"/>
      <c r="R136" s="42"/>
      <c r="S136" s="4"/>
      <c r="T136" s="42"/>
      <c r="U136" s="42"/>
      <c r="V136" s="42"/>
      <c r="W136" s="42"/>
      <c r="X136" s="42"/>
      <c r="Y136" s="42"/>
      <c r="Z136" s="42"/>
    </row>
    <row r="137" spans="1:26" x14ac:dyDescent="0.2">
      <c r="A137" s="33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2"/>
      <c r="M137" s="42"/>
      <c r="N137" s="42"/>
      <c r="O137" s="42"/>
      <c r="P137" s="42"/>
      <c r="Q137" s="42"/>
      <c r="R137" s="42"/>
      <c r="S137" s="4"/>
      <c r="T137" s="42"/>
      <c r="U137" s="42"/>
      <c r="V137" s="42"/>
      <c r="W137" s="42"/>
      <c r="X137" s="42"/>
      <c r="Y137" s="42"/>
      <c r="Z137" s="42"/>
    </row>
    <row r="138" spans="1:26" x14ac:dyDescent="0.2">
      <c r="A138" s="33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2"/>
      <c r="M138" s="42"/>
      <c r="N138" s="42"/>
      <c r="O138" s="42"/>
      <c r="P138" s="42"/>
      <c r="Q138" s="42"/>
      <c r="R138" s="42"/>
      <c r="S138" s="4"/>
      <c r="T138" s="42"/>
      <c r="U138" s="42"/>
      <c r="V138" s="42"/>
      <c r="W138" s="42"/>
      <c r="X138" s="42"/>
      <c r="Y138" s="42"/>
      <c r="Z138" s="42"/>
    </row>
    <row r="139" spans="1:26" x14ac:dyDescent="0.2">
      <c r="A139" s="33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2"/>
      <c r="M139" s="42"/>
      <c r="N139" s="42"/>
      <c r="O139" s="42"/>
      <c r="P139" s="42"/>
      <c r="Q139" s="42"/>
      <c r="R139" s="42"/>
      <c r="S139" s="4"/>
      <c r="T139" s="42"/>
      <c r="U139" s="42"/>
      <c r="V139" s="42"/>
      <c r="W139" s="42"/>
      <c r="X139" s="42"/>
      <c r="Y139" s="42"/>
      <c r="Z139" s="42"/>
    </row>
    <row r="140" spans="1:26" x14ac:dyDescent="0.2">
      <c r="A140" s="33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2"/>
      <c r="M140" s="42"/>
      <c r="N140" s="42"/>
      <c r="O140" s="42"/>
      <c r="P140" s="42"/>
      <c r="Q140" s="42"/>
      <c r="R140" s="42"/>
      <c r="S140" s="4"/>
      <c r="T140" s="42"/>
      <c r="U140" s="42"/>
      <c r="V140" s="42"/>
      <c r="W140" s="42"/>
      <c r="X140" s="42"/>
      <c r="Y140" s="42"/>
      <c r="Z140" s="42"/>
    </row>
    <row r="141" spans="1:26" x14ac:dyDescent="0.2">
      <c r="A141" s="33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2"/>
      <c r="M141" s="42"/>
      <c r="N141" s="42"/>
      <c r="O141" s="42"/>
      <c r="P141" s="42"/>
      <c r="Q141" s="42"/>
      <c r="R141" s="42"/>
      <c r="S141" s="4"/>
      <c r="T141" s="42"/>
      <c r="U141" s="42"/>
      <c r="V141" s="42"/>
      <c r="W141" s="42"/>
      <c r="X141" s="42"/>
      <c r="Y141" s="42"/>
      <c r="Z141" s="42"/>
    </row>
    <row r="142" spans="1:26" x14ac:dyDescent="0.2">
      <c r="A142" s="33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2"/>
      <c r="M142" s="42"/>
      <c r="N142" s="42"/>
      <c r="O142" s="42"/>
      <c r="P142" s="42"/>
      <c r="Q142" s="42"/>
      <c r="R142" s="42"/>
      <c r="S142" s="4"/>
      <c r="T142" s="42"/>
      <c r="U142" s="42"/>
      <c r="V142" s="42"/>
      <c r="W142" s="42"/>
      <c r="X142" s="42"/>
      <c r="Y142" s="42"/>
      <c r="Z142" s="42"/>
    </row>
    <row r="143" spans="1:26" x14ac:dyDescent="0.2">
      <c r="A143" s="33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2"/>
      <c r="M143" s="42"/>
      <c r="N143" s="42"/>
      <c r="O143" s="42"/>
      <c r="P143" s="42"/>
      <c r="Q143" s="42"/>
      <c r="R143" s="42"/>
      <c r="S143" s="4"/>
      <c r="T143" s="42"/>
      <c r="U143" s="42"/>
      <c r="V143" s="42"/>
      <c r="W143" s="42"/>
      <c r="X143" s="42"/>
      <c r="Y143" s="42"/>
      <c r="Z143" s="42"/>
    </row>
    <row r="144" spans="1:26" x14ac:dyDescent="0.2">
      <c r="A144" s="33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2"/>
      <c r="M144" s="42"/>
      <c r="N144" s="42"/>
      <c r="O144" s="42"/>
      <c r="P144" s="42"/>
      <c r="Q144" s="42"/>
      <c r="R144" s="42"/>
      <c r="S144" s="4"/>
      <c r="T144" s="42"/>
      <c r="U144" s="42"/>
      <c r="V144" s="42"/>
      <c r="W144" s="42"/>
      <c r="X144" s="42"/>
      <c r="Y144" s="42"/>
      <c r="Z144" s="42"/>
    </row>
    <row r="145" spans="1:26" x14ac:dyDescent="0.2">
      <c r="A145" s="33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2"/>
      <c r="M145" s="42"/>
      <c r="N145" s="42"/>
      <c r="O145" s="42"/>
      <c r="P145" s="42"/>
      <c r="Q145" s="42"/>
      <c r="R145" s="42"/>
      <c r="S145" s="4"/>
      <c r="T145" s="42"/>
      <c r="U145" s="42"/>
      <c r="V145" s="42"/>
      <c r="W145" s="42"/>
      <c r="X145" s="42"/>
      <c r="Y145" s="42"/>
      <c r="Z145" s="42"/>
    </row>
    <row r="146" spans="1:26" x14ac:dyDescent="0.2">
      <c r="A146" s="33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2"/>
      <c r="M146" s="42"/>
      <c r="N146" s="42"/>
      <c r="O146" s="42"/>
      <c r="P146" s="42"/>
      <c r="Q146" s="42"/>
      <c r="R146" s="42"/>
      <c r="S146" s="4"/>
      <c r="T146" s="42"/>
      <c r="U146" s="42"/>
      <c r="V146" s="42"/>
      <c r="W146" s="42"/>
      <c r="X146" s="42"/>
      <c r="Y146" s="42"/>
      <c r="Z146" s="42"/>
    </row>
    <row r="147" spans="1:26" x14ac:dyDescent="0.2">
      <c r="A147" s="33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2"/>
      <c r="M147" s="42"/>
      <c r="N147" s="42"/>
      <c r="O147" s="42"/>
      <c r="P147" s="42"/>
      <c r="Q147" s="42"/>
      <c r="R147" s="42"/>
      <c r="S147" s="4"/>
      <c r="T147" s="42"/>
      <c r="U147" s="42"/>
      <c r="V147" s="42"/>
      <c r="W147" s="42"/>
      <c r="X147" s="42"/>
      <c r="Y147" s="42"/>
      <c r="Z147" s="42"/>
    </row>
    <row r="148" spans="1:26" x14ac:dyDescent="0.2">
      <c r="A148" s="33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2"/>
      <c r="M148" s="42"/>
      <c r="N148" s="42"/>
      <c r="O148" s="42"/>
      <c r="P148" s="42"/>
      <c r="Q148" s="42"/>
      <c r="R148" s="42"/>
      <c r="S148" s="4"/>
      <c r="T148" s="42"/>
      <c r="U148" s="42"/>
      <c r="V148" s="42"/>
      <c r="W148" s="42"/>
      <c r="X148" s="42"/>
      <c r="Y148" s="42"/>
      <c r="Z148" s="42"/>
    </row>
    <row r="149" spans="1:26" x14ac:dyDescent="0.2">
      <c r="A149" s="33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2"/>
      <c r="M149" s="42"/>
      <c r="N149" s="42"/>
      <c r="O149" s="42"/>
      <c r="P149" s="42"/>
      <c r="Q149" s="42"/>
      <c r="R149" s="42"/>
      <c r="S149" s="4"/>
      <c r="T149" s="42"/>
      <c r="U149" s="42"/>
      <c r="V149" s="42"/>
      <c r="W149" s="42"/>
      <c r="X149" s="42"/>
      <c r="Y149" s="42"/>
      <c r="Z149" s="42"/>
    </row>
    <row r="150" spans="1:26" x14ac:dyDescent="0.2">
      <c r="A150" s="33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2"/>
      <c r="M150" s="42"/>
      <c r="N150" s="42"/>
      <c r="O150" s="42"/>
      <c r="P150" s="42"/>
      <c r="Q150" s="42"/>
      <c r="R150" s="42"/>
      <c r="S150" s="4"/>
      <c r="T150" s="42"/>
      <c r="U150" s="42"/>
      <c r="V150" s="42"/>
      <c r="W150" s="42"/>
      <c r="X150" s="42"/>
      <c r="Y150" s="42"/>
      <c r="Z150" s="42"/>
    </row>
    <row r="151" spans="1:26" x14ac:dyDescent="0.2">
      <c r="A151" s="33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2"/>
      <c r="M151" s="42"/>
      <c r="N151" s="42"/>
      <c r="O151" s="42"/>
      <c r="P151" s="42"/>
      <c r="Q151" s="42"/>
      <c r="R151" s="42"/>
      <c r="S151" s="4"/>
      <c r="T151" s="42"/>
      <c r="U151" s="42"/>
      <c r="V151" s="42"/>
      <c r="W151" s="42"/>
      <c r="X151" s="42"/>
      <c r="Y151" s="42"/>
      <c r="Z151" s="42"/>
    </row>
    <row r="152" spans="1:26" x14ac:dyDescent="0.2">
      <c r="A152" s="33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2"/>
      <c r="M152" s="42"/>
      <c r="N152" s="42"/>
      <c r="O152" s="42"/>
      <c r="P152" s="42"/>
      <c r="Q152" s="42"/>
      <c r="R152" s="42"/>
      <c r="S152" s="4"/>
      <c r="T152" s="42"/>
      <c r="U152" s="42"/>
      <c r="V152" s="42"/>
      <c r="W152" s="42"/>
      <c r="X152" s="42"/>
      <c r="Y152" s="42"/>
      <c r="Z152" s="42"/>
    </row>
    <row r="153" spans="1:26" x14ac:dyDescent="0.2">
      <c r="A153" s="33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2"/>
      <c r="M153" s="42"/>
      <c r="N153" s="42"/>
      <c r="O153" s="42"/>
      <c r="P153" s="42"/>
      <c r="Q153" s="42"/>
      <c r="R153" s="42"/>
      <c r="S153" s="4"/>
      <c r="T153" s="42"/>
      <c r="U153" s="42"/>
      <c r="V153" s="42"/>
      <c r="W153" s="42"/>
      <c r="X153" s="42"/>
      <c r="Y153" s="42"/>
      <c r="Z153" s="42"/>
    </row>
    <row r="154" spans="1:26" x14ac:dyDescent="0.2">
      <c r="A154" s="33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2"/>
      <c r="M154" s="42"/>
      <c r="N154" s="42"/>
      <c r="O154" s="42"/>
      <c r="P154" s="42"/>
      <c r="Q154" s="42"/>
      <c r="R154" s="42"/>
      <c r="S154" s="4"/>
      <c r="T154" s="42"/>
      <c r="U154" s="42"/>
      <c r="V154" s="42"/>
      <c r="W154" s="42"/>
      <c r="X154" s="42"/>
      <c r="Y154" s="42"/>
      <c r="Z154" s="42"/>
    </row>
    <row r="155" spans="1:26" x14ac:dyDescent="0.2">
      <c r="A155" s="33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2"/>
      <c r="M155" s="42"/>
      <c r="N155" s="42"/>
      <c r="O155" s="42"/>
      <c r="P155" s="42"/>
      <c r="Q155" s="42"/>
      <c r="R155" s="42"/>
      <c r="S155" s="4"/>
      <c r="T155" s="42"/>
      <c r="U155" s="42"/>
      <c r="V155" s="42"/>
      <c r="W155" s="42"/>
      <c r="X155" s="42"/>
      <c r="Y155" s="42"/>
      <c r="Z155" s="42"/>
    </row>
    <row r="156" spans="1:26" x14ac:dyDescent="0.2">
      <c r="A156" s="33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2"/>
      <c r="M156" s="42"/>
      <c r="N156" s="42"/>
      <c r="O156" s="42"/>
      <c r="P156" s="42"/>
      <c r="Q156" s="42"/>
      <c r="R156" s="42"/>
      <c r="S156" s="4"/>
      <c r="T156" s="42"/>
      <c r="U156" s="42"/>
      <c r="V156" s="42"/>
      <c r="W156" s="42"/>
      <c r="X156" s="42"/>
      <c r="Y156" s="42"/>
      <c r="Z156" s="42"/>
    </row>
    <row r="157" spans="1:26" x14ac:dyDescent="0.2">
      <c r="A157" s="33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2"/>
      <c r="M157" s="42"/>
      <c r="N157" s="42"/>
      <c r="O157" s="42"/>
      <c r="P157" s="42"/>
      <c r="Q157" s="42"/>
      <c r="R157" s="42"/>
      <c r="S157" s="4"/>
      <c r="T157" s="42"/>
      <c r="U157" s="42"/>
      <c r="V157" s="42"/>
      <c r="W157" s="42"/>
      <c r="X157" s="42"/>
      <c r="Y157" s="42"/>
      <c r="Z157" s="42"/>
    </row>
    <row r="158" spans="1:26" x14ac:dyDescent="0.2">
      <c r="A158" s="33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2"/>
      <c r="M158" s="42"/>
      <c r="N158" s="42"/>
      <c r="O158" s="42"/>
      <c r="P158" s="42"/>
      <c r="Q158" s="42"/>
      <c r="R158" s="42"/>
      <c r="S158" s="4"/>
      <c r="T158" s="42"/>
      <c r="U158" s="42"/>
      <c r="V158" s="42"/>
      <c r="W158" s="42"/>
      <c r="X158" s="42"/>
      <c r="Y158" s="42"/>
      <c r="Z158" s="42"/>
    </row>
    <row r="159" spans="1:26" x14ac:dyDescent="0.2">
      <c r="A159" s="33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2"/>
      <c r="M159" s="42"/>
      <c r="N159" s="42"/>
      <c r="O159" s="42"/>
      <c r="P159" s="42"/>
      <c r="Q159" s="42"/>
      <c r="R159" s="42"/>
      <c r="S159" s="4"/>
      <c r="T159" s="42"/>
      <c r="U159" s="42"/>
      <c r="V159" s="42"/>
      <c r="W159" s="42"/>
      <c r="X159" s="42"/>
      <c r="Y159" s="42"/>
      <c r="Z159" s="42"/>
    </row>
    <row r="160" spans="1:26" x14ac:dyDescent="0.2">
      <c r="A160" s="33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2"/>
      <c r="M160" s="42"/>
      <c r="N160" s="42"/>
      <c r="O160" s="42"/>
      <c r="P160" s="42"/>
      <c r="Q160" s="42"/>
      <c r="R160" s="42"/>
      <c r="S160" s="4"/>
      <c r="T160" s="42"/>
      <c r="U160" s="42"/>
      <c r="V160" s="42"/>
      <c r="W160" s="42"/>
      <c r="X160" s="42"/>
      <c r="Y160" s="42"/>
      <c r="Z160" s="42"/>
    </row>
    <row r="161" spans="1:26" x14ac:dyDescent="0.2">
      <c r="A161" s="33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2"/>
      <c r="M161" s="42"/>
      <c r="N161" s="42"/>
      <c r="O161" s="42"/>
      <c r="P161" s="42"/>
      <c r="Q161" s="42"/>
      <c r="R161" s="42"/>
      <c r="S161" s="4"/>
      <c r="T161" s="42"/>
      <c r="U161" s="42"/>
      <c r="V161" s="42"/>
      <c r="W161" s="42"/>
      <c r="X161" s="42"/>
      <c r="Y161" s="42"/>
      <c r="Z161" s="42"/>
    </row>
    <row r="162" spans="1:26" x14ac:dyDescent="0.2">
      <c r="A162" s="33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2"/>
      <c r="M162" s="42"/>
      <c r="N162" s="42"/>
      <c r="O162" s="42"/>
      <c r="P162" s="42"/>
      <c r="Q162" s="42"/>
      <c r="R162" s="42"/>
      <c r="S162" s="4"/>
      <c r="T162" s="42"/>
      <c r="U162" s="42"/>
      <c r="V162" s="42"/>
      <c r="W162" s="42"/>
      <c r="X162" s="42"/>
      <c r="Y162" s="42"/>
      <c r="Z162" s="42"/>
    </row>
    <row r="163" spans="1:26" x14ac:dyDescent="0.2">
      <c r="A163" s="33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2"/>
      <c r="M163" s="42"/>
      <c r="N163" s="42"/>
      <c r="O163" s="42"/>
      <c r="P163" s="42"/>
      <c r="Q163" s="42"/>
      <c r="R163" s="42"/>
      <c r="S163" s="4"/>
      <c r="T163" s="42"/>
      <c r="U163" s="42"/>
      <c r="V163" s="42"/>
      <c r="W163" s="42"/>
      <c r="X163" s="42"/>
      <c r="Y163" s="42"/>
      <c r="Z163" s="42"/>
    </row>
    <row r="164" spans="1:26" x14ac:dyDescent="0.2">
      <c r="A164" s="33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2"/>
      <c r="M164" s="42"/>
      <c r="N164" s="42"/>
      <c r="O164" s="42"/>
      <c r="P164" s="42"/>
      <c r="Q164" s="42"/>
      <c r="R164" s="42"/>
      <c r="S164" s="4"/>
      <c r="T164" s="42"/>
      <c r="U164" s="42"/>
      <c r="V164" s="42"/>
      <c r="W164" s="42"/>
      <c r="X164" s="42"/>
      <c r="Y164" s="42"/>
      <c r="Z164" s="42"/>
    </row>
    <row r="165" spans="1:26" x14ac:dyDescent="0.2">
      <c r="A165" s="33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2"/>
      <c r="M165" s="42"/>
      <c r="N165" s="42"/>
      <c r="O165" s="42"/>
      <c r="P165" s="42"/>
      <c r="Q165" s="42"/>
      <c r="R165" s="42"/>
      <c r="S165" s="4"/>
      <c r="T165" s="42"/>
      <c r="U165" s="42"/>
      <c r="V165" s="42"/>
      <c r="W165" s="42"/>
      <c r="X165" s="42"/>
      <c r="Y165" s="42"/>
      <c r="Z165" s="42"/>
    </row>
    <row r="166" spans="1:26" x14ac:dyDescent="0.2">
      <c r="A166" s="33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2"/>
      <c r="M166" s="42"/>
      <c r="N166" s="42"/>
      <c r="O166" s="42"/>
      <c r="P166" s="42"/>
      <c r="Q166" s="42"/>
      <c r="R166" s="42"/>
      <c r="S166" s="4"/>
      <c r="T166" s="42"/>
      <c r="U166" s="42"/>
      <c r="V166" s="42"/>
      <c r="W166" s="42"/>
      <c r="X166" s="42"/>
      <c r="Y166" s="42"/>
      <c r="Z166" s="42"/>
    </row>
    <row r="167" spans="1:26" x14ac:dyDescent="0.2">
      <c r="A167" s="33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2"/>
      <c r="M167" s="42"/>
      <c r="N167" s="42"/>
      <c r="O167" s="42"/>
      <c r="P167" s="42"/>
      <c r="Q167" s="42"/>
      <c r="R167" s="42"/>
      <c r="S167" s="4"/>
      <c r="T167" s="42"/>
      <c r="U167" s="42"/>
      <c r="V167" s="42"/>
      <c r="W167" s="42"/>
      <c r="X167" s="42"/>
      <c r="Y167" s="42"/>
      <c r="Z167" s="42"/>
    </row>
    <row r="168" spans="1:26" x14ac:dyDescent="0.2">
      <c r="A168" s="33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2"/>
      <c r="M168" s="42"/>
      <c r="N168" s="42"/>
      <c r="O168" s="42"/>
      <c r="P168" s="42"/>
      <c r="Q168" s="42"/>
      <c r="R168" s="42"/>
      <c r="S168" s="4"/>
      <c r="T168" s="42"/>
      <c r="U168" s="42"/>
      <c r="V168" s="42"/>
      <c r="W168" s="42"/>
      <c r="X168" s="42"/>
      <c r="Y168" s="42"/>
      <c r="Z168" s="42"/>
    </row>
    <row r="169" spans="1:26" x14ac:dyDescent="0.2">
      <c r="A169" s="33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2"/>
      <c r="M169" s="42"/>
      <c r="N169" s="42"/>
      <c r="O169" s="42"/>
      <c r="P169" s="42"/>
      <c r="Q169" s="42"/>
      <c r="R169" s="42"/>
      <c r="S169" s="4"/>
      <c r="T169" s="42"/>
      <c r="U169" s="42"/>
      <c r="V169" s="42"/>
      <c r="W169" s="42"/>
      <c r="X169" s="42"/>
      <c r="Y169" s="42"/>
      <c r="Z169" s="42"/>
    </row>
    <row r="170" spans="1:26" x14ac:dyDescent="0.2">
      <c r="A170" s="33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2"/>
      <c r="M170" s="42"/>
      <c r="N170" s="42"/>
      <c r="O170" s="42"/>
      <c r="P170" s="42"/>
      <c r="Q170" s="42"/>
      <c r="R170" s="42"/>
      <c r="S170" s="4"/>
      <c r="T170" s="42"/>
      <c r="U170" s="42"/>
      <c r="V170" s="42"/>
      <c r="W170" s="42"/>
      <c r="X170" s="42"/>
      <c r="Y170" s="42"/>
      <c r="Z170" s="42"/>
    </row>
    <row r="171" spans="1:26" x14ac:dyDescent="0.2">
      <c r="A171" s="33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2"/>
      <c r="M171" s="42"/>
      <c r="N171" s="42"/>
      <c r="O171" s="42"/>
      <c r="P171" s="42"/>
      <c r="Q171" s="42"/>
      <c r="R171" s="42"/>
      <c r="S171" s="4"/>
      <c r="T171" s="42"/>
      <c r="U171" s="42"/>
      <c r="V171" s="42"/>
      <c r="W171" s="42"/>
      <c r="X171" s="42"/>
      <c r="Y171" s="42"/>
      <c r="Z171" s="42"/>
    </row>
    <row r="172" spans="1:26" x14ac:dyDescent="0.2">
      <c r="A172" s="33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2"/>
      <c r="M172" s="42"/>
      <c r="N172" s="42"/>
      <c r="O172" s="42"/>
      <c r="P172" s="42"/>
      <c r="Q172" s="42"/>
      <c r="R172" s="42"/>
      <c r="S172" s="4"/>
      <c r="T172" s="42"/>
      <c r="U172" s="42"/>
      <c r="V172" s="42"/>
      <c r="W172" s="42"/>
      <c r="X172" s="42"/>
      <c r="Y172" s="42"/>
      <c r="Z172" s="42"/>
    </row>
    <row r="173" spans="1:26" x14ac:dyDescent="0.2">
      <c r="A173" s="33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2"/>
      <c r="M173" s="42"/>
      <c r="N173" s="42"/>
      <c r="O173" s="42"/>
      <c r="P173" s="42"/>
      <c r="Q173" s="42"/>
      <c r="R173" s="42"/>
      <c r="S173" s="4"/>
      <c r="T173" s="42"/>
      <c r="U173" s="42"/>
      <c r="V173" s="42"/>
      <c r="W173" s="42"/>
      <c r="X173" s="42"/>
      <c r="Y173" s="42"/>
      <c r="Z173" s="42"/>
    </row>
    <row r="174" spans="1:26" x14ac:dyDescent="0.2">
      <c r="A174" s="33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2"/>
      <c r="M174" s="42"/>
      <c r="N174" s="42"/>
      <c r="O174" s="42"/>
      <c r="P174" s="42"/>
      <c r="Q174" s="42"/>
      <c r="R174" s="42"/>
      <c r="S174" s="4"/>
      <c r="T174" s="42"/>
      <c r="U174" s="42"/>
      <c r="V174" s="42"/>
      <c r="W174" s="42"/>
      <c r="X174" s="42"/>
      <c r="Y174" s="42"/>
      <c r="Z174" s="42"/>
    </row>
    <row r="175" spans="1:26" x14ac:dyDescent="0.2">
      <c r="A175" s="33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2"/>
      <c r="M175" s="42"/>
      <c r="N175" s="42"/>
      <c r="O175" s="42"/>
      <c r="P175" s="42"/>
      <c r="Q175" s="42"/>
      <c r="R175" s="42"/>
      <c r="S175" s="4"/>
      <c r="T175" s="42"/>
      <c r="U175" s="42"/>
      <c r="V175" s="42"/>
      <c r="W175" s="42"/>
      <c r="X175" s="42"/>
      <c r="Y175" s="42"/>
      <c r="Z175" s="42"/>
    </row>
    <row r="176" spans="1:26" x14ac:dyDescent="0.2">
      <c r="A176" s="33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2"/>
      <c r="M176" s="42"/>
      <c r="N176" s="42"/>
      <c r="O176" s="42"/>
      <c r="P176" s="42"/>
      <c r="Q176" s="42"/>
      <c r="R176" s="42"/>
      <c r="S176" s="4"/>
      <c r="T176" s="42"/>
      <c r="U176" s="42"/>
      <c r="V176" s="42"/>
      <c r="W176" s="42"/>
      <c r="X176" s="42"/>
      <c r="Y176" s="42"/>
      <c r="Z176" s="42"/>
    </row>
    <row r="177" spans="1:26" x14ac:dyDescent="0.2">
      <c r="A177" s="33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2"/>
      <c r="M177" s="42"/>
      <c r="N177" s="42"/>
      <c r="O177" s="42"/>
      <c r="P177" s="42"/>
      <c r="Q177" s="42"/>
      <c r="R177" s="42"/>
      <c r="S177" s="4"/>
      <c r="T177" s="42"/>
      <c r="U177" s="42"/>
      <c r="V177" s="42"/>
      <c r="W177" s="42"/>
      <c r="X177" s="42"/>
      <c r="Y177" s="42"/>
      <c r="Z177" s="42"/>
    </row>
    <row r="178" spans="1:26" x14ac:dyDescent="0.2">
      <c r="A178" s="33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2"/>
      <c r="M178" s="42"/>
      <c r="N178" s="42"/>
      <c r="O178" s="42"/>
      <c r="P178" s="42"/>
      <c r="Q178" s="42"/>
      <c r="R178" s="42"/>
      <c r="S178" s="4"/>
      <c r="T178" s="42"/>
      <c r="U178" s="42"/>
      <c r="V178" s="42"/>
      <c r="W178" s="42"/>
      <c r="X178" s="42"/>
      <c r="Y178" s="42"/>
      <c r="Z178" s="42"/>
    </row>
    <row r="179" spans="1:26" x14ac:dyDescent="0.2">
      <c r="A179" s="33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2"/>
      <c r="M179" s="42"/>
      <c r="N179" s="42"/>
      <c r="O179" s="42"/>
      <c r="P179" s="42"/>
      <c r="Q179" s="42"/>
      <c r="R179" s="42"/>
      <c r="S179" s="4"/>
      <c r="T179" s="42"/>
      <c r="U179" s="42"/>
      <c r="V179" s="42"/>
      <c r="W179" s="42"/>
      <c r="X179" s="42"/>
      <c r="Y179" s="42"/>
      <c r="Z179" s="42"/>
    </row>
    <row r="180" spans="1:26" x14ac:dyDescent="0.2">
      <c r="A180" s="33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2"/>
      <c r="M180" s="42"/>
      <c r="N180" s="42"/>
      <c r="O180" s="42"/>
      <c r="P180" s="42"/>
      <c r="Q180" s="42"/>
      <c r="R180" s="42"/>
      <c r="S180" s="4"/>
      <c r="T180" s="42"/>
      <c r="U180" s="42"/>
      <c r="V180" s="42"/>
      <c r="W180" s="42"/>
      <c r="X180" s="42"/>
      <c r="Y180" s="42"/>
      <c r="Z180" s="42"/>
    </row>
    <row r="181" spans="1:26" x14ac:dyDescent="0.2">
      <c r="A181" s="33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2"/>
      <c r="M181" s="42"/>
      <c r="N181" s="42"/>
      <c r="O181" s="42"/>
      <c r="P181" s="42"/>
      <c r="Q181" s="42"/>
      <c r="R181" s="42"/>
      <c r="S181" s="4"/>
      <c r="T181" s="42"/>
      <c r="U181" s="42"/>
      <c r="V181" s="42"/>
      <c r="W181" s="42"/>
      <c r="X181" s="42"/>
      <c r="Y181" s="42"/>
      <c r="Z181" s="42"/>
    </row>
    <row r="182" spans="1:26" x14ac:dyDescent="0.2">
      <c r="A182" s="33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2"/>
      <c r="M182" s="42"/>
      <c r="N182" s="42"/>
      <c r="O182" s="42"/>
      <c r="P182" s="42"/>
      <c r="Q182" s="42"/>
      <c r="R182" s="42"/>
      <c r="S182" s="4"/>
      <c r="T182" s="42"/>
      <c r="U182" s="42"/>
      <c r="V182" s="42"/>
      <c r="W182" s="42"/>
      <c r="X182" s="42"/>
      <c r="Y182" s="42"/>
      <c r="Z182" s="42"/>
    </row>
    <row r="183" spans="1:26" x14ac:dyDescent="0.2">
      <c r="A183" s="33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2"/>
      <c r="M183" s="42"/>
      <c r="N183" s="42"/>
      <c r="O183" s="42"/>
      <c r="P183" s="42"/>
      <c r="Q183" s="42"/>
      <c r="R183" s="42"/>
      <c r="S183" s="4"/>
      <c r="T183" s="42"/>
      <c r="U183" s="42"/>
      <c r="V183" s="42"/>
      <c r="W183" s="42"/>
      <c r="X183" s="42"/>
      <c r="Y183" s="42"/>
      <c r="Z183" s="42"/>
    </row>
    <row r="184" spans="1:26" x14ac:dyDescent="0.2">
      <c r="A184" s="33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2"/>
      <c r="M184" s="42"/>
      <c r="N184" s="42"/>
      <c r="O184" s="42"/>
      <c r="P184" s="42"/>
      <c r="Q184" s="42"/>
      <c r="R184" s="42"/>
      <c r="S184" s="4"/>
      <c r="T184" s="42"/>
      <c r="U184" s="42"/>
      <c r="V184" s="42"/>
      <c r="W184" s="42"/>
      <c r="X184" s="42"/>
      <c r="Y184" s="42"/>
      <c r="Z184" s="42"/>
    </row>
    <row r="185" spans="1:26" x14ac:dyDescent="0.2">
      <c r="A185" s="33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2"/>
      <c r="M185" s="42"/>
      <c r="N185" s="42"/>
      <c r="O185" s="42"/>
      <c r="P185" s="42"/>
      <c r="Q185" s="42"/>
      <c r="R185" s="42"/>
      <c r="S185" s="4"/>
      <c r="T185" s="42"/>
      <c r="U185" s="42"/>
      <c r="V185" s="42"/>
      <c r="W185" s="42"/>
      <c r="X185" s="42"/>
      <c r="Y185" s="42"/>
      <c r="Z185" s="42"/>
    </row>
    <row r="186" spans="1:26" x14ac:dyDescent="0.2">
      <c r="A186" s="33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2"/>
      <c r="M186" s="42"/>
      <c r="N186" s="42"/>
      <c r="O186" s="42"/>
      <c r="P186" s="42"/>
      <c r="Q186" s="42"/>
      <c r="R186" s="42"/>
      <c r="S186" s="4"/>
      <c r="T186" s="42"/>
      <c r="U186" s="42"/>
      <c r="V186" s="42"/>
      <c r="W186" s="42"/>
      <c r="X186" s="42"/>
      <c r="Y186" s="42"/>
      <c r="Z186" s="42"/>
    </row>
    <row r="187" spans="1:26" x14ac:dyDescent="0.2">
      <c r="A187" s="33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2"/>
      <c r="M187" s="42"/>
      <c r="N187" s="42"/>
      <c r="O187" s="42"/>
      <c r="P187" s="42"/>
      <c r="Q187" s="42"/>
      <c r="R187" s="42"/>
      <c r="S187" s="4"/>
      <c r="T187" s="42"/>
      <c r="U187" s="42"/>
      <c r="V187" s="42"/>
      <c r="W187" s="42"/>
      <c r="X187" s="42"/>
      <c r="Y187" s="42"/>
      <c r="Z187" s="42"/>
    </row>
    <row r="188" spans="1:26" x14ac:dyDescent="0.2">
      <c r="A188" s="33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2"/>
      <c r="M188" s="42"/>
      <c r="N188" s="42"/>
      <c r="O188" s="42"/>
      <c r="P188" s="42"/>
      <c r="Q188" s="42"/>
      <c r="R188" s="42"/>
      <c r="S188" s="4"/>
      <c r="T188" s="42"/>
      <c r="U188" s="42"/>
      <c r="V188" s="42"/>
      <c r="W188" s="42"/>
      <c r="X188" s="42"/>
      <c r="Y188" s="42"/>
      <c r="Z188" s="42"/>
    </row>
    <row r="189" spans="1:26" x14ac:dyDescent="0.2">
      <c r="A189" s="33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2"/>
      <c r="M189" s="42"/>
      <c r="N189" s="42"/>
      <c r="O189" s="42"/>
      <c r="P189" s="42"/>
      <c r="Q189" s="42"/>
      <c r="R189" s="42"/>
      <c r="S189" s="4"/>
      <c r="T189" s="42"/>
      <c r="U189" s="42"/>
      <c r="V189" s="42"/>
      <c r="W189" s="42"/>
      <c r="X189" s="42"/>
      <c r="Y189" s="42"/>
      <c r="Z189" s="42"/>
    </row>
    <row r="190" spans="1:26" x14ac:dyDescent="0.2">
      <c r="A190" s="33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2"/>
      <c r="M190" s="42"/>
      <c r="N190" s="42"/>
      <c r="O190" s="42"/>
      <c r="P190" s="42"/>
      <c r="Q190" s="42"/>
      <c r="R190" s="42"/>
      <c r="S190" s="4"/>
      <c r="T190" s="42"/>
      <c r="U190" s="42"/>
      <c r="V190" s="42"/>
      <c r="W190" s="42"/>
      <c r="X190" s="42"/>
      <c r="Y190" s="42"/>
      <c r="Z190" s="42"/>
    </row>
    <row r="191" spans="1:26" x14ac:dyDescent="0.2">
      <c r="A191" s="33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2"/>
      <c r="M191" s="42"/>
      <c r="N191" s="42"/>
      <c r="O191" s="42"/>
      <c r="P191" s="42"/>
      <c r="Q191" s="42"/>
      <c r="R191" s="42"/>
      <c r="S191" s="4"/>
      <c r="T191" s="42"/>
      <c r="U191" s="42"/>
      <c r="V191" s="42"/>
      <c r="W191" s="42"/>
      <c r="X191" s="42"/>
      <c r="Y191" s="42"/>
      <c r="Z191" s="42"/>
    </row>
    <row r="192" spans="1:26" x14ac:dyDescent="0.2">
      <c r="A192" s="33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2"/>
      <c r="M192" s="42"/>
      <c r="N192" s="42"/>
      <c r="O192" s="42"/>
      <c r="P192" s="42"/>
      <c r="Q192" s="42"/>
      <c r="R192" s="42"/>
      <c r="S192" s="4"/>
      <c r="T192" s="42"/>
      <c r="U192" s="42"/>
      <c r="V192" s="42"/>
      <c r="W192" s="42"/>
      <c r="X192" s="42"/>
      <c r="Y192" s="42"/>
      <c r="Z192" s="42"/>
    </row>
    <row r="193" spans="1:26" x14ac:dyDescent="0.2">
      <c r="A193" s="33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2"/>
      <c r="M193" s="42"/>
      <c r="N193" s="42"/>
      <c r="O193" s="42"/>
      <c r="P193" s="42"/>
      <c r="Q193" s="42"/>
      <c r="R193" s="42"/>
      <c r="S193" s="4"/>
      <c r="T193" s="42"/>
      <c r="U193" s="42"/>
      <c r="V193" s="42"/>
      <c r="W193" s="42"/>
      <c r="X193" s="42"/>
      <c r="Y193" s="42"/>
      <c r="Z193" s="42"/>
    </row>
    <row r="194" spans="1:26" x14ac:dyDescent="0.2">
      <c r="A194" s="33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2"/>
      <c r="M194" s="42"/>
      <c r="N194" s="42"/>
      <c r="O194" s="42"/>
      <c r="P194" s="42"/>
      <c r="Q194" s="42"/>
      <c r="R194" s="42"/>
      <c r="S194" s="4"/>
      <c r="T194" s="42"/>
      <c r="U194" s="42"/>
      <c r="V194" s="42"/>
      <c r="W194" s="42"/>
      <c r="X194" s="42"/>
      <c r="Y194" s="42"/>
      <c r="Z194" s="42"/>
    </row>
    <row r="195" spans="1:26" x14ac:dyDescent="0.2">
      <c r="A195" s="33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2"/>
      <c r="M195" s="42"/>
      <c r="N195" s="42"/>
      <c r="O195" s="42"/>
      <c r="P195" s="42"/>
      <c r="Q195" s="42"/>
      <c r="R195" s="42"/>
      <c r="S195" s="4"/>
      <c r="T195" s="42"/>
      <c r="U195" s="42"/>
      <c r="V195" s="42"/>
      <c r="W195" s="42"/>
      <c r="X195" s="42"/>
      <c r="Y195" s="42"/>
      <c r="Z195" s="42"/>
    </row>
    <row r="196" spans="1:26" x14ac:dyDescent="0.2">
      <c r="A196" s="33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2"/>
      <c r="M196" s="42"/>
      <c r="N196" s="42"/>
      <c r="O196" s="42"/>
      <c r="P196" s="42"/>
      <c r="Q196" s="42"/>
      <c r="R196" s="42"/>
      <c r="S196" s="4"/>
      <c r="T196" s="42"/>
      <c r="U196" s="42"/>
      <c r="V196" s="42"/>
      <c r="W196" s="42"/>
      <c r="X196" s="42"/>
      <c r="Y196" s="42"/>
      <c r="Z196" s="42"/>
    </row>
    <row r="197" spans="1:26" x14ac:dyDescent="0.2">
      <c r="A197" s="33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2"/>
      <c r="M197" s="42"/>
      <c r="N197" s="42"/>
      <c r="O197" s="42"/>
      <c r="P197" s="42"/>
      <c r="Q197" s="42"/>
      <c r="R197" s="42"/>
      <c r="S197" s="4"/>
      <c r="T197" s="42"/>
      <c r="U197" s="42"/>
      <c r="V197" s="42"/>
      <c r="W197" s="42"/>
      <c r="X197" s="42"/>
      <c r="Y197" s="42"/>
      <c r="Z197" s="42"/>
    </row>
    <row r="198" spans="1:26" x14ac:dyDescent="0.2">
      <c r="A198" s="33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2"/>
      <c r="M198" s="42"/>
      <c r="N198" s="42"/>
      <c r="O198" s="42"/>
      <c r="P198" s="42"/>
      <c r="Q198" s="42"/>
      <c r="R198" s="42"/>
      <c r="S198" s="4"/>
      <c r="T198" s="42"/>
      <c r="U198" s="42"/>
      <c r="V198" s="42"/>
      <c r="W198" s="42"/>
      <c r="X198" s="42"/>
      <c r="Y198" s="42"/>
      <c r="Z198" s="42"/>
    </row>
    <row r="199" spans="1:26" x14ac:dyDescent="0.2">
      <c r="A199" s="33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2"/>
      <c r="M199" s="42"/>
      <c r="N199" s="42"/>
      <c r="O199" s="42"/>
      <c r="P199" s="42"/>
      <c r="Q199" s="42"/>
      <c r="R199" s="42"/>
      <c r="S199" s="4"/>
      <c r="T199" s="42"/>
      <c r="U199" s="42"/>
      <c r="V199" s="42"/>
      <c r="W199" s="42"/>
      <c r="X199" s="42"/>
      <c r="Y199" s="42"/>
      <c r="Z199" s="42"/>
    </row>
    <row r="200" spans="1:26" x14ac:dyDescent="0.2">
      <c r="A200" s="33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2"/>
      <c r="M200" s="42"/>
      <c r="N200" s="42"/>
      <c r="O200" s="42"/>
      <c r="P200" s="42"/>
      <c r="Q200" s="42"/>
      <c r="R200" s="42"/>
      <c r="S200" s="4"/>
      <c r="T200" s="42"/>
      <c r="U200" s="42"/>
      <c r="V200" s="42"/>
      <c r="W200" s="42"/>
      <c r="X200" s="42"/>
      <c r="Y200" s="42"/>
      <c r="Z200" s="42"/>
    </row>
    <row r="201" spans="1:26" x14ac:dyDescent="0.2">
      <c r="A201" s="33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2"/>
      <c r="M201" s="42"/>
      <c r="N201" s="42"/>
      <c r="O201" s="42"/>
      <c r="P201" s="42"/>
      <c r="Q201" s="42"/>
      <c r="R201" s="42"/>
      <c r="S201" s="4"/>
      <c r="T201" s="42"/>
      <c r="U201" s="42"/>
      <c r="V201" s="42"/>
      <c r="W201" s="42"/>
      <c r="X201" s="42"/>
      <c r="Y201" s="42"/>
      <c r="Z201" s="42"/>
    </row>
    <row r="202" spans="1:26" x14ac:dyDescent="0.2">
      <c r="A202" s="33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2"/>
      <c r="M202" s="42"/>
      <c r="N202" s="42"/>
      <c r="O202" s="42"/>
      <c r="P202" s="42"/>
      <c r="Q202" s="42"/>
      <c r="R202" s="42"/>
      <c r="S202" s="4"/>
      <c r="T202" s="42"/>
      <c r="U202" s="42"/>
      <c r="V202" s="42"/>
      <c r="W202" s="42"/>
      <c r="X202" s="42"/>
      <c r="Y202" s="42"/>
      <c r="Z202" s="42"/>
    </row>
    <row r="203" spans="1:26" x14ac:dyDescent="0.2">
      <c r="A203" s="33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2"/>
      <c r="M203" s="42"/>
      <c r="N203" s="42"/>
      <c r="O203" s="42"/>
      <c r="P203" s="42"/>
      <c r="Q203" s="42"/>
      <c r="R203" s="42"/>
      <c r="S203" s="4"/>
      <c r="T203" s="42"/>
      <c r="U203" s="42"/>
      <c r="V203" s="42"/>
      <c r="W203" s="42"/>
      <c r="X203" s="42"/>
      <c r="Y203" s="42"/>
      <c r="Z203" s="42"/>
    </row>
    <row r="204" spans="1:26" x14ac:dyDescent="0.2">
      <c r="A204" s="33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2"/>
      <c r="M204" s="42"/>
      <c r="N204" s="42"/>
      <c r="O204" s="42"/>
      <c r="P204" s="42"/>
      <c r="Q204" s="42"/>
      <c r="R204" s="42"/>
      <c r="S204" s="4"/>
      <c r="T204" s="42"/>
      <c r="U204" s="42"/>
      <c r="V204" s="42"/>
      <c r="W204" s="42"/>
      <c r="X204" s="42"/>
      <c r="Y204" s="42"/>
      <c r="Z204" s="42"/>
    </row>
    <row r="205" spans="1:26" x14ac:dyDescent="0.2">
      <c r="A205" s="33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2"/>
      <c r="M205" s="42"/>
      <c r="N205" s="42"/>
      <c r="O205" s="42"/>
      <c r="P205" s="42"/>
      <c r="Q205" s="42"/>
      <c r="R205" s="42"/>
      <c r="S205" s="4"/>
      <c r="T205" s="42"/>
      <c r="U205" s="42"/>
      <c r="V205" s="42"/>
      <c r="W205" s="42"/>
      <c r="X205" s="42"/>
      <c r="Y205" s="42"/>
      <c r="Z205" s="42"/>
    </row>
    <row r="206" spans="1:26" x14ac:dyDescent="0.2">
      <c r="A206" s="33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2"/>
      <c r="M206" s="42"/>
      <c r="N206" s="42"/>
      <c r="O206" s="42"/>
      <c r="P206" s="42"/>
      <c r="Q206" s="42"/>
      <c r="R206" s="42"/>
      <c r="S206" s="4"/>
      <c r="T206" s="42"/>
      <c r="U206" s="42"/>
      <c r="V206" s="42"/>
      <c r="W206" s="42"/>
      <c r="X206" s="42"/>
      <c r="Y206" s="42"/>
      <c r="Z206" s="42"/>
    </row>
    <row r="207" spans="1:26" x14ac:dyDescent="0.2">
      <c r="A207" s="33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2"/>
      <c r="M207" s="42"/>
      <c r="N207" s="42"/>
      <c r="O207" s="42"/>
      <c r="P207" s="42"/>
      <c r="Q207" s="42"/>
      <c r="R207" s="42"/>
      <c r="S207" s="4"/>
      <c r="T207" s="42"/>
      <c r="U207" s="42"/>
      <c r="V207" s="42"/>
      <c r="W207" s="42"/>
      <c r="X207" s="42"/>
      <c r="Y207" s="42"/>
      <c r="Z207" s="42"/>
    </row>
    <row r="208" spans="1:26" x14ac:dyDescent="0.2">
      <c r="A208" s="33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2"/>
      <c r="M208" s="42"/>
      <c r="N208" s="42"/>
      <c r="O208" s="42"/>
      <c r="P208" s="42"/>
      <c r="Q208" s="42"/>
      <c r="R208" s="42"/>
      <c r="S208" s="4"/>
      <c r="T208" s="42"/>
      <c r="U208" s="42"/>
      <c r="V208" s="42"/>
      <c r="W208" s="42"/>
      <c r="X208" s="42"/>
      <c r="Y208" s="42"/>
      <c r="Z208" s="42"/>
    </row>
    <row r="209" spans="1:26" x14ac:dyDescent="0.2">
      <c r="A209" s="33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2"/>
      <c r="M209" s="42"/>
      <c r="N209" s="42"/>
      <c r="O209" s="42"/>
      <c r="P209" s="42"/>
      <c r="Q209" s="42"/>
      <c r="R209" s="42"/>
      <c r="S209" s="4"/>
      <c r="T209" s="42"/>
      <c r="U209" s="42"/>
      <c r="V209" s="42"/>
      <c r="W209" s="42"/>
      <c r="X209" s="42"/>
      <c r="Y209" s="42"/>
      <c r="Z209" s="42"/>
    </row>
    <row r="210" spans="1:26" x14ac:dyDescent="0.2">
      <c r="A210" s="33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2"/>
      <c r="M210" s="42"/>
      <c r="N210" s="42"/>
      <c r="O210" s="42"/>
      <c r="P210" s="42"/>
      <c r="Q210" s="42"/>
      <c r="R210" s="42"/>
      <c r="S210" s="4"/>
      <c r="T210" s="42"/>
      <c r="U210" s="42"/>
      <c r="V210" s="42"/>
      <c r="W210" s="42"/>
      <c r="X210" s="42"/>
      <c r="Y210" s="42"/>
      <c r="Z210" s="42"/>
    </row>
    <row r="211" spans="1:26" x14ac:dyDescent="0.2">
      <c r="A211" s="33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2"/>
      <c r="M211" s="42"/>
      <c r="N211" s="42"/>
      <c r="O211" s="42"/>
      <c r="P211" s="42"/>
      <c r="Q211" s="42"/>
      <c r="R211" s="42"/>
      <c r="S211" s="4"/>
      <c r="T211" s="42"/>
      <c r="U211" s="42"/>
      <c r="V211" s="42"/>
      <c r="W211" s="42"/>
      <c r="X211" s="42"/>
      <c r="Y211" s="42"/>
      <c r="Z211" s="42"/>
    </row>
    <row r="212" spans="1:26" x14ac:dyDescent="0.2">
      <c r="A212" s="33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2"/>
      <c r="M212" s="42"/>
      <c r="N212" s="42"/>
      <c r="O212" s="42"/>
      <c r="P212" s="42"/>
      <c r="Q212" s="42"/>
      <c r="R212" s="42"/>
      <c r="S212" s="4"/>
      <c r="T212" s="42"/>
      <c r="U212" s="42"/>
      <c r="V212" s="42"/>
      <c r="W212" s="42"/>
      <c r="X212" s="42"/>
      <c r="Y212" s="42"/>
      <c r="Z212" s="42"/>
    </row>
    <row r="213" spans="1:26" x14ac:dyDescent="0.2">
      <c r="A213" s="33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2"/>
      <c r="M213" s="42"/>
      <c r="N213" s="42"/>
      <c r="O213" s="42"/>
      <c r="P213" s="42"/>
      <c r="Q213" s="42"/>
      <c r="R213" s="42"/>
      <c r="S213" s="4"/>
      <c r="T213" s="42"/>
      <c r="U213" s="42"/>
      <c r="V213" s="42"/>
      <c r="W213" s="42"/>
      <c r="X213" s="42"/>
      <c r="Y213" s="42"/>
      <c r="Z213" s="42"/>
    </row>
    <row r="214" spans="1:26" x14ac:dyDescent="0.2">
      <c r="A214" s="33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2"/>
      <c r="M214" s="42"/>
      <c r="N214" s="42"/>
      <c r="O214" s="42"/>
      <c r="P214" s="42"/>
      <c r="Q214" s="42"/>
      <c r="R214" s="42"/>
      <c r="S214" s="4"/>
      <c r="T214" s="42"/>
      <c r="U214" s="42"/>
      <c r="V214" s="42"/>
      <c r="W214" s="42"/>
      <c r="X214" s="42"/>
      <c r="Y214" s="42"/>
      <c r="Z214" s="42"/>
    </row>
    <row r="215" spans="1:26" x14ac:dyDescent="0.2">
      <c r="A215" s="33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2"/>
      <c r="M215" s="42"/>
      <c r="N215" s="42"/>
      <c r="O215" s="42"/>
      <c r="P215" s="42"/>
      <c r="Q215" s="42"/>
      <c r="R215" s="42"/>
      <c r="S215" s="4"/>
      <c r="T215" s="42"/>
      <c r="U215" s="42"/>
      <c r="V215" s="42"/>
      <c r="W215" s="42"/>
      <c r="X215" s="42"/>
      <c r="Y215" s="42"/>
      <c r="Z215" s="42"/>
    </row>
    <row r="216" spans="1:26" x14ac:dyDescent="0.2">
      <c r="A216" s="33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2"/>
      <c r="M216" s="42"/>
      <c r="N216" s="42"/>
      <c r="O216" s="42"/>
      <c r="P216" s="42"/>
      <c r="Q216" s="42"/>
      <c r="R216" s="42"/>
      <c r="S216" s="4"/>
      <c r="T216" s="42"/>
      <c r="U216" s="42"/>
      <c r="V216" s="42"/>
      <c r="W216" s="42"/>
      <c r="X216" s="42"/>
      <c r="Y216" s="42"/>
      <c r="Z216" s="42"/>
    </row>
    <row r="217" spans="1:26" x14ac:dyDescent="0.2">
      <c r="A217" s="33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2"/>
      <c r="M217" s="42"/>
      <c r="N217" s="42"/>
      <c r="O217" s="42"/>
      <c r="P217" s="42"/>
      <c r="Q217" s="42"/>
      <c r="R217" s="42"/>
      <c r="S217" s="4"/>
      <c r="T217" s="42"/>
      <c r="U217" s="42"/>
      <c r="V217" s="42"/>
      <c r="W217" s="42"/>
      <c r="X217" s="42"/>
      <c r="Y217" s="42"/>
      <c r="Z217" s="42"/>
    </row>
    <row r="218" spans="1:26" x14ac:dyDescent="0.2">
      <c r="A218" s="33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2"/>
      <c r="M218" s="42"/>
      <c r="N218" s="42"/>
      <c r="O218" s="42"/>
      <c r="P218" s="42"/>
      <c r="Q218" s="42"/>
      <c r="R218" s="42"/>
      <c r="S218" s="4"/>
      <c r="T218" s="42"/>
      <c r="U218" s="42"/>
      <c r="V218" s="42"/>
      <c r="W218" s="42"/>
      <c r="X218" s="42"/>
      <c r="Y218" s="42"/>
      <c r="Z218" s="42"/>
    </row>
    <row r="219" spans="1:26" x14ac:dyDescent="0.2">
      <c r="A219" s="33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2"/>
      <c r="M219" s="42"/>
      <c r="N219" s="42"/>
      <c r="O219" s="42"/>
      <c r="P219" s="42"/>
      <c r="Q219" s="42"/>
      <c r="R219" s="42"/>
      <c r="S219" s="4"/>
      <c r="T219" s="42"/>
      <c r="U219" s="42"/>
      <c r="V219" s="42"/>
      <c r="W219" s="42"/>
      <c r="X219" s="42"/>
      <c r="Y219" s="42"/>
      <c r="Z219" s="42"/>
    </row>
    <row r="220" spans="1:26" x14ac:dyDescent="0.2">
      <c r="A220" s="33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2"/>
      <c r="M220" s="42"/>
      <c r="N220" s="42"/>
      <c r="O220" s="42"/>
      <c r="P220" s="42"/>
      <c r="Q220" s="42"/>
      <c r="R220" s="42"/>
      <c r="S220" s="4"/>
      <c r="T220" s="42"/>
      <c r="U220" s="42"/>
      <c r="V220" s="42"/>
      <c r="W220" s="42"/>
      <c r="X220" s="42"/>
      <c r="Y220" s="42"/>
      <c r="Z220" s="42"/>
    </row>
    <row r="221" spans="1:26" x14ac:dyDescent="0.2">
      <c r="A221" s="33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2"/>
      <c r="M221" s="42"/>
      <c r="N221" s="42"/>
      <c r="O221" s="42"/>
      <c r="P221" s="42"/>
      <c r="Q221" s="42"/>
      <c r="R221" s="42"/>
      <c r="S221" s="4"/>
      <c r="T221" s="42"/>
      <c r="U221" s="42"/>
      <c r="V221" s="42"/>
      <c r="W221" s="42"/>
      <c r="X221" s="42"/>
      <c r="Y221" s="42"/>
      <c r="Z221" s="42"/>
    </row>
    <row r="222" spans="1:26" x14ac:dyDescent="0.2">
      <c r="A222" s="33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2"/>
      <c r="M222" s="42"/>
      <c r="N222" s="42"/>
      <c r="O222" s="42"/>
      <c r="P222" s="42"/>
      <c r="Q222" s="42"/>
      <c r="R222" s="42"/>
      <c r="S222" s="4"/>
      <c r="T222" s="42"/>
      <c r="U222" s="42"/>
      <c r="V222" s="42"/>
      <c r="W222" s="42"/>
      <c r="X222" s="42"/>
      <c r="Y222" s="42"/>
      <c r="Z222" s="42"/>
    </row>
    <row r="223" spans="1:26" x14ac:dyDescent="0.2">
      <c r="A223" s="33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2"/>
      <c r="M223" s="42"/>
      <c r="N223" s="42"/>
      <c r="O223" s="42"/>
      <c r="P223" s="42"/>
      <c r="Q223" s="42"/>
      <c r="R223" s="42"/>
      <c r="S223" s="4"/>
      <c r="T223" s="42"/>
      <c r="U223" s="42"/>
      <c r="V223" s="42"/>
      <c r="W223" s="42"/>
      <c r="X223" s="42"/>
      <c r="Y223" s="42"/>
      <c r="Z223" s="42"/>
    </row>
    <row r="224" spans="1:26" x14ac:dyDescent="0.2">
      <c r="A224" s="33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2"/>
      <c r="M224" s="42"/>
      <c r="N224" s="42"/>
      <c r="O224" s="42"/>
      <c r="P224" s="42"/>
      <c r="Q224" s="42"/>
      <c r="R224" s="42"/>
      <c r="S224" s="4"/>
      <c r="T224" s="42"/>
      <c r="U224" s="42"/>
      <c r="V224" s="42"/>
      <c r="W224" s="42"/>
      <c r="X224" s="42"/>
      <c r="Y224" s="42"/>
      <c r="Z224" s="42"/>
    </row>
    <row r="225" spans="1:26" x14ac:dyDescent="0.2">
      <c r="A225" s="33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2"/>
      <c r="M225" s="42"/>
      <c r="N225" s="42"/>
      <c r="O225" s="42"/>
      <c r="P225" s="42"/>
      <c r="Q225" s="42"/>
      <c r="R225" s="42"/>
      <c r="S225" s="4"/>
      <c r="T225" s="42"/>
      <c r="U225" s="42"/>
      <c r="V225" s="42"/>
      <c r="W225" s="42"/>
      <c r="X225" s="42"/>
      <c r="Y225" s="42"/>
      <c r="Z225" s="42"/>
    </row>
    <row r="226" spans="1:26" x14ac:dyDescent="0.2">
      <c r="A226" s="33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2"/>
      <c r="M226" s="42"/>
      <c r="N226" s="42"/>
      <c r="O226" s="42"/>
      <c r="P226" s="42"/>
      <c r="Q226" s="42"/>
      <c r="R226" s="42"/>
      <c r="S226" s="4"/>
      <c r="T226" s="42"/>
      <c r="U226" s="42"/>
      <c r="V226" s="42"/>
      <c r="W226" s="42"/>
      <c r="X226" s="42"/>
      <c r="Y226" s="42"/>
      <c r="Z226" s="42"/>
    </row>
    <row r="227" spans="1:26" x14ac:dyDescent="0.2">
      <c r="A227" s="33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2"/>
      <c r="M227" s="42"/>
      <c r="N227" s="42"/>
      <c r="O227" s="42"/>
      <c r="P227" s="42"/>
      <c r="Q227" s="42"/>
      <c r="R227" s="42"/>
      <c r="S227" s="4"/>
      <c r="T227" s="42"/>
      <c r="U227" s="42"/>
      <c r="V227" s="42"/>
      <c r="W227" s="42"/>
      <c r="X227" s="42"/>
      <c r="Y227" s="42"/>
      <c r="Z227" s="42"/>
    </row>
    <row r="228" spans="1:26" x14ac:dyDescent="0.2">
      <c r="A228" s="33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2"/>
      <c r="M228" s="42"/>
      <c r="N228" s="42"/>
      <c r="O228" s="42"/>
      <c r="P228" s="42"/>
      <c r="Q228" s="42"/>
      <c r="R228" s="42"/>
      <c r="S228" s="4"/>
      <c r="T228" s="42"/>
      <c r="U228" s="42"/>
      <c r="V228" s="42"/>
      <c r="W228" s="42"/>
      <c r="X228" s="42"/>
      <c r="Y228" s="42"/>
      <c r="Z228" s="42"/>
    </row>
    <row r="229" spans="1:26" x14ac:dyDescent="0.2">
      <c r="A229" s="33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2"/>
      <c r="M229" s="42"/>
      <c r="N229" s="42"/>
      <c r="O229" s="42"/>
      <c r="P229" s="42"/>
      <c r="Q229" s="42"/>
      <c r="R229" s="42"/>
      <c r="S229" s="4"/>
      <c r="T229" s="42"/>
      <c r="U229" s="42"/>
      <c r="V229" s="42"/>
      <c r="W229" s="42"/>
      <c r="X229" s="42"/>
      <c r="Y229" s="42"/>
      <c r="Z229" s="42"/>
    </row>
    <row r="230" spans="1:26" x14ac:dyDescent="0.2">
      <c r="A230" s="33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2"/>
      <c r="M230" s="42"/>
      <c r="N230" s="42"/>
      <c r="O230" s="42"/>
      <c r="P230" s="42"/>
      <c r="Q230" s="42"/>
      <c r="R230" s="42"/>
      <c r="S230" s="4"/>
      <c r="T230" s="42"/>
      <c r="U230" s="42"/>
      <c r="V230" s="42"/>
      <c r="W230" s="42"/>
      <c r="X230" s="42"/>
      <c r="Y230" s="42"/>
      <c r="Z230" s="42"/>
    </row>
    <row r="231" spans="1:26" x14ac:dyDescent="0.2">
      <c r="A231" s="33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2"/>
      <c r="M231" s="42"/>
      <c r="N231" s="42"/>
      <c r="O231" s="42"/>
      <c r="P231" s="42"/>
      <c r="Q231" s="42"/>
      <c r="R231" s="42"/>
      <c r="S231" s="4"/>
      <c r="T231" s="42"/>
      <c r="U231" s="42"/>
      <c r="V231" s="42"/>
      <c r="W231" s="42"/>
      <c r="X231" s="42"/>
      <c r="Y231" s="42"/>
      <c r="Z231" s="42"/>
    </row>
    <row r="232" spans="1:26" x14ac:dyDescent="0.2">
      <c r="A232" s="33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2"/>
      <c r="M232" s="42"/>
      <c r="N232" s="42"/>
      <c r="O232" s="42"/>
      <c r="P232" s="42"/>
      <c r="Q232" s="42"/>
      <c r="R232" s="42"/>
      <c r="S232" s="4"/>
      <c r="T232" s="42"/>
      <c r="U232" s="42"/>
      <c r="V232" s="42"/>
      <c r="W232" s="42"/>
      <c r="X232" s="42"/>
      <c r="Y232" s="42"/>
      <c r="Z232" s="42"/>
    </row>
    <row r="233" spans="1:26" x14ac:dyDescent="0.2">
      <c r="A233" s="33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2"/>
      <c r="M233" s="42"/>
      <c r="N233" s="42"/>
      <c r="O233" s="42"/>
      <c r="P233" s="42"/>
      <c r="Q233" s="42"/>
      <c r="R233" s="42"/>
      <c r="S233" s="4"/>
      <c r="T233" s="42"/>
      <c r="U233" s="42"/>
      <c r="V233" s="42"/>
      <c r="W233" s="42"/>
      <c r="X233" s="42"/>
      <c r="Y233" s="42"/>
      <c r="Z233" s="42"/>
    </row>
    <row r="234" spans="1:26" x14ac:dyDescent="0.2">
      <c r="A234" s="33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2"/>
      <c r="M234" s="42"/>
      <c r="N234" s="42"/>
      <c r="O234" s="42"/>
      <c r="P234" s="42"/>
      <c r="Q234" s="42"/>
      <c r="R234" s="42"/>
      <c r="S234" s="4"/>
      <c r="T234" s="42"/>
      <c r="U234" s="42"/>
      <c r="V234" s="42"/>
      <c r="W234" s="42"/>
      <c r="X234" s="42"/>
      <c r="Y234" s="42"/>
      <c r="Z234" s="42"/>
    </row>
    <row r="235" spans="1:26" x14ac:dyDescent="0.2">
      <c r="A235" s="33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2"/>
      <c r="M235" s="42"/>
      <c r="N235" s="42"/>
      <c r="O235" s="42"/>
      <c r="P235" s="42"/>
      <c r="Q235" s="42"/>
      <c r="R235" s="42"/>
      <c r="S235" s="4"/>
      <c r="T235" s="42"/>
      <c r="U235" s="42"/>
      <c r="V235" s="42"/>
      <c r="W235" s="42"/>
      <c r="X235" s="42"/>
      <c r="Y235" s="42"/>
      <c r="Z235" s="42"/>
    </row>
    <row r="236" spans="1:26" x14ac:dyDescent="0.2">
      <c r="A236" s="33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2"/>
      <c r="M236" s="42"/>
      <c r="N236" s="42"/>
      <c r="O236" s="42"/>
      <c r="P236" s="42"/>
      <c r="Q236" s="42"/>
      <c r="R236" s="42"/>
      <c r="S236" s="4"/>
      <c r="T236" s="42"/>
      <c r="U236" s="42"/>
      <c r="V236" s="42"/>
      <c r="W236" s="42"/>
      <c r="X236" s="42"/>
      <c r="Y236" s="42"/>
      <c r="Z236" s="42"/>
    </row>
    <row r="237" spans="1:26" x14ac:dyDescent="0.2">
      <c r="A237" s="33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2"/>
      <c r="M237" s="42"/>
      <c r="N237" s="42"/>
      <c r="O237" s="42"/>
      <c r="P237" s="42"/>
      <c r="Q237" s="42"/>
      <c r="R237" s="42"/>
      <c r="S237" s="4"/>
      <c r="T237" s="42"/>
      <c r="U237" s="42"/>
      <c r="V237" s="42"/>
      <c r="W237" s="42"/>
      <c r="X237" s="42"/>
      <c r="Y237" s="42"/>
      <c r="Z237" s="42"/>
    </row>
    <row r="238" spans="1:26" x14ac:dyDescent="0.2">
      <c r="A238" s="33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2"/>
      <c r="M238" s="42"/>
      <c r="N238" s="42"/>
      <c r="O238" s="42"/>
      <c r="P238" s="42"/>
      <c r="Q238" s="42"/>
      <c r="R238" s="42"/>
      <c r="S238" s="4"/>
      <c r="T238" s="42"/>
      <c r="U238" s="42"/>
      <c r="V238" s="42"/>
      <c r="W238" s="42"/>
      <c r="X238" s="42"/>
      <c r="Y238" s="42"/>
      <c r="Z238" s="42"/>
    </row>
    <row r="239" spans="1:26" x14ac:dyDescent="0.2">
      <c r="A239" s="33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2"/>
      <c r="M239" s="42"/>
      <c r="N239" s="42"/>
      <c r="O239" s="42"/>
      <c r="P239" s="42"/>
      <c r="Q239" s="42"/>
      <c r="R239" s="42"/>
      <c r="S239" s="4"/>
      <c r="T239" s="42"/>
      <c r="U239" s="42"/>
      <c r="V239" s="42"/>
      <c r="W239" s="42"/>
      <c r="X239" s="42"/>
      <c r="Y239" s="42"/>
      <c r="Z239" s="42"/>
    </row>
    <row r="240" spans="1:26" x14ac:dyDescent="0.2">
      <c r="A240" s="33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2"/>
      <c r="M240" s="42"/>
      <c r="N240" s="42"/>
      <c r="O240" s="42"/>
      <c r="P240" s="42"/>
      <c r="Q240" s="42"/>
      <c r="R240" s="42"/>
      <c r="S240" s="4"/>
      <c r="T240" s="42"/>
      <c r="U240" s="42"/>
      <c r="V240" s="42"/>
      <c r="W240" s="42"/>
      <c r="X240" s="42"/>
      <c r="Y240" s="42"/>
      <c r="Z240" s="42"/>
    </row>
    <row r="241" spans="1:26" x14ac:dyDescent="0.2">
      <c r="A241" s="33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2"/>
      <c r="M241" s="42"/>
      <c r="N241" s="42"/>
      <c r="O241" s="42"/>
      <c r="P241" s="42"/>
      <c r="Q241" s="42"/>
      <c r="R241" s="42"/>
      <c r="S241" s="4"/>
      <c r="T241" s="42"/>
      <c r="U241" s="42"/>
      <c r="V241" s="42"/>
      <c r="W241" s="42"/>
      <c r="X241" s="42"/>
      <c r="Y241" s="42"/>
      <c r="Z241" s="42"/>
    </row>
    <row r="242" spans="1:26" x14ac:dyDescent="0.2">
      <c r="A242" s="33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2"/>
      <c r="M242" s="42"/>
      <c r="N242" s="42"/>
      <c r="O242" s="42"/>
      <c r="P242" s="42"/>
      <c r="Q242" s="42"/>
      <c r="R242" s="42"/>
      <c r="S242" s="4"/>
      <c r="T242" s="42"/>
      <c r="U242" s="42"/>
      <c r="V242" s="42"/>
      <c r="W242" s="42"/>
      <c r="X242" s="42"/>
      <c r="Y242" s="42"/>
      <c r="Z242" s="42"/>
    </row>
    <row r="243" spans="1:26" x14ac:dyDescent="0.2">
      <c r="A243" s="33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2"/>
      <c r="M243" s="42"/>
      <c r="N243" s="42"/>
      <c r="O243" s="42"/>
      <c r="P243" s="42"/>
      <c r="Q243" s="42"/>
      <c r="R243" s="42"/>
      <c r="S243" s="4"/>
      <c r="T243" s="42"/>
      <c r="U243" s="42"/>
      <c r="V243" s="42"/>
      <c r="W243" s="42"/>
      <c r="X243" s="42"/>
      <c r="Y243" s="42"/>
      <c r="Z243" s="42"/>
    </row>
    <row r="244" spans="1:26" x14ac:dyDescent="0.2">
      <c r="A244" s="33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2"/>
      <c r="M244" s="42"/>
      <c r="N244" s="42"/>
      <c r="O244" s="42"/>
      <c r="P244" s="42"/>
      <c r="Q244" s="42"/>
      <c r="R244" s="42"/>
      <c r="S244" s="4"/>
      <c r="T244" s="42"/>
      <c r="U244" s="42"/>
      <c r="V244" s="42"/>
      <c r="W244" s="42"/>
      <c r="X244" s="42"/>
      <c r="Y244" s="42"/>
      <c r="Z244" s="42"/>
    </row>
    <row r="245" spans="1:26" x14ac:dyDescent="0.2">
      <c r="A245" s="33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2"/>
      <c r="M245" s="42"/>
      <c r="N245" s="42"/>
      <c r="O245" s="42"/>
      <c r="P245" s="42"/>
      <c r="Q245" s="42"/>
      <c r="R245" s="42"/>
      <c r="S245" s="4"/>
      <c r="T245" s="42"/>
      <c r="U245" s="42"/>
      <c r="V245" s="42"/>
      <c r="W245" s="42"/>
      <c r="X245" s="42"/>
      <c r="Y245" s="42"/>
      <c r="Z245" s="42"/>
    </row>
    <row r="246" spans="1:26" x14ac:dyDescent="0.2">
      <c r="A246" s="33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2"/>
      <c r="M246" s="42"/>
      <c r="N246" s="42"/>
      <c r="O246" s="42"/>
      <c r="P246" s="42"/>
      <c r="Q246" s="42"/>
      <c r="R246" s="42"/>
      <c r="S246" s="4"/>
      <c r="T246" s="42"/>
      <c r="U246" s="42"/>
      <c r="V246" s="42"/>
      <c r="W246" s="42"/>
      <c r="X246" s="42"/>
      <c r="Y246" s="42"/>
      <c r="Z246" s="42"/>
    </row>
    <row r="247" spans="1:26" x14ac:dyDescent="0.2">
      <c r="A247" s="33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2"/>
      <c r="M247" s="42"/>
      <c r="N247" s="42"/>
      <c r="O247" s="42"/>
      <c r="P247" s="42"/>
      <c r="Q247" s="42"/>
      <c r="R247" s="42"/>
      <c r="S247" s="4"/>
      <c r="T247" s="42"/>
      <c r="U247" s="42"/>
      <c r="V247" s="42"/>
      <c r="W247" s="42"/>
      <c r="X247" s="42"/>
      <c r="Y247" s="42"/>
      <c r="Z247" s="42"/>
    </row>
    <row r="248" spans="1:26" x14ac:dyDescent="0.2">
      <c r="A248" s="33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2"/>
      <c r="M248" s="42"/>
      <c r="N248" s="42"/>
      <c r="O248" s="42"/>
      <c r="P248" s="42"/>
      <c r="Q248" s="42"/>
      <c r="R248" s="42"/>
      <c r="S248" s="4"/>
      <c r="T248" s="42"/>
      <c r="U248" s="42"/>
      <c r="V248" s="42"/>
      <c r="W248" s="42"/>
      <c r="X248" s="42"/>
      <c r="Y248" s="42"/>
      <c r="Z248" s="42"/>
    </row>
    <row r="249" spans="1:26" x14ac:dyDescent="0.2">
      <c r="A249" s="33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2"/>
      <c r="M249" s="42"/>
      <c r="N249" s="42"/>
      <c r="O249" s="42"/>
      <c r="P249" s="42"/>
      <c r="Q249" s="42"/>
      <c r="R249" s="42"/>
      <c r="S249" s="4"/>
      <c r="T249" s="42"/>
      <c r="U249" s="42"/>
      <c r="V249" s="42"/>
      <c r="W249" s="42"/>
      <c r="X249" s="42"/>
      <c r="Y249" s="42"/>
      <c r="Z249" s="42"/>
    </row>
    <row r="250" spans="1:26" x14ac:dyDescent="0.2">
      <c r="A250" s="33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2"/>
      <c r="M250" s="42"/>
      <c r="N250" s="42"/>
      <c r="O250" s="42"/>
      <c r="P250" s="42"/>
      <c r="Q250" s="42"/>
      <c r="R250" s="42"/>
      <c r="S250" s="4"/>
      <c r="T250" s="42"/>
      <c r="U250" s="42"/>
      <c r="V250" s="42"/>
      <c r="W250" s="42"/>
      <c r="X250" s="42"/>
      <c r="Y250" s="42"/>
      <c r="Z250" s="42"/>
    </row>
    <row r="251" spans="1:26" x14ac:dyDescent="0.2">
      <c r="A251" s="33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2"/>
      <c r="M251" s="42"/>
      <c r="N251" s="42"/>
      <c r="O251" s="42"/>
      <c r="P251" s="42"/>
      <c r="Q251" s="42"/>
      <c r="R251" s="42"/>
      <c r="S251" s="4"/>
      <c r="T251" s="42"/>
      <c r="U251" s="42"/>
      <c r="V251" s="42"/>
      <c r="W251" s="42"/>
      <c r="X251" s="42"/>
      <c r="Y251" s="42"/>
      <c r="Z251" s="42"/>
    </row>
    <row r="252" spans="1:26" x14ac:dyDescent="0.2">
      <c r="A252" s="33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2"/>
      <c r="M252" s="42"/>
      <c r="N252" s="42"/>
      <c r="O252" s="42"/>
      <c r="P252" s="42"/>
      <c r="Q252" s="42"/>
      <c r="R252" s="42"/>
      <c r="S252" s="4"/>
      <c r="T252" s="42"/>
      <c r="U252" s="42"/>
      <c r="V252" s="42"/>
      <c r="W252" s="42"/>
      <c r="X252" s="42"/>
      <c r="Y252" s="42"/>
      <c r="Z252" s="42"/>
    </row>
    <row r="253" spans="1:26" x14ac:dyDescent="0.2">
      <c r="A253" s="33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2"/>
      <c r="M253" s="42"/>
      <c r="N253" s="42"/>
      <c r="O253" s="42"/>
      <c r="P253" s="42"/>
      <c r="Q253" s="42"/>
      <c r="R253" s="42"/>
      <c r="S253" s="4"/>
      <c r="T253" s="42"/>
      <c r="U253" s="42"/>
      <c r="V253" s="42"/>
      <c r="W253" s="42"/>
      <c r="X253" s="42"/>
      <c r="Y253" s="42"/>
      <c r="Z253" s="42"/>
    </row>
    <row r="254" spans="1:26" x14ac:dyDescent="0.2">
      <c r="A254" s="33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2"/>
      <c r="M254" s="42"/>
      <c r="N254" s="42"/>
      <c r="O254" s="42"/>
      <c r="P254" s="42"/>
      <c r="Q254" s="42"/>
      <c r="R254" s="42"/>
      <c r="S254" s="4"/>
      <c r="T254" s="42"/>
      <c r="U254" s="42"/>
      <c r="V254" s="42"/>
      <c r="W254" s="42"/>
      <c r="X254" s="42"/>
      <c r="Y254" s="42"/>
      <c r="Z254" s="42"/>
    </row>
    <row r="255" spans="1:26" x14ac:dyDescent="0.2">
      <c r="A255" s="33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2"/>
      <c r="M255" s="42"/>
      <c r="N255" s="42"/>
      <c r="O255" s="42"/>
      <c r="P255" s="42"/>
      <c r="Q255" s="42"/>
      <c r="R255" s="42"/>
      <c r="S255" s="4"/>
      <c r="T255" s="42"/>
      <c r="U255" s="42"/>
      <c r="V255" s="42"/>
      <c r="W255" s="42"/>
      <c r="X255" s="42"/>
      <c r="Y255" s="42"/>
      <c r="Z255" s="42"/>
    </row>
    <row r="256" spans="1:26" x14ac:dyDescent="0.2">
      <c r="A256" s="33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2"/>
      <c r="M256" s="42"/>
      <c r="N256" s="42"/>
      <c r="O256" s="42"/>
      <c r="P256" s="42"/>
      <c r="Q256" s="42"/>
      <c r="R256" s="42"/>
      <c r="S256" s="4"/>
      <c r="T256" s="42"/>
      <c r="U256" s="42"/>
      <c r="V256" s="42"/>
      <c r="W256" s="42"/>
      <c r="X256" s="42"/>
      <c r="Y256" s="42"/>
      <c r="Z256" s="42"/>
    </row>
    <row r="257" spans="1:26" x14ac:dyDescent="0.2">
      <c r="A257" s="33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2"/>
      <c r="M257" s="42"/>
      <c r="N257" s="42"/>
      <c r="O257" s="42"/>
      <c r="P257" s="42"/>
      <c r="Q257" s="42"/>
      <c r="R257" s="42"/>
      <c r="S257" s="4"/>
      <c r="T257" s="42"/>
      <c r="U257" s="42"/>
      <c r="V257" s="42"/>
      <c r="W257" s="42"/>
      <c r="X257" s="42"/>
      <c r="Y257" s="42"/>
      <c r="Z257" s="42"/>
    </row>
    <row r="258" spans="1:26" x14ac:dyDescent="0.2">
      <c r="A258" s="33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2"/>
      <c r="M258" s="42"/>
      <c r="N258" s="42"/>
      <c r="O258" s="42"/>
      <c r="P258" s="42"/>
      <c r="Q258" s="42"/>
      <c r="R258" s="42"/>
      <c r="S258" s="4"/>
      <c r="T258" s="42"/>
      <c r="U258" s="42"/>
      <c r="V258" s="42"/>
      <c r="W258" s="42"/>
      <c r="X258" s="42"/>
      <c r="Y258" s="42"/>
      <c r="Z258" s="42"/>
    </row>
    <row r="259" spans="1:26" x14ac:dyDescent="0.2">
      <c r="A259" s="33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2"/>
      <c r="M259" s="42"/>
      <c r="N259" s="42"/>
      <c r="O259" s="42"/>
      <c r="P259" s="42"/>
      <c r="Q259" s="42"/>
      <c r="R259" s="42"/>
      <c r="S259" s="4"/>
      <c r="T259" s="42"/>
      <c r="U259" s="42"/>
      <c r="V259" s="42"/>
      <c r="W259" s="42"/>
      <c r="X259" s="42"/>
      <c r="Y259" s="42"/>
      <c r="Z259" s="42"/>
    </row>
    <row r="260" spans="1:26" x14ac:dyDescent="0.2">
      <c r="A260" s="33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2"/>
      <c r="M260" s="42"/>
      <c r="N260" s="42"/>
      <c r="O260" s="42"/>
      <c r="P260" s="42"/>
      <c r="Q260" s="42"/>
      <c r="R260" s="42"/>
      <c r="S260" s="4"/>
      <c r="T260" s="42"/>
      <c r="U260" s="42"/>
      <c r="V260" s="42"/>
      <c r="W260" s="42"/>
      <c r="X260" s="42"/>
      <c r="Y260" s="42"/>
      <c r="Z260" s="42"/>
    </row>
    <row r="261" spans="1:26" x14ac:dyDescent="0.2">
      <c r="A261" s="33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2"/>
      <c r="M261" s="42"/>
      <c r="N261" s="42"/>
      <c r="O261" s="42"/>
      <c r="P261" s="42"/>
      <c r="Q261" s="42"/>
      <c r="R261" s="42"/>
      <c r="S261" s="4"/>
      <c r="T261" s="42"/>
      <c r="U261" s="42"/>
      <c r="V261" s="42"/>
      <c r="W261" s="42"/>
      <c r="X261" s="42"/>
      <c r="Y261" s="42"/>
      <c r="Z261" s="42"/>
    </row>
    <row r="262" spans="1:26" x14ac:dyDescent="0.2">
      <c r="A262" s="33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2"/>
      <c r="M262" s="42"/>
      <c r="N262" s="42"/>
      <c r="O262" s="42"/>
      <c r="P262" s="42"/>
      <c r="Q262" s="42"/>
      <c r="R262" s="42"/>
      <c r="S262" s="4"/>
      <c r="T262" s="42"/>
      <c r="U262" s="42"/>
      <c r="V262" s="42"/>
      <c r="W262" s="42"/>
      <c r="X262" s="42"/>
      <c r="Y262" s="42"/>
      <c r="Z262" s="42"/>
    </row>
    <row r="263" spans="1:26" x14ac:dyDescent="0.2">
      <c r="A263" s="33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2"/>
      <c r="M263" s="42"/>
      <c r="N263" s="42"/>
      <c r="O263" s="42"/>
      <c r="P263" s="42"/>
      <c r="Q263" s="42"/>
      <c r="R263" s="42"/>
      <c r="S263" s="4"/>
      <c r="T263" s="42"/>
      <c r="U263" s="42"/>
      <c r="V263" s="42"/>
      <c r="W263" s="42"/>
      <c r="X263" s="42"/>
      <c r="Y263" s="42"/>
      <c r="Z263" s="42"/>
    </row>
    <row r="264" spans="1:26" x14ac:dyDescent="0.2">
      <c r="A264" s="33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2"/>
      <c r="M264" s="42"/>
      <c r="N264" s="42"/>
      <c r="O264" s="42"/>
      <c r="P264" s="42"/>
      <c r="Q264" s="42"/>
      <c r="R264" s="42"/>
      <c r="S264" s="4"/>
      <c r="T264" s="42"/>
      <c r="U264" s="42"/>
      <c r="V264" s="42"/>
      <c r="W264" s="42"/>
      <c r="X264" s="42"/>
      <c r="Y264" s="42"/>
      <c r="Z264" s="42"/>
    </row>
    <row r="265" spans="1:26" x14ac:dyDescent="0.2">
      <c r="A265" s="33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2"/>
      <c r="M265" s="42"/>
      <c r="N265" s="42"/>
      <c r="O265" s="42"/>
      <c r="P265" s="42"/>
      <c r="Q265" s="42"/>
      <c r="R265" s="42"/>
      <c r="S265" s="4"/>
      <c r="T265" s="42"/>
      <c r="U265" s="42"/>
      <c r="V265" s="42"/>
      <c r="W265" s="42"/>
      <c r="X265" s="42"/>
      <c r="Y265" s="42"/>
      <c r="Z265" s="42"/>
    </row>
    <row r="266" spans="1:26" x14ac:dyDescent="0.2">
      <c r="A266" s="33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2"/>
      <c r="M266" s="42"/>
      <c r="N266" s="42"/>
      <c r="O266" s="42"/>
      <c r="P266" s="42"/>
      <c r="Q266" s="42"/>
      <c r="R266" s="42"/>
      <c r="S266" s="4"/>
      <c r="T266" s="42"/>
      <c r="U266" s="42"/>
      <c r="V266" s="42"/>
      <c r="W266" s="42"/>
      <c r="X266" s="42"/>
      <c r="Y266" s="42"/>
      <c r="Z266" s="42"/>
    </row>
    <row r="267" spans="1:26" x14ac:dyDescent="0.2">
      <c r="A267" s="33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2"/>
      <c r="M267" s="42"/>
      <c r="N267" s="42"/>
      <c r="O267" s="42"/>
      <c r="P267" s="42"/>
      <c r="Q267" s="42"/>
      <c r="R267" s="42"/>
      <c r="S267" s="4"/>
      <c r="T267" s="42"/>
      <c r="U267" s="42"/>
      <c r="V267" s="42"/>
      <c r="W267" s="42"/>
      <c r="X267" s="42"/>
      <c r="Y267" s="42"/>
      <c r="Z267" s="42"/>
    </row>
    <row r="268" spans="1:26" x14ac:dyDescent="0.2">
      <c r="A268" s="33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2"/>
      <c r="M268" s="42"/>
      <c r="N268" s="42"/>
      <c r="O268" s="42"/>
      <c r="P268" s="42"/>
      <c r="Q268" s="42"/>
      <c r="R268" s="42"/>
      <c r="S268" s="4"/>
      <c r="T268" s="42"/>
      <c r="U268" s="42"/>
      <c r="V268" s="42"/>
      <c r="W268" s="42"/>
      <c r="X268" s="42"/>
      <c r="Y268" s="42"/>
      <c r="Z268" s="42"/>
    </row>
    <row r="269" spans="1:26" x14ac:dyDescent="0.2">
      <c r="A269" s="33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2"/>
      <c r="M269" s="42"/>
      <c r="N269" s="42"/>
      <c r="O269" s="42"/>
      <c r="P269" s="42"/>
      <c r="Q269" s="42"/>
      <c r="R269" s="42"/>
      <c r="S269" s="4"/>
      <c r="T269" s="42"/>
      <c r="U269" s="42"/>
      <c r="V269" s="42"/>
      <c r="W269" s="42"/>
      <c r="X269" s="42"/>
      <c r="Y269" s="42"/>
      <c r="Z269" s="42"/>
    </row>
    <row r="270" spans="1:26" x14ac:dyDescent="0.2">
      <c r="A270" s="33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2"/>
      <c r="M270" s="42"/>
      <c r="N270" s="42"/>
      <c r="O270" s="42"/>
      <c r="P270" s="42"/>
      <c r="Q270" s="42"/>
      <c r="R270" s="42"/>
      <c r="S270" s="4"/>
      <c r="T270" s="42"/>
      <c r="U270" s="42"/>
      <c r="V270" s="42"/>
      <c r="W270" s="42"/>
      <c r="X270" s="42"/>
      <c r="Y270" s="42"/>
      <c r="Z270" s="42"/>
    </row>
    <row r="271" spans="1:26" x14ac:dyDescent="0.2">
      <c r="A271" s="33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2"/>
      <c r="M271" s="42"/>
      <c r="N271" s="42"/>
      <c r="O271" s="42"/>
      <c r="P271" s="42"/>
      <c r="Q271" s="42"/>
      <c r="R271" s="42"/>
      <c r="S271" s="4"/>
      <c r="T271" s="42"/>
      <c r="U271" s="42"/>
      <c r="V271" s="42"/>
      <c r="W271" s="42"/>
      <c r="X271" s="42"/>
      <c r="Y271" s="42"/>
      <c r="Z271" s="42"/>
    </row>
    <row r="272" spans="1:26" x14ac:dyDescent="0.2">
      <c r="A272" s="33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2"/>
      <c r="M272" s="42"/>
      <c r="N272" s="42"/>
      <c r="O272" s="42"/>
      <c r="P272" s="42"/>
      <c r="Q272" s="42"/>
      <c r="R272" s="42"/>
      <c r="S272" s="4"/>
      <c r="T272" s="42"/>
      <c r="U272" s="42"/>
      <c r="V272" s="42"/>
      <c r="W272" s="42"/>
      <c r="X272" s="42"/>
      <c r="Y272" s="42"/>
      <c r="Z272" s="42"/>
    </row>
    <row r="273" spans="1:26" x14ac:dyDescent="0.2">
      <c r="A273" s="33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2"/>
      <c r="M273" s="42"/>
      <c r="N273" s="42"/>
      <c r="O273" s="42"/>
      <c r="P273" s="42"/>
      <c r="Q273" s="42"/>
      <c r="R273" s="42"/>
      <c r="S273" s="4"/>
      <c r="T273" s="42"/>
      <c r="U273" s="42"/>
      <c r="V273" s="42"/>
      <c r="W273" s="42"/>
      <c r="X273" s="42"/>
      <c r="Y273" s="42"/>
      <c r="Z273" s="42"/>
    </row>
    <row r="274" spans="1:26" x14ac:dyDescent="0.2">
      <c r="A274" s="33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2"/>
      <c r="M274" s="42"/>
      <c r="N274" s="42"/>
      <c r="O274" s="42"/>
      <c r="P274" s="42"/>
      <c r="Q274" s="42"/>
      <c r="R274" s="42"/>
      <c r="S274" s="4"/>
      <c r="T274" s="42"/>
      <c r="U274" s="42"/>
      <c r="V274" s="42"/>
      <c r="W274" s="42"/>
      <c r="X274" s="42"/>
      <c r="Y274" s="42"/>
      <c r="Z274" s="42"/>
    </row>
    <row r="275" spans="1:26" x14ac:dyDescent="0.2">
      <c r="A275" s="33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2"/>
      <c r="M275" s="42"/>
      <c r="N275" s="42"/>
      <c r="O275" s="42"/>
      <c r="P275" s="42"/>
      <c r="Q275" s="42"/>
      <c r="R275" s="42"/>
      <c r="S275" s="4"/>
      <c r="T275" s="42"/>
      <c r="U275" s="42"/>
      <c r="V275" s="42"/>
      <c r="W275" s="42"/>
      <c r="X275" s="42"/>
      <c r="Y275" s="42"/>
      <c r="Z275" s="42"/>
    </row>
    <row r="276" spans="1:26" x14ac:dyDescent="0.2">
      <c r="A276" s="33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2"/>
      <c r="M276" s="42"/>
      <c r="N276" s="42"/>
      <c r="O276" s="42"/>
      <c r="P276" s="42"/>
      <c r="Q276" s="42"/>
      <c r="R276" s="42"/>
      <c r="S276" s="4"/>
      <c r="T276" s="42"/>
      <c r="U276" s="42"/>
      <c r="V276" s="42"/>
      <c r="W276" s="42"/>
      <c r="X276" s="42"/>
      <c r="Y276" s="42"/>
      <c r="Z276" s="42"/>
    </row>
    <row r="277" spans="1:26" x14ac:dyDescent="0.2">
      <c r="A277" s="33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2"/>
      <c r="M277" s="42"/>
      <c r="N277" s="42"/>
      <c r="O277" s="42"/>
      <c r="P277" s="42"/>
      <c r="Q277" s="42"/>
      <c r="R277" s="42"/>
      <c r="S277" s="4"/>
      <c r="T277" s="42"/>
      <c r="U277" s="42"/>
      <c r="V277" s="42"/>
      <c r="W277" s="42"/>
      <c r="X277" s="42"/>
      <c r="Y277" s="42"/>
      <c r="Z277" s="42"/>
    </row>
    <row r="278" spans="1:26" x14ac:dyDescent="0.2">
      <c r="A278" s="33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2"/>
      <c r="M278" s="42"/>
      <c r="N278" s="42"/>
      <c r="O278" s="42"/>
      <c r="P278" s="42"/>
      <c r="Q278" s="42"/>
      <c r="R278" s="42"/>
      <c r="S278" s="4"/>
      <c r="T278" s="42"/>
      <c r="U278" s="42"/>
      <c r="V278" s="42"/>
      <c r="W278" s="42"/>
      <c r="X278" s="42"/>
      <c r="Y278" s="42"/>
      <c r="Z278" s="42"/>
    </row>
    <row r="279" spans="1:26" x14ac:dyDescent="0.2">
      <c r="A279" s="33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2"/>
      <c r="M279" s="42"/>
      <c r="N279" s="42"/>
      <c r="O279" s="42"/>
      <c r="P279" s="42"/>
      <c r="Q279" s="42"/>
      <c r="R279" s="42"/>
      <c r="S279" s="4"/>
      <c r="T279" s="42"/>
      <c r="U279" s="42"/>
      <c r="V279" s="42"/>
      <c r="W279" s="42"/>
      <c r="X279" s="42"/>
      <c r="Y279" s="42"/>
      <c r="Z279" s="42"/>
    </row>
    <row r="280" spans="1:26" x14ac:dyDescent="0.2">
      <c r="A280" s="33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2"/>
      <c r="M280" s="42"/>
      <c r="N280" s="42"/>
      <c r="O280" s="42"/>
      <c r="P280" s="42"/>
      <c r="Q280" s="42"/>
      <c r="R280" s="42"/>
      <c r="S280" s="4"/>
      <c r="T280" s="42"/>
      <c r="U280" s="42"/>
      <c r="V280" s="42"/>
      <c r="W280" s="42"/>
      <c r="X280" s="42"/>
      <c r="Y280" s="42"/>
      <c r="Z280" s="42"/>
    </row>
    <row r="281" spans="1:26" x14ac:dyDescent="0.2">
      <c r="A281" s="33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2"/>
      <c r="M281" s="42"/>
      <c r="N281" s="42"/>
      <c r="O281" s="42"/>
      <c r="P281" s="42"/>
      <c r="Q281" s="42"/>
      <c r="R281" s="42"/>
      <c r="S281" s="4"/>
      <c r="T281" s="42"/>
      <c r="U281" s="42"/>
      <c r="V281" s="42"/>
      <c r="W281" s="42"/>
      <c r="X281" s="42"/>
      <c r="Y281" s="42"/>
      <c r="Z281" s="42"/>
    </row>
    <row r="282" spans="1:26" x14ac:dyDescent="0.2">
      <c r="A282" s="33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2"/>
      <c r="M282" s="42"/>
      <c r="N282" s="42"/>
      <c r="O282" s="42"/>
      <c r="P282" s="42"/>
      <c r="Q282" s="42"/>
      <c r="R282" s="42"/>
      <c r="S282" s="4"/>
      <c r="T282" s="42"/>
      <c r="U282" s="42"/>
      <c r="V282" s="42"/>
      <c r="W282" s="42"/>
      <c r="X282" s="42"/>
      <c r="Y282" s="42"/>
      <c r="Z282" s="42"/>
    </row>
    <row r="283" spans="1:26" x14ac:dyDescent="0.2">
      <c r="A283" s="33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2"/>
      <c r="M283" s="42"/>
      <c r="N283" s="42"/>
      <c r="O283" s="42"/>
      <c r="P283" s="42"/>
      <c r="Q283" s="42"/>
      <c r="R283" s="42"/>
      <c r="S283" s="4"/>
      <c r="T283" s="42"/>
      <c r="U283" s="42"/>
      <c r="V283" s="42"/>
      <c r="W283" s="42"/>
      <c r="X283" s="42"/>
      <c r="Y283" s="42"/>
      <c r="Z283" s="42"/>
    </row>
    <row r="284" spans="1:26" x14ac:dyDescent="0.2">
      <c r="A284" s="33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2"/>
      <c r="M284" s="42"/>
      <c r="N284" s="42"/>
      <c r="O284" s="42"/>
      <c r="P284" s="42"/>
      <c r="Q284" s="42"/>
      <c r="R284" s="42"/>
      <c r="S284" s="4"/>
      <c r="T284" s="42"/>
      <c r="U284" s="42"/>
      <c r="V284" s="42"/>
      <c r="W284" s="42"/>
      <c r="X284" s="42"/>
      <c r="Y284" s="42"/>
      <c r="Z284" s="42"/>
    </row>
    <row r="285" spans="1:26" x14ac:dyDescent="0.2">
      <c r="A285" s="33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2"/>
      <c r="M285" s="42"/>
      <c r="N285" s="42"/>
      <c r="O285" s="42"/>
      <c r="P285" s="42"/>
      <c r="Q285" s="42"/>
      <c r="R285" s="42"/>
      <c r="S285" s="4"/>
      <c r="T285" s="42"/>
      <c r="U285" s="42"/>
      <c r="V285" s="42"/>
      <c r="W285" s="42"/>
      <c r="X285" s="42"/>
      <c r="Y285" s="42"/>
      <c r="Z285" s="42"/>
    </row>
    <row r="286" spans="1:26" x14ac:dyDescent="0.2">
      <c r="A286" s="33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2"/>
      <c r="M286" s="42"/>
      <c r="N286" s="42"/>
      <c r="O286" s="42"/>
      <c r="P286" s="42"/>
      <c r="Q286" s="42"/>
      <c r="R286" s="42"/>
      <c r="S286" s="4"/>
      <c r="T286" s="42"/>
      <c r="U286" s="42"/>
      <c r="V286" s="42"/>
      <c r="W286" s="42"/>
      <c r="X286" s="42"/>
      <c r="Y286" s="42"/>
      <c r="Z286" s="42"/>
    </row>
    <row r="287" spans="1:26" x14ac:dyDescent="0.2">
      <c r="A287" s="33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2"/>
      <c r="M287" s="42"/>
      <c r="N287" s="42"/>
      <c r="O287" s="42"/>
      <c r="P287" s="42"/>
      <c r="Q287" s="42"/>
      <c r="R287" s="42"/>
      <c r="S287" s="4"/>
      <c r="T287" s="42"/>
      <c r="U287" s="42"/>
      <c r="V287" s="42"/>
      <c r="W287" s="42"/>
      <c r="X287" s="42"/>
      <c r="Y287" s="42"/>
      <c r="Z287" s="42"/>
    </row>
    <row r="288" spans="1:26" x14ac:dyDescent="0.2">
      <c r="A288" s="33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2"/>
      <c r="M288" s="42"/>
      <c r="N288" s="42"/>
      <c r="O288" s="42"/>
      <c r="P288" s="42"/>
      <c r="Q288" s="42"/>
      <c r="R288" s="42"/>
      <c r="S288" s="4"/>
      <c r="T288" s="42"/>
      <c r="U288" s="42"/>
      <c r="V288" s="42"/>
      <c r="W288" s="42"/>
      <c r="X288" s="42"/>
      <c r="Y288" s="42"/>
      <c r="Z288" s="42"/>
    </row>
    <row r="289" spans="1:26" x14ac:dyDescent="0.2">
      <c r="A289" s="33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2"/>
      <c r="M289" s="42"/>
      <c r="N289" s="42"/>
      <c r="O289" s="42"/>
      <c r="P289" s="42"/>
      <c r="Q289" s="42"/>
      <c r="R289" s="42"/>
      <c r="S289" s="4"/>
      <c r="T289" s="42"/>
      <c r="U289" s="42"/>
      <c r="V289" s="42"/>
      <c r="W289" s="42"/>
      <c r="X289" s="42"/>
      <c r="Y289" s="42"/>
      <c r="Z289" s="42"/>
    </row>
    <row r="290" spans="1:26" x14ac:dyDescent="0.2">
      <c r="A290" s="33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2"/>
      <c r="M290" s="42"/>
      <c r="N290" s="42"/>
      <c r="O290" s="42"/>
      <c r="P290" s="42"/>
      <c r="Q290" s="42"/>
      <c r="R290" s="42"/>
      <c r="S290" s="4"/>
      <c r="T290" s="42"/>
      <c r="U290" s="42"/>
      <c r="V290" s="42"/>
      <c r="W290" s="42"/>
      <c r="X290" s="42"/>
      <c r="Y290" s="42"/>
      <c r="Z290" s="42"/>
    </row>
    <row r="291" spans="1:26" x14ac:dyDescent="0.2">
      <c r="A291" s="33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2"/>
      <c r="M291" s="42"/>
      <c r="N291" s="42"/>
      <c r="O291" s="42"/>
      <c r="P291" s="42"/>
      <c r="Q291" s="42"/>
      <c r="R291" s="42"/>
      <c r="S291" s="4"/>
      <c r="T291" s="42"/>
      <c r="U291" s="42"/>
      <c r="V291" s="42"/>
      <c r="W291" s="42"/>
      <c r="X291" s="42"/>
      <c r="Y291" s="42"/>
      <c r="Z291" s="42"/>
    </row>
    <row r="292" spans="1:26" x14ac:dyDescent="0.2">
      <c r="A292" s="33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2"/>
      <c r="M292" s="42"/>
      <c r="N292" s="42"/>
      <c r="O292" s="42"/>
      <c r="P292" s="42"/>
      <c r="Q292" s="42"/>
      <c r="R292" s="42"/>
      <c r="S292" s="4"/>
      <c r="T292" s="42"/>
      <c r="U292" s="42"/>
      <c r="V292" s="42"/>
      <c r="W292" s="42"/>
      <c r="X292" s="42"/>
      <c r="Y292" s="42"/>
      <c r="Z292" s="42"/>
    </row>
    <row r="293" spans="1:26" x14ac:dyDescent="0.2">
      <c r="A293" s="33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2"/>
      <c r="M293" s="42"/>
      <c r="N293" s="42"/>
      <c r="O293" s="42"/>
      <c r="P293" s="42"/>
      <c r="Q293" s="42"/>
      <c r="R293" s="42"/>
      <c r="S293" s="4"/>
      <c r="T293" s="42"/>
      <c r="U293" s="42"/>
      <c r="V293" s="42"/>
      <c r="W293" s="42"/>
      <c r="X293" s="42"/>
      <c r="Y293" s="42"/>
      <c r="Z293" s="42"/>
    </row>
    <row r="294" spans="1:26" x14ac:dyDescent="0.2">
      <c r="A294" s="33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2"/>
      <c r="M294" s="42"/>
      <c r="N294" s="42"/>
      <c r="O294" s="42"/>
      <c r="P294" s="42"/>
      <c r="Q294" s="42"/>
      <c r="R294" s="42"/>
      <c r="S294" s="4"/>
      <c r="T294" s="42"/>
      <c r="U294" s="42"/>
      <c r="V294" s="42"/>
      <c r="W294" s="42"/>
      <c r="X294" s="42"/>
      <c r="Y294" s="42"/>
      <c r="Z294" s="42"/>
    </row>
    <row r="295" spans="1:26" x14ac:dyDescent="0.2">
      <c r="A295" s="33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2"/>
      <c r="M295" s="42"/>
      <c r="N295" s="42"/>
      <c r="O295" s="42"/>
      <c r="P295" s="42"/>
      <c r="Q295" s="42"/>
      <c r="R295" s="42"/>
      <c r="S295" s="4"/>
      <c r="T295" s="42"/>
      <c r="U295" s="42"/>
      <c r="V295" s="42"/>
      <c r="W295" s="42"/>
      <c r="X295" s="42"/>
      <c r="Y295" s="42"/>
      <c r="Z295" s="42"/>
    </row>
    <row r="296" spans="1:26" x14ac:dyDescent="0.2">
      <c r="A296" s="33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2"/>
      <c r="M296" s="42"/>
      <c r="N296" s="42"/>
      <c r="O296" s="42"/>
      <c r="P296" s="42"/>
      <c r="Q296" s="42"/>
      <c r="R296" s="42"/>
      <c r="S296" s="4"/>
      <c r="T296" s="42"/>
      <c r="U296" s="42"/>
      <c r="V296" s="42"/>
      <c r="W296" s="42"/>
      <c r="X296" s="42"/>
      <c r="Y296" s="42"/>
      <c r="Z296" s="42"/>
    </row>
    <row r="297" spans="1:26" x14ac:dyDescent="0.2">
      <c r="A297" s="33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2"/>
      <c r="M297" s="42"/>
      <c r="N297" s="42"/>
      <c r="O297" s="42"/>
      <c r="P297" s="42"/>
      <c r="Q297" s="42"/>
      <c r="R297" s="42"/>
      <c r="S297" s="4"/>
      <c r="T297" s="42"/>
      <c r="U297" s="42"/>
      <c r="V297" s="42"/>
      <c r="W297" s="42"/>
      <c r="X297" s="42"/>
      <c r="Y297" s="42"/>
      <c r="Z297" s="42"/>
    </row>
    <row r="298" spans="1:26" x14ac:dyDescent="0.2">
      <c r="A298" s="33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2"/>
      <c r="M298" s="42"/>
      <c r="N298" s="42"/>
      <c r="O298" s="42"/>
      <c r="P298" s="42"/>
      <c r="Q298" s="42"/>
      <c r="R298" s="42"/>
      <c r="S298" s="4"/>
      <c r="T298" s="42"/>
      <c r="U298" s="42"/>
      <c r="V298" s="42"/>
      <c r="W298" s="42"/>
      <c r="X298" s="42"/>
      <c r="Y298" s="42"/>
      <c r="Z298" s="42"/>
    </row>
    <row r="299" spans="1:26" x14ac:dyDescent="0.2">
      <c r="A299" s="33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2"/>
      <c r="M299" s="42"/>
      <c r="N299" s="42"/>
      <c r="O299" s="42"/>
      <c r="P299" s="42"/>
      <c r="Q299" s="42"/>
      <c r="R299" s="42"/>
      <c r="S299" s="4"/>
      <c r="T299" s="42"/>
      <c r="U299" s="42"/>
      <c r="V299" s="42"/>
      <c r="W299" s="42"/>
      <c r="X299" s="42"/>
      <c r="Y299" s="42"/>
      <c r="Z299" s="42"/>
    </row>
    <row r="300" spans="1:26" x14ac:dyDescent="0.2">
      <c r="A300" s="33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2"/>
      <c r="M300" s="42"/>
      <c r="N300" s="42"/>
      <c r="O300" s="42"/>
      <c r="P300" s="42"/>
      <c r="Q300" s="42"/>
      <c r="R300" s="42"/>
      <c r="S300" s="4"/>
      <c r="T300" s="42"/>
      <c r="U300" s="42"/>
      <c r="V300" s="42"/>
      <c r="W300" s="42"/>
      <c r="X300" s="42"/>
      <c r="Y300" s="42"/>
      <c r="Z300" s="42"/>
    </row>
    <row r="301" spans="1:26" x14ac:dyDescent="0.2">
      <c r="A301" s="33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2"/>
      <c r="M301" s="42"/>
      <c r="N301" s="42"/>
      <c r="O301" s="42"/>
      <c r="P301" s="42"/>
      <c r="Q301" s="42"/>
      <c r="R301" s="42"/>
      <c r="S301" s="4"/>
      <c r="T301" s="42"/>
      <c r="U301" s="42"/>
      <c r="V301" s="42"/>
      <c r="W301" s="42"/>
      <c r="X301" s="42"/>
      <c r="Y301" s="42"/>
      <c r="Z301" s="42"/>
    </row>
    <row r="302" spans="1:26" x14ac:dyDescent="0.2">
      <c r="A302" s="33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2"/>
      <c r="M302" s="42"/>
      <c r="N302" s="42"/>
      <c r="O302" s="42"/>
      <c r="P302" s="42"/>
      <c r="Q302" s="42"/>
      <c r="R302" s="42"/>
      <c r="S302" s="4"/>
      <c r="T302" s="42"/>
      <c r="U302" s="42"/>
      <c r="V302" s="42"/>
      <c r="W302" s="42"/>
      <c r="X302" s="42"/>
      <c r="Y302" s="42"/>
      <c r="Z302" s="42"/>
    </row>
    <row r="303" spans="1:26" x14ac:dyDescent="0.2">
      <c r="A303" s="33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2"/>
      <c r="M303" s="42"/>
      <c r="N303" s="42"/>
      <c r="O303" s="42"/>
      <c r="P303" s="42"/>
      <c r="Q303" s="42"/>
      <c r="R303" s="42"/>
      <c r="S303" s="4"/>
      <c r="T303" s="42"/>
      <c r="U303" s="42"/>
      <c r="V303" s="42"/>
      <c r="W303" s="42"/>
      <c r="X303" s="42"/>
      <c r="Y303" s="42"/>
      <c r="Z303" s="42"/>
    </row>
    <row r="304" spans="1:26" x14ac:dyDescent="0.2">
      <c r="A304" s="33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2"/>
      <c r="M304" s="42"/>
      <c r="N304" s="42"/>
      <c r="O304" s="42"/>
      <c r="P304" s="42"/>
      <c r="Q304" s="42"/>
      <c r="R304" s="42"/>
      <c r="S304" s="4"/>
      <c r="T304" s="42"/>
      <c r="U304" s="42"/>
      <c r="V304" s="42"/>
      <c r="W304" s="42"/>
      <c r="X304" s="42"/>
      <c r="Y304" s="42"/>
      <c r="Z304" s="42"/>
    </row>
    <row r="305" spans="1:26" x14ac:dyDescent="0.2">
      <c r="A305" s="33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2"/>
      <c r="M305" s="42"/>
      <c r="N305" s="42"/>
      <c r="O305" s="42"/>
      <c r="P305" s="42"/>
      <c r="Q305" s="42"/>
      <c r="R305" s="42"/>
      <c r="S305" s="4"/>
      <c r="T305" s="42"/>
      <c r="U305" s="42"/>
      <c r="V305" s="42"/>
      <c r="W305" s="42"/>
      <c r="X305" s="42"/>
      <c r="Y305" s="42"/>
      <c r="Z305" s="42"/>
    </row>
    <row r="306" spans="1:26" x14ac:dyDescent="0.2">
      <c r="A306" s="33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2"/>
      <c r="M306" s="42"/>
      <c r="N306" s="42"/>
      <c r="O306" s="42"/>
      <c r="P306" s="42"/>
      <c r="Q306" s="42"/>
      <c r="R306" s="42"/>
      <c r="S306" s="4"/>
      <c r="T306" s="42"/>
      <c r="U306" s="42"/>
      <c r="V306" s="42"/>
      <c r="W306" s="42"/>
      <c r="X306" s="42"/>
      <c r="Y306" s="42"/>
      <c r="Z306" s="42"/>
    </row>
    <row r="307" spans="1:26" x14ac:dyDescent="0.2">
      <c r="A307" s="33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2"/>
      <c r="M307" s="42"/>
      <c r="N307" s="42"/>
      <c r="O307" s="42"/>
      <c r="P307" s="42"/>
      <c r="Q307" s="42"/>
      <c r="R307" s="42"/>
      <c r="S307" s="4"/>
      <c r="T307" s="42"/>
      <c r="U307" s="42"/>
      <c r="V307" s="42"/>
      <c r="W307" s="42"/>
      <c r="X307" s="42"/>
      <c r="Y307" s="42"/>
      <c r="Z307" s="42"/>
    </row>
    <row r="308" spans="1:26" x14ac:dyDescent="0.2">
      <c r="A308" s="33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2"/>
      <c r="M308" s="42"/>
      <c r="N308" s="42"/>
      <c r="O308" s="42"/>
      <c r="P308" s="42"/>
      <c r="Q308" s="42"/>
      <c r="R308" s="42"/>
      <c r="S308" s="4"/>
      <c r="T308" s="42"/>
      <c r="U308" s="42"/>
      <c r="V308" s="42"/>
      <c r="W308" s="42"/>
      <c r="X308" s="42"/>
      <c r="Y308" s="42"/>
      <c r="Z308" s="42"/>
    </row>
    <row r="309" spans="1:26" x14ac:dyDescent="0.2">
      <c r="A309" s="33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2"/>
      <c r="M309" s="42"/>
      <c r="N309" s="42"/>
      <c r="O309" s="42"/>
      <c r="P309" s="42"/>
      <c r="Q309" s="42"/>
      <c r="R309" s="42"/>
      <c r="S309" s="4"/>
      <c r="T309" s="42"/>
      <c r="U309" s="42"/>
      <c r="V309" s="42"/>
      <c r="W309" s="42"/>
      <c r="X309" s="42"/>
      <c r="Y309" s="42"/>
      <c r="Z309" s="42"/>
    </row>
    <row r="310" spans="1:26" x14ac:dyDescent="0.2">
      <c r="A310" s="33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2"/>
      <c r="M310" s="42"/>
      <c r="N310" s="42"/>
      <c r="O310" s="42"/>
      <c r="P310" s="42"/>
      <c r="Q310" s="42"/>
      <c r="R310" s="42"/>
      <c r="S310" s="4"/>
      <c r="T310" s="42"/>
      <c r="U310" s="42"/>
      <c r="V310" s="42"/>
      <c r="W310" s="42"/>
      <c r="X310" s="42"/>
      <c r="Y310" s="42"/>
      <c r="Z310" s="42"/>
    </row>
    <row r="311" spans="1:26" x14ac:dyDescent="0.2">
      <c r="A311" s="33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2"/>
      <c r="M311" s="42"/>
      <c r="N311" s="42"/>
      <c r="O311" s="42"/>
      <c r="P311" s="42"/>
      <c r="Q311" s="42"/>
      <c r="R311" s="42"/>
      <c r="S311" s="4"/>
      <c r="T311" s="42"/>
      <c r="U311" s="42"/>
      <c r="V311" s="42"/>
      <c r="W311" s="42"/>
      <c r="X311" s="42"/>
      <c r="Y311" s="42"/>
      <c r="Z311" s="42"/>
    </row>
    <row r="312" spans="1:26" x14ac:dyDescent="0.2">
      <c r="A312" s="33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2"/>
      <c r="M312" s="42"/>
      <c r="N312" s="42"/>
      <c r="O312" s="42"/>
      <c r="P312" s="42"/>
      <c r="Q312" s="42"/>
      <c r="R312" s="42"/>
      <c r="S312" s="4"/>
      <c r="T312" s="42"/>
      <c r="U312" s="42"/>
      <c r="V312" s="42"/>
      <c r="W312" s="42"/>
      <c r="X312" s="42"/>
      <c r="Y312" s="42"/>
      <c r="Z312" s="42"/>
    </row>
    <row r="313" spans="1:26" x14ac:dyDescent="0.2">
      <c r="A313" s="33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2"/>
      <c r="M313" s="42"/>
      <c r="N313" s="42"/>
      <c r="O313" s="42"/>
      <c r="P313" s="42"/>
      <c r="Q313" s="42"/>
      <c r="R313" s="42"/>
      <c r="S313" s="4"/>
      <c r="T313" s="42"/>
      <c r="U313" s="42"/>
      <c r="V313" s="42"/>
      <c r="W313" s="42"/>
      <c r="X313" s="42"/>
      <c r="Y313" s="42"/>
      <c r="Z313" s="42"/>
    </row>
    <row r="314" spans="1:26" x14ac:dyDescent="0.2">
      <c r="A314" s="33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2"/>
      <c r="M314" s="42"/>
      <c r="N314" s="42"/>
      <c r="O314" s="42"/>
      <c r="P314" s="42"/>
      <c r="Q314" s="42"/>
      <c r="R314" s="42"/>
      <c r="S314" s="4"/>
      <c r="T314" s="42"/>
      <c r="U314" s="42"/>
      <c r="V314" s="42"/>
      <c r="W314" s="42"/>
      <c r="X314" s="42"/>
      <c r="Y314" s="42"/>
      <c r="Z314" s="42"/>
    </row>
    <row r="315" spans="1:26" x14ac:dyDescent="0.2">
      <c r="A315" s="33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2"/>
      <c r="M315" s="42"/>
      <c r="N315" s="42"/>
      <c r="O315" s="42"/>
      <c r="P315" s="42"/>
      <c r="Q315" s="42"/>
      <c r="R315" s="42"/>
      <c r="S315" s="4"/>
      <c r="T315" s="42"/>
      <c r="U315" s="42"/>
      <c r="V315" s="42"/>
      <c r="W315" s="42"/>
      <c r="X315" s="42"/>
      <c r="Y315" s="42"/>
      <c r="Z315" s="42"/>
    </row>
    <row r="316" spans="1:26" x14ac:dyDescent="0.2">
      <c r="A316" s="33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2"/>
      <c r="M316" s="42"/>
      <c r="N316" s="42"/>
      <c r="O316" s="42"/>
      <c r="P316" s="42"/>
      <c r="Q316" s="42"/>
      <c r="R316" s="42"/>
      <c r="S316" s="4"/>
      <c r="T316" s="42"/>
      <c r="U316" s="42"/>
      <c r="V316" s="42"/>
      <c r="W316" s="42"/>
      <c r="X316" s="42"/>
      <c r="Y316" s="42"/>
      <c r="Z316" s="42"/>
    </row>
    <row r="317" spans="1:26" x14ac:dyDescent="0.2">
      <c r="A317" s="33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2"/>
      <c r="M317" s="42"/>
      <c r="N317" s="42"/>
      <c r="O317" s="42"/>
      <c r="P317" s="42"/>
      <c r="Q317" s="42"/>
      <c r="R317" s="42"/>
      <c r="S317" s="4"/>
      <c r="T317" s="42"/>
      <c r="U317" s="42"/>
      <c r="V317" s="42"/>
      <c r="W317" s="42"/>
      <c r="X317" s="42"/>
      <c r="Y317" s="42"/>
      <c r="Z317" s="42"/>
    </row>
    <row r="318" spans="1:26" x14ac:dyDescent="0.2">
      <c r="A318" s="33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2"/>
      <c r="M318" s="42"/>
      <c r="N318" s="42"/>
      <c r="O318" s="42"/>
      <c r="P318" s="42"/>
      <c r="Q318" s="42"/>
      <c r="R318" s="42"/>
      <c r="S318" s="4"/>
      <c r="T318" s="42"/>
      <c r="U318" s="42"/>
      <c r="V318" s="42"/>
      <c r="W318" s="42"/>
      <c r="X318" s="42"/>
      <c r="Y318" s="42"/>
      <c r="Z318" s="42"/>
    </row>
    <row r="319" spans="1:26" x14ac:dyDescent="0.2">
      <c r="A319" s="33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2"/>
      <c r="M319" s="42"/>
      <c r="N319" s="42"/>
      <c r="O319" s="42"/>
      <c r="P319" s="42"/>
      <c r="Q319" s="42"/>
      <c r="R319" s="42"/>
      <c r="S319" s="4"/>
      <c r="T319" s="42"/>
      <c r="U319" s="42"/>
      <c r="V319" s="42"/>
      <c r="W319" s="42"/>
      <c r="X319" s="42"/>
      <c r="Y319" s="42"/>
      <c r="Z319" s="42"/>
    </row>
    <row r="320" spans="1:26" x14ac:dyDescent="0.2">
      <c r="A320" s="33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2"/>
      <c r="M320" s="42"/>
      <c r="N320" s="42"/>
      <c r="O320" s="42"/>
      <c r="P320" s="42"/>
      <c r="Q320" s="42"/>
      <c r="R320" s="42"/>
      <c r="S320" s="4"/>
      <c r="T320" s="42"/>
      <c r="U320" s="42"/>
      <c r="V320" s="42"/>
      <c r="W320" s="42"/>
      <c r="X320" s="42"/>
      <c r="Y320" s="42"/>
      <c r="Z320" s="42"/>
    </row>
    <row r="321" spans="1:26" x14ac:dyDescent="0.2">
      <c r="A321" s="33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2"/>
      <c r="M321" s="42"/>
      <c r="N321" s="42"/>
      <c r="O321" s="42"/>
      <c r="P321" s="42"/>
      <c r="Q321" s="42"/>
      <c r="R321" s="42"/>
      <c r="S321" s="4"/>
      <c r="T321" s="42"/>
      <c r="U321" s="42"/>
      <c r="V321" s="42"/>
      <c r="W321" s="42"/>
      <c r="X321" s="42"/>
      <c r="Y321" s="42"/>
      <c r="Z321" s="42"/>
    </row>
    <row r="322" spans="1:26" x14ac:dyDescent="0.2">
      <c r="A322" s="33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2"/>
      <c r="M322" s="42"/>
      <c r="N322" s="42"/>
      <c r="O322" s="42"/>
      <c r="P322" s="42"/>
      <c r="Q322" s="42"/>
      <c r="R322" s="42"/>
      <c r="S322" s="4"/>
      <c r="T322" s="42"/>
      <c r="U322" s="42"/>
      <c r="V322" s="42"/>
      <c r="W322" s="42"/>
      <c r="X322" s="42"/>
      <c r="Y322" s="42"/>
      <c r="Z322" s="42"/>
    </row>
    <row r="323" spans="1:26" x14ac:dyDescent="0.2">
      <c r="A323" s="33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2"/>
      <c r="M323" s="42"/>
      <c r="N323" s="42"/>
      <c r="O323" s="42"/>
      <c r="P323" s="42"/>
      <c r="Q323" s="42"/>
      <c r="R323" s="42"/>
      <c r="S323" s="4"/>
      <c r="T323" s="42"/>
      <c r="U323" s="42"/>
      <c r="V323" s="42"/>
      <c r="W323" s="42"/>
      <c r="X323" s="42"/>
      <c r="Y323" s="42"/>
      <c r="Z323" s="42"/>
    </row>
    <row r="324" spans="1:26" x14ac:dyDescent="0.2">
      <c r="A324" s="33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2"/>
      <c r="M324" s="42"/>
      <c r="N324" s="42"/>
      <c r="O324" s="42"/>
      <c r="P324" s="42"/>
      <c r="Q324" s="42"/>
      <c r="R324" s="42"/>
      <c r="S324" s="4"/>
      <c r="T324" s="42"/>
      <c r="U324" s="42"/>
      <c r="V324" s="42"/>
      <c r="W324" s="42"/>
      <c r="X324" s="42"/>
      <c r="Y324" s="42"/>
      <c r="Z324" s="42"/>
    </row>
    <row r="325" spans="1:26" x14ac:dyDescent="0.2">
      <c r="A325" s="33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2"/>
      <c r="M325" s="42"/>
      <c r="N325" s="42"/>
      <c r="O325" s="42"/>
      <c r="P325" s="42"/>
      <c r="Q325" s="42"/>
      <c r="R325" s="42"/>
      <c r="S325" s="4"/>
      <c r="T325" s="42"/>
      <c r="U325" s="42"/>
      <c r="V325" s="42"/>
      <c r="W325" s="42"/>
      <c r="X325" s="42"/>
      <c r="Y325" s="42"/>
      <c r="Z325" s="42"/>
    </row>
    <row r="326" spans="1:26" x14ac:dyDescent="0.2">
      <c r="A326" s="33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2"/>
      <c r="M326" s="42"/>
      <c r="N326" s="42"/>
      <c r="O326" s="42"/>
      <c r="P326" s="42"/>
      <c r="Q326" s="42"/>
      <c r="R326" s="42"/>
      <c r="S326" s="4"/>
      <c r="T326" s="42"/>
      <c r="U326" s="42"/>
      <c r="V326" s="42"/>
      <c r="W326" s="42"/>
      <c r="X326" s="42"/>
      <c r="Y326" s="42"/>
      <c r="Z326" s="42"/>
    </row>
    <row r="327" spans="1:26" x14ac:dyDescent="0.2">
      <c r="A327" s="33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2"/>
      <c r="M327" s="42"/>
      <c r="N327" s="42"/>
      <c r="O327" s="42"/>
      <c r="P327" s="42"/>
      <c r="Q327" s="42"/>
      <c r="R327" s="42"/>
      <c r="S327" s="4"/>
      <c r="T327" s="42"/>
      <c r="U327" s="42"/>
      <c r="V327" s="42"/>
      <c r="W327" s="42"/>
      <c r="X327" s="42"/>
      <c r="Y327" s="42"/>
      <c r="Z327" s="42"/>
    </row>
    <row r="328" spans="1:26" x14ac:dyDescent="0.2">
      <c r="A328" s="33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2"/>
      <c r="M328" s="42"/>
      <c r="N328" s="42"/>
      <c r="O328" s="42"/>
      <c r="P328" s="42"/>
      <c r="Q328" s="42"/>
      <c r="R328" s="42"/>
      <c r="S328" s="4"/>
      <c r="T328" s="42"/>
      <c r="U328" s="42"/>
      <c r="V328" s="42"/>
      <c r="W328" s="42"/>
      <c r="X328" s="42"/>
      <c r="Y328" s="42"/>
      <c r="Z328" s="42"/>
    </row>
    <row r="329" spans="1:26" x14ac:dyDescent="0.2">
      <c r="A329" s="33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2"/>
      <c r="M329" s="42"/>
      <c r="N329" s="42"/>
      <c r="O329" s="42"/>
      <c r="P329" s="42"/>
      <c r="Q329" s="42"/>
      <c r="R329" s="42"/>
      <c r="S329" s="4"/>
      <c r="T329" s="42"/>
      <c r="U329" s="42"/>
      <c r="V329" s="42"/>
      <c r="W329" s="42"/>
      <c r="X329" s="42"/>
      <c r="Y329" s="42"/>
      <c r="Z329" s="42"/>
    </row>
    <row r="330" spans="1:26" x14ac:dyDescent="0.2">
      <c r="A330" s="33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2"/>
      <c r="M330" s="42"/>
      <c r="N330" s="42"/>
      <c r="O330" s="42"/>
      <c r="P330" s="42"/>
      <c r="Q330" s="42"/>
      <c r="R330" s="42"/>
      <c r="S330" s="4"/>
      <c r="T330" s="42"/>
      <c r="U330" s="42"/>
      <c r="V330" s="42"/>
      <c r="W330" s="42"/>
      <c r="X330" s="42"/>
      <c r="Y330" s="42"/>
      <c r="Z330" s="42"/>
    </row>
    <row r="331" spans="1:26" x14ac:dyDescent="0.2">
      <c r="A331" s="33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2"/>
      <c r="M331" s="42"/>
      <c r="N331" s="42"/>
      <c r="O331" s="42"/>
      <c r="P331" s="42"/>
      <c r="Q331" s="42"/>
      <c r="R331" s="42"/>
      <c r="S331" s="4"/>
      <c r="T331" s="42"/>
      <c r="U331" s="42"/>
      <c r="V331" s="42"/>
      <c r="W331" s="42"/>
      <c r="X331" s="42"/>
      <c r="Y331" s="42"/>
      <c r="Z331" s="42"/>
    </row>
    <row r="332" spans="1:26" x14ac:dyDescent="0.2">
      <c r="A332" s="33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2"/>
      <c r="M332" s="42"/>
      <c r="N332" s="42"/>
      <c r="O332" s="42"/>
      <c r="P332" s="42"/>
      <c r="Q332" s="42"/>
      <c r="R332" s="42"/>
      <c r="S332" s="4"/>
      <c r="T332" s="42"/>
      <c r="U332" s="42"/>
      <c r="V332" s="42"/>
      <c r="W332" s="42"/>
      <c r="X332" s="42"/>
      <c r="Y332" s="42"/>
      <c r="Z332" s="42"/>
    </row>
    <row r="333" spans="1:26" x14ac:dyDescent="0.2">
      <c r="A333" s="33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2"/>
      <c r="M333" s="42"/>
      <c r="N333" s="42"/>
      <c r="O333" s="42"/>
      <c r="P333" s="42"/>
      <c r="Q333" s="42"/>
      <c r="R333" s="42"/>
      <c r="S333" s="4"/>
      <c r="T333" s="42"/>
      <c r="U333" s="42"/>
      <c r="V333" s="42"/>
      <c r="W333" s="42"/>
      <c r="X333" s="42"/>
      <c r="Y333" s="42"/>
      <c r="Z333" s="42"/>
    </row>
    <row r="334" spans="1:26" x14ac:dyDescent="0.2">
      <c r="A334" s="33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2"/>
      <c r="M334" s="42"/>
      <c r="N334" s="42"/>
      <c r="O334" s="42"/>
      <c r="P334" s="42"/>
      <c r="Q334" s="42"/>
      <c r="R334" s="42"/>
      <c r="S334" s="4"/>
      <c r="T334" s="42"/>
      <c r="U334" s="42"/>
      <c r="V334" s="42"/>
      <c r="W334" s="42"/>
      <c r="X334" s="42"/>
      <c r="Y334" s="42"/>
      <c r="Z334" s="42"/>
    </row>
    <row r="335" spans="1:26" x14ac:dyDescent="0.2">
      <c r="A335" s="33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2"/>
      <c r="M335" s="42"/>
      <c r="N335" s="42"/>
      <c r="O335" s="42"/>
      <c r="P335" s="42"/>
      <c r="Q335" s="42"/>
      <c r="R335" s="42"/>
      <c r="S335" s="4"/>
      <c r="T335" s="42"/>
      <c r="U335" s="42"/>
      <c r="V335" s="42"/>
      <c r="W335" s="42"/>
      <c r="X335" s="42"/>
      <c r="Y335" s="42"/>
      <c r="Z335" s="42"/>
    </row>
    <row r="336" spans="1:26" x14ac:dyDescent="0.2">
      <c r="A336" s="33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2"/>
      <c r="M336" s="42"/>
      <c r="N336" s="42"/>
      <c r="O336" s="42"/>
      <c r="P336" s="42"/>
      <c r="Q336" s="42"/>
      <c r="R336" s="42"/>
      <c r="S336" s="4"/>
      <c r="T336" s="42"/>
      <c r="U336" s="42"/>
      <c r="V336" s="42"/>
      <c r="W336" s="42"/>
      <c r="X336" s="42"/>
      <c r="Y336" s="42"/>
      <c r="Z336" s="42"/>
    </row>
    <row r="337" spans="1:26" x14ac:dyDescent="0.2">
      <c r="A337" s="33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2"/>
      <c r="M337" s="42"/>
      <c r="N337" s="42"/>
      <c r="O337" s="42"/>
      <c r="P337" s="42"/>
      <c r="Q337" s="42"/>
      <c r="R337" s="42"/>
      <c r="S337" s="4"/>
      <c r="T337" s="42"/>
      <c r="U337" s="42"/>
      <c r="V337" s="42"/>
      <c r="W337" s="42"/>
      <c r="X337" s="42"/>
      <c r="Y337" s="42"/>
      <c r="Z337" s="42"/>
    </row>
    <row r="338" spans="1:26" x14ac:dyDescent="0.2">
      <c r="A338" s="33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2"/>
      <c r="M338" s="42"/>
      <c r="N338" s="42"/>
      <c r="O338" s="42"/>
      <c r="P338" s="42"/>
      <c r="Q338" s="42"/>
      <c r="R338" s="42"/>
      <c r="S338" s="4"/>
      <c r="T338" s="42"/>
      <c r="U338" s="42"/>
      <c r="V338" s="42"/>
      <c r="W338" s="42"/>
      <c r="X338" s="42"/>
      <c r="Y338" s="42"/>
      <c r="Z338" s="42"/>
    </row>
    <row r="339" spans="1:26" x14ac:dyDescent="0.2">
      <c r="A339" s="33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2"/>
      <c r="M339" s="42"/>
      <c r="N339" s="42"/>
      <c r="O339" s="42"/>
      <c r="P339" s="42"/>
      <c r="Q339" s="42"/>
      <c r="R339" s="42"/>
      <c r="S339" s="4"/>
      <c r="T339" s="42"/>
      <c r="U339" s="42"/>
      <c r="V339" s="42"/>
      <c r="W339" s="42"/>
      <c r="X339" s="42"/>
      <c r="Y339" s="42"/>
      <c r="Z339" s="42"/>
    </row>
    <row r="340" spans="1:26" x14ac:dyDescent="0.2">
      <c r="A340" s="33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2"/>
      <c r="M340" s="42"/>
      <c r="N340" s="42"/>
      <c r="O340" s="42"/>
      <c r="P340" s="42"/>
      <c r="Q340" s="42"/>
      <c r="R340" s="42"/>
      <c r="S340" s="4"/>
      <c r="T340" s="42"/>
      <c r="U340" s="42"/>
      <c r="V340" s="42"/>
      <c r="W340" s="42"/>
      <c r="X340" s="42"/>
      <c r="Y340" s="42"/>
      <c r="Z340" s="42"/>
    </row>
    <row r="341" spans="1:26" x14ac:dyDescent="0.2">
      <c r="A341" s="33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2"/>
      <c r="M341" s="42"/>
      <c r="N341" s="42"/>
      <c r="O341" s="42"/>
      <c r="P341" s="42"/>
      <c r="Q341" s="42"/>
      <c r="R341" s="42"/>
      <c r="S341" s="4"/>
      <c r="T341" s="42"/>
      <c r="U341" s="42"/>
      <c r="V341" s="42"/>
      <c r="W341" s="42"/>
      <c r="X341" s="42"/>
      <c r="Y341" s="42"/>
      <c r="Z341" s="42"/>
    </row>
    <row r="342" spans="1:26" x14ac:dyDescent="0.2">
      <c r="A342" s="33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2"/>
      <c r="M342" s="42"/>
      <c r="N342" s="42"/>
      <c r="O342" s="42"/>
      <c r="P342" s="42"/>
      <c r="Q342" s="42"/>
      <c r="R342" s="42"/>
      <c r="S342" s="4"/>
      <c r="T342" s="42"/>
      <c r="U342" s="42"/>
      <c r="V342" s="42"/>
      <c r="W342" s="42"/>
      <c r="X342" s="42"/>
      <c r="Y342" s="42"/>
      <c r="Z342" s="42"/>
    </row>
    <row r="343" spans="1:26" x14ac:dyDescent="0.2">
      <c r="A343" s="33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2"/>
      <c r="M343" s="42"/>
      <c r="N343" s="42"/>
      <c r="O343" s="42"/>
      <c r="P343" s="42"/>
      <c r="Q343" s="42"/>
      <c r="R343" s="42"/>
      <c r="S343" s="4"/>
      <c r="T343" s="42"/>
      <c r="U343" s="42"/>
      <c r="V343" s="42"/>
      <c r="W343" s="42"/>
      <c r="X343" s="42"/>
      <c r="Y343" s="42"/>
      <c r="Z343" s="42"/>
    </row>
    <row r="344" spans="1:26" x14ac:dyDescent="0.2">
      <c r="A344" s="33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2"/>
      <c r="M344" s="42"/>
      <c r="N344" s="42"/>
      <c r="O344" s="42"/>
      <c r="P344" s="42"/>
      <c r="Q344" s="42"/>
      <c r="R344" s="42"/>
      <c r="S344" s="4"/>
      <c r="T344" s="42"/>
      <c r="U344" s="42"/>
      <c r="V344" s="42"/>
      <c r="W344" s="42"/>
      <c r="X344" s="42"/>
      <c r="Y344" s="42"/>
      <c r="Z344" s="42"/>
    </row>
    <row r="345" spans="1:26" x14ac:dyDescent="0.2">
      <c r="A345" s="33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2"/>
      <c r="M345" s="42"/>
      <c r="N345" s="42"/>
      <c r="O345" s="42"/>
      <c r="P345" s="42"/>
      <c r="Q345" s="42"/>
      <c r="R345" s="42"/>
      <c r="S345" s="4"/>
      <c r="T345" s="42"/>
      <c r="U345" s="42"/>
      <c r="V345" s="42"/>
      <c r="W345" s="42"/>
      <c r="X345" s="42"/>
      <c r="Y345" s="42"/>
      <c r="Z345" s="42"/>
    </row>
    <row r="346" spans="1:26" x14ac:dyDescent="0.2">
      <c r="A346" s="33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2"/>
      <c r="M346" s="42"/>
      <c r="N346" s="42"/>
      <c r="O346" s="42"/>
      <c r="P346" s="42"/>
      <c r="Q346" s="42"/>
      <c r="R346" s="42"/>
      <c r="S346" s="4"/>
      <c r="T346" s="42"/>
      <c r="U346" s="42"/>
      <c r="V346" s="42"/>
      <c r="W346" s="42"/>
      <c r="X346" s="42"/>
      <c r="Y346" s="42"/>
      <c r="Z346" s="42"/>
    </row>
    <row r="347" spans="1:26" x14ac:dyDescent="0.2">
      <c r="A347" s="33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2"/>
      <c r="M347" s="42"/>
      <c r="N347" s="42"/>
      <c r="O347" s="42"/>
      <c r="P347" s="42"/>
      <c r="Q347" s="42"/>
      <c r="R347" s="42"/>
      <c r="S347" s="4"/>
      <c r="T347" s="42"/>
      <c r="U347" s="42"/>
      <c r="V347" s="42"/>
      <c r="W347" s="42"/>
      <c r="X347" s="42"/>
      <c r="Y347" s="42"/>
      <c r="Z347" s="42"/>
    </row>
    <row r="348" spans="1:26" x14ac:dyDescent="0.2">
      <c r="A348" s="33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2"/>
      <c r="M348" s="42"/>
      <c r="N348" s="42"/>
      <c r="O348" s="42"/>
      <c r="P348" s="42"/>
      <c r="Q348" s="42"/>
      <c r="R348" s="42"/>
      <c r="S348" s="4"/>
      <c r="T348" s="42"/>
      <c r="U348" s="42"/>
      <c r="V348" s="42"/>
      <c r="W348" s="42"/>
      <c r="X348" s="42"/>
      <c r="Y348" s="42"/>
      <c r="Z348" s="42"/>
    </row>
    <row r="349" spans="1:26" x14ac:dyDescent="0.2">
      <c r="A349" s="33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2"/>
      <c r="M349" s="42"/>
      <c r="N349" s="42"/>
      <c r="O349" s="42"/>
      <c r="P349" s="42"/>
      <c r="Q349" s="42"/>
      <c r="R349" s="42"/>
      <c r="S349" s="4"/>
      <c r="T349" s="42"/>
      <c r="U349" s="42"/>
      <c r="V349" s="42"/>
      <c r="W349" s="42"/>
      <c r="X349" s="42"/>
      <c r="Y349" s="42"/>
      <c r="Z349" s="42"/>
    </row>
    <row r="350" spans="1:26" x14ac:dyDescent="0.2">
      <c r="A350" s="33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2"/>
      <c r="M350" s="42"/>
      <c r="N350" s="42"/>
      <c r="O350" s="42"/>
      <c r="P350" s="42"/>
      <c r="Q350" s="42"/>
      <c r="R350" s="42"/>
      <c r="S350" s="4"/>
      <c r="T350" s="42"/>
      <c r="U350" s="42"/>
      <c r="V350" s="42"/>
      <c r="W350" s="42"/>
      <c r="X350" s="42"/>
      <c r="Y350" s="42"/>
      <c r="Z350" s="42"/>
    </row>
    <row r="351" spans="1:26" x14ac:dyDescent="0.2">
      <c r="A351" s="33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2"/>
      <c r="M351" s="42"/>
      <c r="N351" s="42"/>
      <c r="O351" s="42"/>
      <c r="P351" s="42"/>
      <c r="Q351" s="42"/>
      <c r="R351" s="42"/>
      <c r="S351" s="4"/>
      <c r="T351" s="42"/>
      <c r="U351" s="42"/>
      <c r="V351" s="42"/>
      <c r="W351" s="42"/>
      <c r="X351" s="42"/>
      <c r="Y351" s="42"/>
      <c r="Z351" s="42"/>
    </row>
    <row r="352" spans="1:26" x14ac:dyDescent="0.2">
      <c r="A352" s="33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2"/>
      <c r="M352" s="42"/>
      <c r="N352" s="42"/>
      <c r="O352" s="42"/>
      <c r="P352" s="42"/>
      <c r="Q352" s="42"/>
      <c r="R352" s="42"/>
      <c r="S352" s="4"/>
      <c r="T352" s="42"/>
      <c r="U352" s="42"/>
      <c r="V352" s="42"/>
      <c r="W352" s="42"/>
      <c r="X352" s="42"/>
      <c r="Y352" s="42"/>
      <c r="Z352" s="42"/>
    </row>
    <row r="353" spans="1:26" x14ac:dyDescent="0.2">
      <c r="A353" s="33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2"/>
      <c r="M353" s="42"/>
      <c r="N353" s="42"/>
      <c r="O353" s="42"/>
      <c r="P353" s="42"/>
      <c r="Q353" s="42"/>
      <c r="R353" s="42"/>
      <c r="S353" s="4"/>
      <c r="T353" s="42"/>
      <c r="U353" s="42"/>
      <c r="V353" s="42"/>
      <c r="W353" s="42"/>
      <c r="X353" s="42"/>
      <c r="Y353" s="42"/>
      <c r="Z353" s="42"/>
    </row>
    <row r="354" spans="1:26" x14ac:dyDescent="0.2">
      <c r="A354" s="33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2"/>
      <c r="M354" s="42"/>
      <c r="N354" s="42"/>
      <c r="O354" s="42"/>
      <c r="P354" s="42"/>
      <c r="Q354" s="42"/>
      <c r="R354" s="42"/>
      <c r="S354" s="4"/>
      <c r="T354" s="42"/>
      <c r="U354" s="42"/>
      <c r="V354" s="42"/>
      <c r="W354" s="42"/>
      <c r="X354" s="42"/>
      <c r="Y354" s="42"/>
      <c r="Z354" s="42"/>
    </row>
    <row r="355" spans="1:26" x14ac:dyDescent="0.2">
      <c r="A355" s="33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2"/>
      <c r="M355" s="42"/>
      <c r="N355" s="42"/>
      <c r="O355" s="42"/>
      <c r="P355" s="42"/>
      <c r="Q355" s="42"/>
      <c r="R355" s="42"/>
      <c r="S355" s="4"/>
      <c r="T355" s="42"/>
      <c r="U355" s="42"/>
      <c r="V355" s="42"/>
      <c r="W355" s="42"/>
      <c r="X355" s="42"/>
      <c r="Y355" s="42"/>
      <c r="Z355" s="42"/>
    </row>
    <row r="356" spans="1:26" x14ac:dyDescent="0.2">
      <c r="A356" s="33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2"/>
      <c r="M356" s="42"/>
      <c r="N356" s="42"/>
      <c r="O356" s="42"/>
      <c r="P356" s="42"/>
      <c r="Q356" s="42"/>
      <c r="R356" s="42"/>
      <c r="S356" s="4"/>
      <c r="T356" s="42"/>
      <c r="U356" s="42"/>
      <c r="V356" s="42"/>
      <c r="W356" s="42"/>
      <c r="X356" s="42"/>
      <c r="Y356" s="42"/>
      <c r="Z356" s="42"/>
    </row>
  </sheetData>
  <mergeCells count="1">
    <mergeCell ref="A1:S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SREDNJA</cp:lastModifiedBy>
  <cp:lastPrinted>2020-10-23T10:32:54Z</cp:lastPrinted>
  <dcterms:created xsi:type="dcterms:W3CDTF">2013-09-11T11:00:21Z</dcterms:created>
  <dcterms:modified xsi:type="dcterms:W3CDTF">2020-11-30T12:21:55Z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