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D1D3EE52-3425-40E2-A76A-D3F7E935C6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1" l="1"/>
  <c r="F63" i="1"/>
  <c r="F11" i="1"/>
  <c r="F27" i="1"/>
  <c r="A98" i="1"/>
  <c r="A100" i="1"/>
  <c r="A102" i="1"/>
  <c r="A101" i="1"/>
  <c r="A104" i="1" l="1"/>
  <c r="F23" i="1"/>
  <c r="F76" i="1" s="1"/>
  <c r="F49" i="1"/>
  <c r="F33" i="1"/>
</calcChain>
</file>

<file path=xl/sharedStrings.xml><?xml version="1.0" encoding="utf-8"?>
<sst xmlns="http://schemas.openxmlformats.org/spreadsheetml/2006/main" count="274" uniqueCount="160">
  <si>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</si>
  <si>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</si>
  <si>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</si>
  <si>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ŠIFRA I NAZIV EKONOMSKE KLASIFIKACIJE</t>
  </si>
  <si>
    <t>IZNOS</t>
  </si>
  <si>
    <t>Srednja strukovna škola Velika Gorica</t>
  </si>
  <si>
    <t>BANIĆ-PROMET D.O.O.</t>
  </si>
  <si>
    <t>HR38242813912</t>
  </si>
  <si>
    <t>Velika Gorica</t>
  </si>
  <si>
    <t>MATERIJAL I DIJELOVI ZA TEK.I INVES.ODR.</t>
  </si>
  <si>
    <t>BAČELIĆ d.o.o.</t>
  </si>
  <si>
    <t>HR62969535840</t>
  </si>
  <si>
    <t>Zagreb</t>
  </si>
  <si>
    <t>UREĐAJI,STROJEVI I OPREMA ZA OST.NAMJENE</t>
  </si>
  <si>
    <t>D.B.COMP D.O.O.</t>
  </si>
  <si>
    <t>HR75924816839</t>
  </si>
  <si>
    <t>MATERIJAL I SIROVINA</t>
  </si>
  <si>
    <t>ZAŠTITA-ZAGREB d.o.o.</t>
  </si>
  <si>
    <t>HR68204597981</t>
  </si>
  <si>
    <t>USLUGE TEKUĆEG I INVESTICIJSKOG ODRŽAV.</t>
  </si>
  <si>
    <t>ČAZMATRANS d.o.o.</t>
  </si>
  <si>
    <t>OBV.ZA SLUŽBENA PUTOVANJA</t>
  </si>
  <si>
    <t>HR76598425509</t>
  </si>
  <si>
    <t>KOMUNALNE USLUGE</t>
  </si>
  <si>
    <t>VG VODOOPSKRBA D.O.O.</t>
  </si>
  <si>
    <t>HR62462242629</t>
  </si>
  <si>
    <t>ALCA ZAGREB d.o.o.</t>
  </si>
  <si>
    <t>HR58353015102</t>
  </si>
  <si>
    <t>COLOR MIKULČIĆ</t>
  </si>
  <si>
    <t>HR55309805966</t>
  </si>
  <si>
    <t>ESK CROATIAATEST</t>
  </si>
  <si>
    <t>HR06135698286</t>
  </si>
  <si>
    <t>TAPESS  D.O.O.</t>
  </si>
  <si>
    <t>HR22248533094</t>
  </si>
  <si>
    <t>Kastav</t>
  </si>
  <si>
    <t>VG ČISTOĆA</t>
  </si>
  <si>
    <t>HR23915011506</t>
  </si>
  <si>
    <t>TURBO-X D.O.O.</t>
  </si>
  <si>
    <t>NARODNE NOVINE d.d.</t>
  </si>
  <si>
    <t>HR64546066176</t>
  </si>
  <si>
    <t>Uredski materijal i ostali materijalni rashodi</t>
  </si>
  <si>
    <t>DOBRA KNJIGA d.o.o.</t>
  </si>
  <si>
    <t>HR22473413844</t>
  </si>
  <si>
    <t>Knjige</t>
  </si>
  <si>
    <t>BAUHAUS-ZAGREB k.d.</t>
  </si>
  <si>
    <t>HR71642207963</t>
  </si>
  <si>
    <t>Uredska oprema i namještaj</t>
  </si>
  <si>
    <t>Usluge tekućeg i investicijskog održavanja</t>
  </si>
  <si>
    <t>JADRANKA TURIZAM d.o.o.</t>
  </si>
  <si>
    <t>HR25295166877</t>
  </si>
  <si>
    <t>Veli Lošinj</t>
  </si>
  <si>
    <t>HAIRGRUND</t>
  </si>
  <si>
    <t>HR42708575174</t>
  </si>
  <si>
    <t>Sitni inventar i auto gume</t>
  </si>
  <si>
    <t>ERA-COMMERCE d.o.o.</t>
  </si>
  <si>
    <t>HR28609792467</t>
  </si>
  <si>
    <t>Vrgorac</t>
  </si>
  <si>
    <t>Materijal i dijelovi za tekuće i investicijsko održavanje</t>
  </si>
  <si>
    <t>J.u.A. Frischeis d.o.o.</t>
  </si>
  <si>
    <t>HR18918947938</t>
  </si>
  <si>
    <t>Ostali nespomenuti rashodi poslovanja</t>
  </si>
  <si>
    <t>BACKPACK D.O.O.</t>
  </si>
  <si>
    <t>HR81587460909</t>
  </si>
  <si>
    <t>Usluge telefona, pošte i prijevoza</t>
  </si>
  <si>
    <t>UTIRUŠ</t>
  </si>
  <si>
    <t>HR08262555699</t>
  </si>
  <si>
    <t>Stručno usavršavanje zaposlenika</t>
  </si>
  <si>
    <t>VEKOM TRADE d.o.o.</t>
  </si>
  <si>
    <t>HR41199125841</t>
  </si>
  <si>
    <t>KONZUM  plus d.o.o.</t>
  </si>
  <si>
    <t>HR29955634590</t>
  </si>
  <si>
    <t>Materijal i sirovine</t>
  </si>
  <si>
    <t>Javna vatrogasna postrojba Velika Gorica</t>
  </si>
  <si>
    <t>HR84511723065</t>
  </si>
  <si>
    <t>Ostale usluge</t>
  </si>
  <si>
    <t>INVENTIVNA RJEŠENJA d.o.o.</t>
  </si>
  <si>
    <t>HR90708101924</t>
  </si>
  <si>
    <t>Naknade građanima i kućanstvima u naravi</t>
  </si>
  <si>
    <t>HRVATSKA RADIOTELEVIZIJA</t>
  </si>
  <si>
    <t>HR68419124305</t>
  </si>
  <si>
    <t>ZAGREBELLO SPORT d.o.o.</t>
  </si>
  <si>
    <t>HR74139773915</t>
  </si>
  <si>
    <t>ZAGREBAČKA BANKA</t>
  </si>
  <si>
    <t>HR92963223473</t>
  </si>
  <si>
    <t>Bankarske usluge i usluge platnog prometa</t>
  </si>
  <si>
    <t>FINANCIJSKA AGENCIJA</t>
  </si>
  <si>
    <t>HR85821130368</t>
  </si>
  <si>
    <t>Računalne usluge</t>
  </si>
  <si>
    <t>MICROTEAM d.o.o.</t>
  </si>
  <si>
    <t>HR57375677395</t>
  </si>
  <si>
    <t>HRVATSKA POŠTA d.d.</t>
  </si>
  <si>
    <t>HR87311810356</t>
  </si>
  <si>
    <t>Komunalne usluge</t>
  </si>
  <si>
    <t>PROZIRNI NAMJEŠTAJ</t>
  </si>
  <si>
    <t>HR76149261107</t>
  </si>
  <si>
    <t>Sveti Ivan Zelina</t>
  </si>
  <si>
    <t>HRVATSKI  TELEKOM  D.D.</t>
  </si>
  <si>
    <t>HR81793146560</t>
  </si>
  <si>
    <t>PROFIL KNJIGA d.o.o.</t>
  </si>
  <si>
    <t>HR43192548848</t>
  </si>
  <si>
    <t>Sesvete</t>
  </si>
  <si>
    <t>KRIŽANIĆ-PRINT</t>
  </si>
  <si>
    <t>HR46778331114</t>
  </si>
  <si>
    <t>MARTOM FLORA d.o.o.</t>
  </si>
  <si>
    <t>HR24134265432</t>
  </si>
  <si>
    <t>Lučko</t>
  </si>
  <si>
    <t>VARIUS GRAFIKA d.o.o.</t>
  </si>
  <si>
    <t>HR21698208147</t>
  </si>
  <si>
    <t>Hrvatski Leskovac</t>
  </si>
  <si>
    <t>Usluge promidžbe i informiranja</t>
  </si>
  <si>
    <t>PRINT CENTAR VG d.o.o.</t>
  </si>
  <si>
    <t>HR01996611826</t>
  </si>
  <si>
    <t>SVIJET MEDIJA D.O.O.</t>
  </si>
  <si>
    <t>HR08622180689</t>
  </si>
  <si>
    <t>HEP OPSKRBA D.O.O.</t>
  </si>
  <si>
    <t>HR63073332379</t>
  </si>
  <si>
    <t>Energija</t>
  </si>
  <si>
    <t>HEP TOPLINARSTVO</t>
  </si>
  <si>
    <t>HR15907062900</t>
  </si>
  <si>
    <t>KSU COMPANY</t>
  </si>
  <si>
    <t>HR34976993601</t>
  </si>
  <si>
    <t>Zakupnine i najamnine</t>
  </si>
  <si>
    <t>TRGOVINA IN - RO</t>
  </si>
  <si>
    <t>HR40290444458</t>
  </si>
  <si>
    <t>AP-SPLIT</t>
  </si>
  <si>
    <t>HR82888704837</t>
  </si>
  <si>
    <t>Split</t>
  </si>
  <si>
    <t>Intelektualne i osobne usluge</t>
  </si>
  <si>
    <t>UDRUGA HRVATSKIH SREDNJOŠKOLSKIH RAVNATELJA</t>
  </si>
  <si>
    <t>HR75780877581</t>
  </si>
  <si>
    <t>Ugostiteljsko-turističko učilište</t>
  </si>
  <si>
    <t>HR83456348759</t>
  </si>
  <si>
    <t>EASY CLICK ON j.d.o.o.</t>
  </si>
  <si>
    <t>HR57236621381</t>
  </si>
  <si>
    <t>UKUPNO</t>
  </si>
  <si>
    <t>OBVEZNIK: Srednja strukovna škola Velika Gorica</t>
  </si>
  <si>
    <t>ADRESA: Kralja Stjepana Tomaševića 21, 10410 Velika Gorica</t>
  </si>
  <si>
    <t>SJEDIŠTE PRIMATELJA</t>
  </si>
  <si>
    <t xml:space="preserve">KATEGORIJA 1 </t>
  </si>
  <si>
    <t>UKUPNO:</t>
  </si>
  <si>
    <t>MATIĆ D.O.O.</t>
  </si>
  <si>
    <t>(razdoblje 01.03.2024. - 31.03.2024.)</t>
  </si>
  <si>
    <t>KATEGORIJA 2</t>
  </si>
  <si>
    <t>OBVEZNIK:</t>
  </si>
  <si>
    <t xml:space="preserve">ADRESA: </t>
  </si>
  <si>
    <t>Velika Gorica, Ulica kralja S. Tomaševića 21</t>
  </si>
  <si>
    <t>NAČIN OBJAVE ISPLAĆENOG IZNOSA</t>
  </si>
  <si>
    <t xml:space="preserve">  3111        BRUTO PLAĆE ZA REDOVAN RAD (UKUPNI IZNOS</t>
  </si>
  <si>
    <t xml:space="preserve">BEZ BOLOVANJA NA TERET HZZO)           </t>
  </si>
  <si>
    <t xml:space="preserve">  3132        DOPRINOS NA BRUTO</t>
  </si>
  <si>
    <t xml:space="preserve">  3211        SLUŽBENA PUTOVANJA</t>
  </si>
  <si>
    <t xml:space="preserve">  3212        PRIJEVOZ S POSLA I NA POSAO </t>
  </si>
  <si>
    <t>UKUPNO ZA OŽUJAK 2024.</t>
  </si>
  <si>
    <t>-</t>
  </si>
  <si>
    <t xml:space="preserve">  3121        OSTALI RASHODI ZA ZAPOSLENE</t>
  </si>
  <si>
    <t>Državni proračun RH</t>
  </si>
  <si>
    <t xml:space="preserve">HR18683136487 </t>
  </si>
  <si>
    <t>NOVČANA NAKNADA POSLODAVCA ZBOG NEZAPOŠLJAVANJA OSOBA S INVALIDITETOM</t>
  </si>
  <si>
    <t>Pilko Krunoslav</t>
  </si>
  <si>
    <t>INTELEKTUALNE I OSOBNE USLUGE (BRUTO IZNOS S DOPRINOSIMA NA BRUTO)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</si>
</sst>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0" fontId="6" fillId="0" borderId="0"/>
  </cellStyleXfs>
  <cellXfs count="75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4" fontId="5" fillId="0" borderId="0" xfId="0" applyNumberFormat="1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 inden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4" fontId="9" fillId="2" borderId="1" xfId="0" applyNumberFormat="1" applyFont="1" applyFill="1" applyBorder="1" applyAlignment="1" applyProtection="1">
      <alignment horizontal="center" vertical="center" wrapText="1"/>
    </xf>
    <xf numFmtId="0" fontId="11" fillId="3" borderId="0" xfId="0" applyNumberFormat="1" applyFont="1" applyFill="1" applyAlignment="1" applyProtection="1">
      <alignment horizontal="left" vertical="center"/>
    </xf>
    <xf numFmtId="49" fontId="11" fillId="3" borderId="0" xfId="0" applyNumberFormat="1" applyFont="1" applyFill="1" applyAlignment="1" applyProtection="1">
      <alignment horizontal="left" vertical="center" wrapText="1"/>
    </xf>
    <xf numFmtId="49" fontId="11" fillId="3" borderId="0" xfId="0" applyNumberFormat="1" applyFont="1" applyFill="1" applyAlignment="1" applyProtection="1">
      <alignment horizontal="left" vertical="center" wrapText="1" indent="1"/>
    </xf>
    <xf numFmtId="4" fontId="11" fillId="3" borderId="0" xfId="0" applyNumberFormat="1" applyFont="1" applyFill="1" applyAlignment="1" applyProtection="1">
      <alignment vertical="center"/>
    </xf>
    <xf numFmtId="49" fontId="11" fillId="3" borderId="0" xfId="0" applyNumberFormat="1" applyFont="1" applyFill="1" applyAlignment="1" applyProtection="1">
      <alignment vertical="center" wrapText="1"/>
    </xf>
    <xf numFmtId="4" fontId="11" fillId="3" borderId="0" xfId="0" applyNumberFormat="1" applyFont="1" applyFill="1" applyAlignment="1" applyProtection="1">
      <alignment vertical="center" wrapText="1"/>
    </xf>
    <xf numFmtId="0" fontId="11" fillId="3" borderId="0" xfId="0" applyNumberFormat="1" applyFont="1" applyFill="1" applyBorder="1" applyAlignment="1" applyProtection="1">
      <alignment horizontal="left" vertical="center" wrapText="1" indent="1"/>
    </xf>
    <xf numFmtId="0" fontId="11" fillId="3" borderId="0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9" fillId="5" borderId="1" xfId="0" applyNumberFormat="1" applyFont="1" applyFill="1" applyBorder="1" applyAlignment="1">
      <alignment horizontal="righ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 applyProtection="1">
      <alignment horizontal="left" vertical="center" wrapText="1"/>
    </xf>
    <xf numFmtId="0" fontId="10" fillId="5" borderId="1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164" fontId="11" fillId="4" borderId="1" xfId="0" applyNumberFormat="1" applyFont="1" applyFill="1" applyBorder="1" applyAlignment="1" applyProtection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4" fontId="7" fillId="6" borderId="1" xfId="0" applyNumberFormat="1" applyFont="1" applyFill="1" applyBorder="1" applyAlignment="1">
      <alignment horizontal="center"/>
    </xf>
    <xf numFmtId="0" fontId="9" fillId="5" borderId="2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11" fillId="3" borderId="0" xfId="0" applyNumberFormat="1" applyFont="1" applyFill="1" applyAlignment="1" applyProtection="1">
      <alignment horizontal="left" vertical="center" wrapText="1"/>
    </xf>
    <xf numFmtId="0" fontId="1" fillId="3" borderId="0" xfId="0" applyNumberFormat="1" applyFont="1" applyFill="1" applyAlignment="1" applyProtection="1">
      <alignment horizontal="center" vertical="center" wrapText="1"/>
    </xf>
    <xf numFmtId="49" fontId="11" fillId="3" borderId="0" xfId="0" applyNumberFormat="1" applyFont="1" applyFill="1" applyBorder="1" applyAlignment="1" applyProtection="1">
      <alignment horizontal="right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8" fillId="4" borderId="2" xfId="0" applyNumberFormat="1" applyFont="1" applyFill="1" applyBorder="1" applyAlignment="1" applyProtection="1">
      <alignment horizontal="center" vertical="center" wrapText="1"/>
    </xf>
    <xf numFmtId="0" fontId="8" fillId="4" borderId="3" xfId="0" applyNumberFormat="1" applyFont="1" applyFill="1" applyBorder="1" applyAlignment="1" applyProtection="1">
      <alignment horizontal="center" vertical="center" wrapText="1"/>
    </xf>
    <xf numFmtId="0" fontId="8" fillId="4" borderId="4" xfId="0" applyNumberFormat="1" applyFont="1" applyFill="1" applyBorder="1" applyAlignment="1" applyProtection="1">
      <alignment horizontal="center" vertical="center" wrapText="1"/>
    </xf>
    <xf numFmtId="0" fontId="11" fillId="4" borderId="2" xfId="0" applyNumberFormat="1" applyFont="1" applyFill="1" applyBorder="1" applyAlignment="1" applyProtection="1">
      <alignment horizontal="center" vertical="center" wrapText="1"/>
    </xf>
    <xf numFmtId="0" fontId="11" fillId="4" borderId="3" xfId="0" applyNumberFormat="1" applyFont="1" applyFill="1" applyBorder="1" applyAlignment="1" applyProtection="1">
      <alignment horizontal="center" vertical="center" wrapText="1"/>
    </xf>
    <xf numFmtId="0" fontId="11" fillId="4" borderId="4" xfId="0" applyNumberFormat="1" applyFont="1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4" fontId="13" fillId="0" borderId="2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6" borderId="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</cellXfs>
  <cellStyles count="5">
    <cellStyle name="Normal 2" xfId="4" xr:uid="{1905157A-8B59-4139-A19D-CB529FD6C3DA}"/>
    <cellStyle name="Normalno" xfId="0" builtinId="0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9"/>
  <sheetViews>
    <sheetView tabSelected="1" zoomScale="150" zoomScaleNormal="150" workbookViewId="0">
      <selection activeCell="A6" sqref="A6:F6"/>
    </sheetView>
  </sheetViews>
  <sheetFormatPr defaultColWidth="8.85546875" defaultRowHeight="12.75" x14ac:dyDescent="0.2"/>
  <cols>
    <col min="1" max="1" width="55" style="3" bestFit="1" customWidth="1"/>
    <col min="2" max="2" width="37.28515625" style="5" bestFit="1" customWidth="1"/>
    <col min="3" max="3" width="18.28515625" style="6" bestFit="1" customWidth="1"/>
    <col min="4" max="4" width="6" style="5" bestFit="1" customWidth="1"/>
    <col min="5" max="5" width="40.140625" style="3" bestFit="1" customWidth="1"/>
    <col min="6" max="6" width="10.85546875" style="4" bestFit="1" customWidth="1"/>
    <col min="7" max="7" width="8.85546875" style="1" customWidth="1"/>
    <col min="8" max="16384" width="8.85546875" style="1"/>
  </cols>
  <sheetData>
    <row r="1" spans="1:6" customFormat="1" ht="15" x14ac:dyDescent="0.25">
      <c r="A1" s="41" t="s">
        <v>135</v>
      </c>
      <c r="B1" s="41"/>
      <c r="C1" s="41"/>
      <c r="D1" s="41"/>
      <c r="E1" s="13"/>
      <c r="F1" s="13"/>
    </row>
    <row r="2" spans="1:6" customFormat="1" ht="15" x14ac:dyDescent="0.25">
      <c r="A2" s="10" t="s">
        <v>136</v>
      </c>
      <c r="B2" s="11"/>
      <c r="C2" s="12"/>
      <c r="D2" s="11"/>
      <c r="E2" s="14"/>
      <c r="F2" s="15"/>
    </row>
    <row r="3" spans="1:6" customFormat="1" ht="12" customHeight="1" x14ac:dyDescent="0.25">
      <c r="A3" s="42" t="s">
        <v>0</v>
      </c>
      <c r="B3" s="42"/>
      <c r="C3" s="42"/>
      <c r="D3" s="42"/>
      <c r="E3" s="42"/>
      <c r="F3" s="42"/>
    </row>
    <row r="4" spans="1:6" customFormat="1" ht="15" x14ac:dyDescent="0.25">
      <c r="A4" s="42"/>
      <c r="B4" s="42"/>
      <c r="C4" s="42"/>
      <c r="D4" s="42"/>
      <c r="E4" s="42"/>
      <c r="F4" s="42"/>
    </row>
    <row r="5" spans="1:6" customFormat="1" ht="19.5" customHeight="1" x14ac:dyDescent="0.25">
      <c r="A5" s="16"/>
      <c r="B5" s="17"/>
      <c r="C5" s="16"/>
      <c r="D5" s="17"/>
      <c r="E5" s="43" t="s">
        <v>141</v>
      </c>
      <c r="F5" s="43"/>
    </row>
    <row r="6" spans="1:6" customFormat="1" ht="19.5" customHeight="1" x14ac:dyDescent="0.25">
      <c r="A6" s="45" t="s">
        <v>138</v>
      </c>
      <c r="B6" s="46"/>
      <c r="C6" s="46"/>
      <c r="D6" s="46"/>
      <c r="E6" s="46"/>
      <c r="F6" s="47"/>
    </row>
    <row r="7" spans="1:6" s="2" customFormat="1" ht="24" customHeight="1" x14ac:dyDescent="0.25">
      <c r="A7" s="7" t="s">
        <v>1</v>
      </c>
      <c r="B7" s="8" t="s">
        <v>2</v>
      </c>
      <c r="C7" s="7" t="s">
        <v>137</v>
      </c>
      <c r="D7" s="44" t="s">
        <v>3</v>
      </c>
      <c r="E7" s="44"/>
      <c r="F7" s="9" t="s">
        <v>4</v>
      </c>
    </row>
    <row r="8" spans="1:6" customFormat="1" ht="13.5" customHeight="1" x14ac:dyDescent="0.25">
      <c r="A8" s="18" t="s">
        <v>6</v>
      </c>
      <c r="B8" s="18" t="s">
        <v>7</v>
      </c>
      <c r="C8" s="19" t="s">
        <v>8</v>
      </c>
      <c r="D8" s="20">
        <v>3224</v>
      </c>
      <c r="E8" s="21" t="s">
        <v>57</v>
      </c>
      <c r="F8" s="22">
        <v>411.74</v>
      </c>
    </row>
    <row r="9" spans="1:6" customFormat="1" ht="13.5" customHeight="1" x14ac:dyDescent="0.25">
      <c r="A9" s="18" t="s">
        <v>6</v>
      </c>
      <c r="B9" s="18" t="s">
        <v>7</v>
      </c>
      <c r="C9" s="19" t="s">
        <v>8</v>
      </c>
      <c r="D9" s="20">
        <v>3221</v>
      </c>
      <c r="E9" s="21" t="s">
        <v>40</v>
      </c>
      <c r="F9" s="22">
        <v>28.69</v>
      </c>
    </row>
    <row r="10" spans="1:6" customFormat="1" ht="13.5" customHeight="1" x14ac:dyDescent="0.25">
      <c r="A10" s="18" t="s">
        <v>6</v>
      </c>
      <c r="B10" s="18" t="s">
        <v>7</v>
      </c>
      <c r="C10" s="19" t="s">
        <v>8</v>
      </c>
      <c r="D10" s="20">
        <v>3299</v>
      </c>
      <c r="E10" s="21" t="s">
        <v>60</v>
      </c>
      <c r="F10" s="22">
        <v>6.4</v>
      </c>
    </row>
    <row r="11" spans="1:6" customFormat="1" ht="13.5" customHeight="1" x14ac:dyDescent="0.25">
      <c r="A11" s="38" t="s">
        <v>139</v>
      </c>
      <c r="B11" s="39"/>
      <c r="C11" s="39"/>
      <c r="D11" s="39"/>
      <c r="E11" s="40"/>
      <c r="F11" s="23">
        <f>F8+F9+F10</f>
        <v>446.83</v>
      </c>
    </row>
    <row r="12" spans="1:6" customFormat="1" ht="13.5" customHeight="1" x14ac:dyDescent="0.25">
      <c r="A12" s="24" t="s">
        <v>10</v>
      </c>
      <c r="B12" s="24" t="s">
        <v>11</v>
      </c>
      <c r="C12" s="25" t="s">
        <v>12</v>
      </c>
      <c r="D12" s="26">
        <v>4227</v>
      </c>
      <c r="E12" s="27" t="s">
        <v>13</v>
      </c>
      <c r="F12" s="23">
        <v>2580.1799999999998</v>
      </c>
    </row>
    <row r="13" spans="1:6" customFormat="1" ht="13.5" customHeight="1" x14ac:dyDescent="0.25">
      <c r="A13" s="24" t="s">
        <v>14</v>
      </c>
      <c r="B13" s="24" t="s">
        <v>15</v>
      </c>
      <c r="C13" s="25" t="s">
        <v>8</v>
      </c>
      <c r="D13" s="26">
        <v>3222</v>
      </c>
      <c r="E13" s="27" t="s">
        <v>16</v>
      </c>
      <c r="F13" s="23">
        <v>191.63</v>
      </c>
    </row>
    <row r="14" spans="1:6" customFormat="1" ht="14.25" customHeight="1" x14ac:dyDescent="0.25">
      <c r="A14" s="24" t="s">
        <v>17</v>
      </c>
      <c r="B14" s="24" t="s">
        <v>18</v>
      </c>
      <c r="C14" s="25" t="s">
        <v>12</v>
      </c>
      <c r="D14" s="26">
        <v>3232</v>
      </c>
      <c r="E14" s="27" t="s">
        <v>19</v>
      </c>
      <c r="F14" s="23">
        <v>132.72999999999999</v>
      </c>
    </row>
    <row r="15" spans="1:6" customFormat="1" ht="13.5" customHeight="1" x14ac:dyDescent="0.25">
      <c r="A15" s="24" t="s">
        <v>20</v>
      </c>
      <c r="B15" s="24"/>
      <c r="C15" s="25" t="s">
        <v>12</v>
      </c>
      <c r="D15" s="26">
        <v>3211</v>
      </c>
      <c r="E15" s="27" t="s">
        <v>21</v>
      </c>
      <c r="F15" s="23">
        <v>240</v>
      </c>
    </row>
    <row r="16" spans="1:6" customFormat="1" ht="13.5" customHeight="1" x14ac:dyDescent="0.25">
      <c r="A16" s="24" t="s">
        <v>140</v>
      </c>
      <c r="B16" s="24" t="s">
        <v>22</v>
      </c>
      <c r="C16" s="25" t="s">
        <v>8</v>
      </c>
      <c r="D16" s="26">
        <v>3234</v>
      </c>
      <c r="E16" s="27" t="s">
        <v>23</v>
      </c>
      <c r="F16" s="23">
        <v>7.0000000000000007E-2</v>
      </c>
    </row>
    <row r="17" spans="1:6" customFormat="1" ht="13.5" customHeight="1" x14ac:dyDescent="0.25">
      <c r="A17" s="24" t="s">
        <v>24</v>
      </c>
      <c r="B17" s="24" t="s">
        <v>25</v>
      </c>
      <c r="C17" s="25" t="s">
        <v>8</v>
      </c>
      <c r="D17" s="26">
        <v>3234</v>
      </c>
      <c r="E17" s="27" t="s">
        <v>23</v>
      </c>
      <c r="F17" s="23">
        <v>1662.73</v>
      </c>
    </row>
    <row r="18" spans="1:6" customFormat="1" ht="13.5" customHeight="1" x14ac:dyDescent="0.25">
      <c r="A18" s="24" t="s">
        <v>26</v>
      </c>
      <c r="B18" s="24" t="s">
        <v>27</v>
      </c>
      <c r="C18" s="25" t="s">
        <v>12</v>
      </c>
      <c r="D18" s="26">
        <v>3222</v>
      </c>
      <c r="E18" s="27" t="s">
        <v>16</v>
      </c>
      <c r="F18" s="23">
        <v>1219.3800000000001</v>
      </c>
    </row>
    <row r="19" spans="1:6" customFormat="1" ht="13.5" customHeight="1" x14ac:dyDescent="0.25">
      <c r="A19" s="24" t="s">
        <v>28</v>
      </c>
      <c r="B19" s="24" t="s">
        <v>29</v>
      </c>
      <c r="C19" s="25" t="s">
        <v>8</v>
      </c>
      <c r="D19" s="26">
        <v>3224</v>
      </c>
      <c r="E19" s="27" t="s">
        <v>9</v>
      </c>
      <c r="F19" s="23">
        <v>29.89</v>
      </c>
    </row>
    <row r="20" spans="1:6" customFormat="1" ht="13.5" customHeight="1" x14ac:dyDescent="0.25">
      <c r="A20" s="24" t="s">
        <v>30</v>
      </c>
      <c r="B20" s="24" t="s">
        <v>31</v>
      </c>
      <c r="C20" s="25" t="s">
        <v>12</v>
      </c>
      <c r="D20" s="26">
        <v>3232</v>
      </c>
      <c r="E20" s="27" t="s">
        <v>19</v>
      </c>
      <c r="F20" s="23">
        <v>631.25</v>
      </c>
    </row>
    <row r="21" spans="1:6" customFormat="1" ht="13.5" customHeight="1" x14ac:dyDescent="0.25">
      <c r="A21" s="18" t="s">
        <v>35</v>
      </c>
      <c r="B21" s="18" t="s">
        <v>36</v>
      </c>
      <c r="C21" s="19" t="s">
        <v>8</v>
      </c>
      <c r="D21" s="20">
        <v>3234</v>
      </c>
      <c r="E21" s="21" t="s">
        <v>23</v>
      </c>
      <c r="F21" s="22">
        <v>886.23</v>
      </c>
    </row>
    <row r="22" spans="1:6" customFormat="1" ht="13.5" customHeight="1" x14ac:dyDescent="0.25">
      <c r="A22" s="18" t="s">
        <v>35</v>
      </c>
      <c r="B22" s="18" t="s">
        <v>36</v>
      </c>
      <c r="C22" s="19" t="s">
        <v>8</v>
      </c>
      <c r="D22" s="20">
        <v>3221</v>
      </c>
      <c r="E22" s="21" t="s">
        <v>40</v>
      </c>
      <c r="F22" s="22">
        <v>19.5</v>
      </c>
    </row>
    <row r="23" spans="1:6" customFormat="1" ht="13.5" customHeight="1" x14ac:dyDescent="0.25">
      <c r="A23" s="38" t="s">
        <v>139</v>
      </c>
      <c r="B23" s="39"/>
      <c r="C23" s="39"/>
      <c r="D23" s="39"/>
      <c r="E23" s="40"/>
      <c r="F23" s="23">
        <f>F21+F22</f>
        <v>905.73</v>
      </c>
    </row>
    <row r="24" spans="1:6" customFormat="1" ht="13.5" customHeight="1" x14ac:dyDescent="0.25">
      <c r="A24" s="24" t="s">
        <v>37</v>
      </c>
      <c r="B24" s="24"/>
      <c r="C24" s="25" t="s">
        <v>8</v>
      </c>
      <c r="D24" s="26">
        <v>4227</v>
      </c>
      <c r="E24" s="27" t="s">
        <v>13</v>
      </c>
      <c r="F24" s="23">
        <v>2116.67</v>
      </c>
    </row>
    <row r="25" spans="1:6" customFormat="1" ht="13.5" customHeight="1" x14ac:dyDescent="0.25">
      <c r="A25" s="24" t="s">
        <v>41</v>
      </c>
      <c r="B25" s="24" t="s">
        <v>42</v>
      </c>
      <c r="C25" s="25" t="s">
        <v>12</v>
      </c>
      <c r="D25" s="26">
        <v>4241</v>
      </c>
      <c r="E25" s="27" t="s">
        <v>43</v>
      </c>
      <c r="F25" s="23">
        <v>100.17</v>
      </c>
    </row>
    <row r="26" spans="1:6" customFormat="1" ht="13.5" customHeight="1" x14ac:dyDescent="0.25">
      <c r="A26" s="18" t="s">
        <v>44</v>
      </c>
      <c r="B26" s="18" t="s">
        <v>45</v>
      </c>
      <c r="C26" s="19" t="s">
        <v>12</v>
      </c>
      <c r="D26" s="20">
        <v>4221</v>
      </c>
      <c r="E26" s="21" t="s">
        <v>46</v>
      </c>
      <c r="F26" s="22">
        <v>365.05</v>
      </c>
    </row>
    <row r="27" spans="1:6" customFormat="1" ht="13.5" customHeight="1" x14ac:dyDescent="0.25">
      <c r="A27" s="38" t="s">
        <v>139</v>
      </c>
      <c r="B27" s="39"/>
      <c r="C27" s="39"/>
      <c r="D27" s="39"/>
      <c r="E27" s="40"/>
      <c r="F27" s="23">
        <f>F26</f>
        <v>365.05</v>
      </c>
    </row>
    <row r="28" spans="1:6" customFormat="1" ht="13.5" customHeight="1" x14ac:dyDescent="0.25">
      <c r="A28" s="24" t="s">
        <v>32</v>
      </c>
      <c r="B28" s="24" t="s">
        <v>33</v>
      </c>
      <c r="C28" s="25" t="s">
        <v>34</v>
      </c>
      <c r="D28" s="26">
        <v>3232</v>
      </c>
      <c r="E28" s="27" t="s">
        <v>47</v>
      </c>
      <c r="F28" s="23">
        <v>313.36</v>
      </c>
    </row>
    <row r="29" spans="1:6" customFormat="1" ht="13.5" customHeight="1" x14ac:dyDescent="0.25">
      <c r="A29" s="24" t="s">
        <v>38</v>
      </c>
      <c r="B29" s="24" t="s">
        <v>39</v>
      </c>
      <c r="C29" s="25" t="s">
        <v>12</v>
      </c>
      <c r="D29" s="26">
        <v>3221</v>
      </c>
      <c r="E29" s="27" t="s">
        <v>40</v>
      </c>
      <c r="F29" s="23">
        <v>264.58</v>
      </c>
    </row>
    <row r="30" spans="1:6" customFormat="1" ht="13.5" customHeight="1" x14ac:dyDescent="0.25">
      <c r="A30" s="24" t="s">
        <v>48</v>
      </c>
      <c r="B30" s="24" t="s">
        <v>49</v>
      </c>
      <c r="C30" s="25" t="s">
        <v>50</v>
      </c>
      <c r="D30" s="26">
        <v>3211</v>
      </c>
      <c r="E30" s="27" t="s">
        <v>21</v>
      </c>
      <c r="F30" s="23">
        <v>1013.7</v>
      </c>
    </row>
    <row r="31" spans="1:6" customFormat="1" ht="13.5" customHeight="1" x14ac:dyDescent="0.25">
      <c r="A31" s="18" t="s">
        <v>51</v>
      </c>
      <c r="B31" s="18" t="s">
        <v>52</v>
      </c>
      <c r="C31" s="19" t="s">
        <v>12</v>
      </c>
      <c r="D31" s="20">
        <v>3221</v>
      </c>
      <c r="E31" s="21" t="s">
        <v>40</v>
      </c>
      <c r="F31" s="22">
        <v>29.6</v>
      </c>
    </row>
    <row r="32" spans="1:6" customFormat="1" ht="13.5" customHeight="1" x14ac:dyDescent="0.25">
      <c r="A32" s="18" t="s">
        <v>51</v>
      </c>
      <c r="B32" s="18" t="s">
        <v>52</v>
      </c>
      <c r="C32" s="19" t="s">
        <v>12</v>
      </c>
      <c r="D32" s="20">
        <v>3225</v>
      </c>
      <c r="E32" s="21" t="s">
        <v>53</v>
      </c>
      <c r="F32" s="22">
        <v>30.4</v>
      </c>
    </row>
    <row r="33" spans="1:6" customFormat="1" ht="13.5" customHeight="1" x14ac:dyDescent="0.25">
      <c r="A33" s="24" t="s">
        <v>139</v>
      </c>
      <c r="B33" s="24"/>
      <c r="C33" s="25"/>
      <c r="D33" s="26"/>
      <c r="E33" s="27"/>
      <c r="F33" s="23">
        <f>F31+F32</f>
        <v>60</v>
      </c>
    </row>
    <row r="34" spans="1:6" customFormat="1" ht="13.5" customHeight="1" x14ac:dyDescent="0.25">
      <c r="A34" s="24" t="s">
        <v>54</v>
      </c>
      <c r="B34" s="24" t="s">
        <v>55</v>
      </c>
      <c r="C34" s="25" t="s">
        <v>56</v>
      </c>
      <c r="D34" s="26">
        <v>3224</v>
      </c>
      <c r="E34" s="27" t="s">
        <v>57</v>
      </c>
      <c r="F34" s="23">
        <v>6.45</v>
      </c>
    </row>
    <row r="35" spans="1:6" customFormat="1" ht="13.5" customHeight="1" x14ac:dyDescent="0.25">
      <c r="A35" s="24" t="s">
        <v>58</v>
      </c>
      <c r="B35" s="24" t="s">
        <v>59</v>
      </c>
      <c r="C35" s="25" t="s">
        <v>8</v>
      </c>
      <c r="D35" s="26">
        <v>3299</v>
      </c>
      <c r="E35" s="27" t="s">
        <v>60</v>
      </c>
      <c r="F35" s="23">
        <v>602.66</v>
      </c>
    </row>
    <row r="36" spans="1:6" customFormat="1" ht="13.5" customHeight="1" x14ac:dyDescent="0.25">
      <c r="A36" s="24" t="s">
        <v>61</v>
      </c>
      <c r="B36" s="24" t="s">
        <v>62</v>
      </c>
      <c r="C36" s="25" t="s">
        <v>8</v>
      </c>
      <c r="D36" s="26">
        <v>3231</v>
      </c>
      <c r="E36" s="27" t="s">
        <v>63</v>
      </c>
      <c r="F36" s="23">
        <v>520</v>
      </c>
    </row>
    <row r="37" spans="1:6" customFormat="1" ht="13.5" customHeight="1" x14ac:dyDescent="0.25">
      <c r="A37" s="24" t="s">
        <v>64</v>
      </c>
      <c r="B37" s="24" t="s">
        <v>65</v>
      </c>
      <c r="C37" s="25" t="s">
        <v>12</v>
      </c>
      <c r="D37" s="26">
        <v>3213</v>
      </c>
      <c r="E37" s="27" t="s">
        <v>66</v>
      </c>
      <c r="F37" s="23">
        <v>300</v>
      </c>
    </row>
    <row r="38" spans="1:6" customFormat="1" ht="13.5" customHeight="1" x14ac:dyDescent="0.25">
      <c r="A38" s="24" t="s">
        <v>67</v>
      </c>
      <c r="B38" s="24" t="s">
        <v>68</v>
      </c>
      <c r="C38" s="25" t="s">
        <v>8</v>
      </c>
      <c r="D38" s="26">
        <v>3232</v>
      </c>
      <c r="E38" s="27" t="s">
        <v>47</v>
      </c>
      <c r="F38" s="23">
        <v>412.5</v>
      </c>
    </row>
    <row r="39" spans="1:6" customFormat="1" ht="13.5" customHeight="1" x14ac:dyDescent="0.25">
      <c r="A39" s="24" t="s">
        <v>72</v>
      </c>
      <c r="B39" s="24" t="s">
        <v>73</v>
      </c>
      <c r="C39" s="25" t="s">
        <v>8</v>
      </c>
      <c r="D39" s="26">
        <v>3239</v>
      </c>
      <c r="E39" s="27" t="s">
        <v>74</v>
      </c>
      <c r="F39" s="23">
        <v>79.63</v>
      </c>
    </row>
    <row r="40" spans="1:6" customFormat="1" ht="13.5" customHeight="1" x14ac:dyDescent="0.25">
      <c r="A40" s="24" t="s">
        <v>75</v>
      </c>
      <c r="B40" s="24" t="s">
        <v>76</v>
      </c>
      <c r="C40" s="25" t="s">
        <v>8</v>
      </c>
      <c r="D40" s="26">
        <v>3722</v>
      </c>
      <c r="E40" s="27" t="s">
        <v>77</v>
      </c>
      <c r="F40" s="23">
        <v>744.3</v>
      </c>
    </row>
    <row r="41" spans="1:6" customFormat="1" ht="13.5" customHeight="1" x14ac:dyDescent="0.25">
      <c r="A41" s="24" t="s">
        <v>78</v>
      </c>
      <c r="B41" s="24" t="s">
        <v>79</v>
      </c>
      <c r="C41" s="25" t="s">
        <v>12</v>
      </c>
      <c r="D41" s="26">
        <v>3299</v>
      </c>
      <c r="E41" s="27" t="s">
        <v>60</v>
      </c>
      <c r="F41" s="23">
        <v>10.62</v>
      </c>
    </row>
    <row r="42" spans="1:6" customFormat="1" ht="13.5" customHeight="1" x14ac:dyDescent="0.25">
      <c r="A42" s="24" t="s">
        <v>82</v>
      </c>
      <c r="B42" s="24" t="s">
        <v>83</v>
      </c>
      <c r="C42" s="25" t="s">
        <v>12</v>
      </c>
      <c r="D42" s="26">
        <v>3431</v>
      </c>
      <c r="E42" s="27" t="s">
        <v>84</v>
      </c>
      <c r="F42" s="23">
        <v>182.54</v>
      </c>
    </row>
    <row r="43" spans="1:6" customFormat="1" ht="13.5" customHeight="1" x14ac:dyDescent="0.25">
      <c r="A43" s="24" t="s">
        <v>85</v>
      </c>
      <c r="B43" s="24" t="s">
        <v>86</v>
      </c>
      <c r="C43" s="25" t="s">
        <v>12</v>
      </c>
      <c r="D43" s="26">
        <v>3238</v>
      </c>
      <c r="E43" s="27" t="s">
        <v>87</v>
      </c>
      <c r="F43" s="23">
        <v>15.94</v>
      </c>
    </row>
    <row r="44" spans="1:6" customFormat="1" ht="13.5" customHeight="1" x14ac:dyDescent="0.25">
      <c r="A44" s="24" t="s">
        <v>140</v>
      </c>
      <c r="B44" s="24" t="s">
        <v>22</v>
      </c>
      <c r="C44" s="25" t="s">
        <v>8</v>
      </c>
      <c r="D44" s="26">
        <v>3234</v>
      </c>
      <c r="E44" s="27" t="s">
        <v>92</v>
      </c>
      <c r="F44" s="23">
        <v>54.51</v>
      </c>
    </row>
    <row r="45" spans="1:6" customFormat="1" ht="13.5" customHeight="1" x14ac:dyDescent="0.25">
      <c r="A45" s="24" t="s">
        <v>90</v>
      </c>
      <c r="B45" s="24" t="s">
        <v>91</v>
      </c>
      <c r="C45" s="25" t="s">
        <v>12</v>
      </c>
      <c r="D45" s="26">
        <v>3231</v>
      </c>
      <c r="E45" s="27" t="s">
        <v>63</v>
      </c>
      <c r="F45" s="23">
        <v>91.2</v>
      </c>
    </row>
    <row r="46" spans="1:6" customFormat="1" ht="13.5" customHeight="1" x14ac:dyDescent="0.25">
      <c r="A46" s="24" t="s">
        <v>80</v>
      </c>
      <c r="B46" s="24" t="s">
        <v>81</v>
      </c>
      <c r="C46" s="25" t="s">
        <v>8</v>
      </c>
      <c r="D46" s="26">
        <v>3222</v>
      </c>
      <c r="E46" s="27" t="s">
        <v>71</v>
      </c>
      <c r="F46" s="23">
        <v>410.05</v>
      </c>
    </row>
    <row r="47" spans="1:6" customFormat="1" ht="13.5" customHeight="1" x14ac:dyDescent="0.25">
      <c r="A47" s="18" t="s">
        <v>93</v>
      </c>
      <c r="B47" s="18" t="s">
        <v>94</v>
      </c>
      <c r="C47" s="19" t="s">
        <v>95</v>
      </c>
      <c r="D47" s="20">
        <v>3221</v>
      </c>
      <c r="E47" s="21" t="s">
        <v>40</v>
      </c>
      <c r="F47" s="22">
        <v>112.5</v>
      </c>
    </row>
    <row r="48" spans="1:6" customFormat="1" ht="13.5" customHeight="1" x14ac:dyDescent="0.25">
      <c r="A48" s="18" t="s">
        <v>93</v>
      </c>
      <c r="B48" s="18" t="s">
        <v>94</v>
      </c>
      <c r="C48" s="19" t="s">
        <v>95</v>
      </c>
      <c r="D48" s="20">
        <v>3224</v>
      </c>
      <c r="E48" s="21" t="s">
        <v>57</v>
      </c>
      <c r="F48" s="22">
        <v>287.5</v>
      </c>
    </row>
    <row r="49" spans="1:6" customFormat="1" ht="13.5" customHeight="1" x14ac:dyDescent="0.25">
      <c r="A49" s="38" t="s">
        <v>139</v>
      </c>
      <c r="B49" s="39"/>
      <c r="C49" s="39"/>
      <c r="D49" s="39"/>
      <c r="E49" s="40"/>
      <c r="F49" s="23">
        <f>F47+F48</f>
        <v>400</v>
      </c>
    </row>
    <row r="50" spans="1:6" customFormat="1" ht="13.5" customHeight="1" x14ac:dyDescent="0.25">
      <c r="A50" s="24" t="s">
        <v>96</v>
      </c>
      <c r="B50" s="24" t="s">
        <v>97</v>
      </c>
      <c r="C50" s="25" t="s">
        <v>12</v>
      </c>
      <c r="D50" s="26">
        <v>3231</v>
      </c>
      <c r="E50" s="27" t="s">
        <v>63</v>
      </c>
      <c r="F50" s="23">
        <v>225.5</v>
      </c>
    </row>
    <row r="51" spans="1:6" customFormat="1" ht="13.5" customHeight="1" x14ac:dyDescent="0.25">
      <c r="A51" s="24" t="s">
        <v>98</v>
      </c>
      <c r="B51" s="24" t="s">
        <v>99</v>
      </c>
      <c r="C51" s="25" t="s">
        <v>100</v>
      </c>
      <c r="D51" s="26">
        <v>4241</v>
      </c>
      <c r="E51" s="27" t="s">
        <v>43</v>
      </c>
      <c r="F51" s="23">
        <v>63.16</v>
      </c>
    </row>
    <row r="52" spans="1:6" customFormat="1" ht="13.5" customHeight="1" x14ac:dyDescent="0.25">
      <c r="A52" s="24" t="s">
        <v>101</v>
      </c>
      <c r="B52" s="24" t="s">
        <v>102</v>
      </c>
      <c r="C52" s="25" t="s">
        <v>12</v>
      </c>
      <c r="D52" s="26">
        <v>3299</v>
      </c>
      <c r="E52" s="27" t="s">
        <v>60</v>
      </c>
      <c r="F52" s="23">
        <v>100</v>
      </c>
    </row>
    <row r="53" spans="1:6" customFormat="1" ht="13.5" customHeight="1" x14ac:dyDescent="0.25">
      <c r="A53" s="24" t="s">
        <v>103</v>
      </c>
      <c r="B53" s="24" t="s">
        <v>104</v>
      </c>
      <c r="C53" s="25" t="s">
        <v>105</v>
      </c>
      <c r="D53" s="26">
        <v>3299</v>
      </c>
      <c r="E53" s="27" t="s">
        <v>60</v>
      </c>
      <c r="F53" s="23">
        <v>653.82000000000005</v>
      </c>
    </row>
    <row r="54" spans="1:6" customFormat="1" ht="13.5" customHeight="1" x14ac:dyDescent="0.25">
      <c r="A54" s="24" t="s">
        <v>106</v>
      </c>
      <c r="B54" s="24" t="s">
        <v>107</v>
      </c>
      <c r="C54" s="25" t="s">
        <v>108</v>
      </c>
      <c r="D54" s="26">
        <v>3233</v>
      </c>
      <c r="E54" s="27" t="s">
        <v>109</v>
      </c>
      <c r="F54" s="23">
        <v>315</v>
      </c>
    </row>
    <row r="55" spans="1:6" customFormat="1" ht="13.5" customHeight="1" x14ac:dyDescent="0.25">
      <c r="A55" s="24" t="s">
        <v>110</v>
      </c>
      <c r="B55" s="24" t="s">
        <v>111</v>
      </c>
      <c r="C55" s="25" t="s">
        <v>8</v>
      </c>
      <c r="D55" s="26">
        <v>3299</v>
      </c>
      <c r="E55" s="27" t="s">
        <v>60</v>
      </c>
      <c r="F55" s="23">
        <v>44</v>
      </c>
    </row>
    <row r="56" spans="1:6" customFormat="1" ht="13.5" customHeight="1" x14ac:dyDescent="0.25">
      <c r="A56" s="24" t="s">
        <v>112</v>
      </c>
      <c r="B56" s="24" t="s">
        <v>113</v>
      </c>
      <c r="C56" s="25" t="s">
        <v>100</v>
      </c>
      <c r="D56" s="26">
        <v>3221</v>
      </c>
      <c r="E56" s="27" t="s">
        <v>40</v>
      </c>
      <c r="F56" s="23">
        <v>40.64</v>
      </c>
    </row>
    <row r="57" spans="1:6" customFormat="1" ht="13.5" customHeight="1" x14ac:dyDescent="0.25">
      <c r="A57" s="24" t="s">
        <v>114</v>
      </c>
      <c r="B57" s="24" t="s">
        <v>115</v>
      </c>
      <c r="C57" s="25" t="s">
        <v>12</v>
      </c>
      <c r="D57" s="26">
        <v>3223</v>
      </c>
      <c r="E57" s="27" t="s">
        <v>116</v>
      </c>
      <c r="F57" s="23">
        <v>6070.35</v>
      </c>
    </row>
    <row r="58" spans="1:6" customFormat="1" ht="13.5" customHeight="1" x14ac:dyDescent="0.25">
      <c r="A58" s="24" t="s">
        <v>117</v>
      </c>
      <c r="B58" s="24" t="s">
        <v>118</v>
      </c>
      <c r="C58" s="25" t="s">
        <v>12</v>
      </c>
      <c r="D58" s="26">
        <v>3223</v>
      </c>
      <c r="E58" s="27" t="s">
        <v>116</v>
      </c>
      <c r="F58" s="23">
        <v>4841.1000000000004</v>
      </c>
    </row>
    <row r="59" spans="1:6" customFormat="1" ht="13.5" customHeight="1" x14ac:dyDescent="0.25">
      <c r="A59" s="24" t="s">
        <v>119</v>
      </c>
      <c r="B59" s="24" t="s">
        <v>120</v>
      </c>
      <c r="C59" s="25" t="s">
        <v>8</v>
      </c>
      <c r="D59" s="26">
        <v>3235</v>
      </c>
      <c r="E59" s="27" t="s">
        <v>121</v>
      </c>
      <c r="F59" s="23">
        <v>180.06</v>
      </c>
    </row>
    <row r="60" spans="1:6" customFormat="1" ht="13.5" customHeight="1" x14ac:dyDescent="0.25">
      <c r="A60" s="24" t="s">
        <v>122</v>
      </c>
      <c r="B60" s="24" t="s">
        <v>123</v>
      </c>
      <c r="C60" s="25" t="s">
        <v>8</v>
      </c>
      <c r="D60" s="26">
        <v>3224</v>
      </c>
      <c r="E60" s="27" t="s">
        <v>57</v>
      </c>
      <c r="F60" s="23">
        <v>688.73</v>
      </c>
    </row>
    <row r="61" spans="1:6" customFormat="1" ht="13.5" customHeight="1" x14ac:dyDescent="0.25">
      <c r="A61" s="18" t="s">
        <v>69</v>
      </c>
      <c r="B61" s="18" t="s">
        <v>70</v>
      </c>
      <c r="C61" s="19" t="s">
        <v>12</v>
      </c>
      <c r="D61" s="20">
        <v>3221</v>
      </c>
      <c r="E61" s="21" t="s">
        <v>40</v>
      </c>
      <c r="F61" s="22">
        <v>593.87</v>
      </c>
    </row>
    <row r="62" spans="1:6" customFormat="1" ht="13.5" customHeight="1" x14ac:dyDescent="0.25">
      <c r="A62" s="18" t="s">
        <v>69</v>
      </c>
      <c r="B62" s="18" t="s">
        <v>70</v>
      </c>
      <c r="C62" s="19" t="s">
        <v>12</v>
      </c>
      <c r="D62" s="20">
        <v>3222</v>
      </c>
      <c r="E62" s="21" t="s">
        <v>71</v>
      </c>
      <c r="F62" s="22">
        <v>112.66</v>
      </c>
    </row>
    <row r="63" spans="1:6" customFormat="1" ht="13.5" customHeight="1" x14ac:dyDescent="0.25">
      <c r="A63" s="38" t="s">
        <v>139</v>
      </c>
      <c r="B63" s="39"/>
      <c r="C63" s="39"/>
      <c r="D63" s="39"/>
      <c r="E63" s="40"/>
      <c r="F63" s="23">
        <f>F61+F62</f>
        <v>706.53</v>
      </c>
    </row>
    <row r="64" spans="1:6" customFormat="1" ht="13.5" customHeight="1" x14ac:dyDescent="0.25">
      <c r="A64" s="18" t="s">
        <v>88</v>
      </c>
      <c r="B64" s="18" t="s">
        <v>89</v>
      </c>
      <c r="C64" s="19" t="s">
        <v>8</v>
      </c>
      <c r="D64" s="20">
        <v>3299</v>
      </c>
      <c r="E64" s="21" t="s">
        <v>60</v>
      </c>
      <c r="F64" s="22">
        <v>49.6</v>
      </c>
    </row>
    <row r="65" spans="1:7" customFormat="1" ht="13.5" customHeight="1" x14ac:dyDescent="0.25">
      <c r="A65" s="18" t="s">
        <v>88</v>
      </c>
      <c r="B65" s="18" t="s">
        <v>89</v>
      </c>
      <c r="C65" s="19" t="s">
        <v>8</v>
      </c>
      <c r="D65" s="20">
        <v>3221</v>
      </c>
      <c r="E65" s="21" t="s">
        <v>40</v>
      </c>
      <c r="F65" s="22">
        <v>41.76</v>
      </c>
    </row>
    <row r="66" spans="1:7" customFormat="1" ht="13.5" customHeight="1" x14ac:dyDescent="0.25">
      <c r="A66" s="38" t="s">
        <v>139</v>
      </c>
      <c r="B66" s="39"/>
      <c r="C66" s="39"/>
      <c r="D66" s="39"/>
      <c r="E66" s="40"/>
      <c r="F66" s="23">
        <f>F64+F65</f>
        <v>91.36</v>
      </c>
    </row>
    <row r="67" spans="1:7" customFormat="1" ht="13.5" customHeight="1" x14ac:dyDescent="0.25">
      <c r="A67" s="24" t="s">
        <v>124</v>
      </c>
      <c r="B67" s="24" t="s">
        <v>125</v>
      </c>
      <c r="C67" s="25" t="s">
        <v>126</v>
      </c>
      <c r="D67" s="26">
        <v>3237</v>
      </c>
      <c r="E67" s="27" t="s">
        <v>127</v>
      </c>
      <c r="F67" s="23">
        <v>31.54</v>
      </c>
    </row>
    <row r="68" spans="1:7" customFormat="1" ht="13.5" customHeight="1" x14ac:dyDescent="0.25">
      <c r="A68" s="24" t="s">
        <v>38</v>
      </c>
      <c r="B68" s="24" t="s">
        <v>39</v>
      </c>
      <c r="C68" s="25" t="s">
        <v>12</v>
      </c>
      <c r="D68" s="26">
        <v>3221</v>
      </c>
      <c r="E68" s="27" t="s">
        <v>40</v>
      </c>
      <c r="F68" s="23">
        <v>153.94</v>
      </c>
    </row>
    <row r="69" spans="1:7" customFormat="1" ht="15" x14ac:dyDescent="0.25">
      <c r="A69" s="24" t="s">
        <v>128</v>
      </c>
      <c r="B69" s="24" t="s">
        <v>129</v>
      </c>
      <c r="C69" s="25" t="s">
        <v>12</v>
      </c>
      <c r="D69" s="26">
        <v>3213</v>
      </c>
      <c r="E69" s="27" t="s">
        <v>66</v>
      </c>
      <c r="F69" s="23">
        <v>50</v>
      </c>
    </row>
    <row r="70" spans="1:7" customFormat="1" ht="13.5" customHeight="1" x14ac:dyDescent="0.25">
      <c r="A70" s="24" t="s">
        <v>130</v>
      </c>
      <c r="B70" s="24" t="s">
        <v>131</v>
      </c>
      <c r="C70" s="25" t="s">
        <v>12</v>
      </c>
      <c r="D70" s="26">
        <v>3299</v>
      </c>
      <c r="E70" s="27" t="s">
        <v>60</v>
      </c>
      <c r="F70" s="23">
        <v>700</v>
      </c>
    </row>
    <row r="71" spans="1:7" customFormat="1" ht="13.5" customHeight="1" x14ac:dyDescent="0.25">
      <c r="A71" s="24" t="s">
        <v>26</v>
      </c>
      <c r="B71" s="24" t="s">
        <v>27</v>
      </c>
      <c r="C71" s="25" t="s">
        <v>12</v>
      </c>
      <c r="D71" s="26">
        <v>3221</v>
      </c>
      <c r="E71" s="27" t="s">
        <v>40</v>
      </c>
      <c r="F71" s="23">
        <v>41.49</v>
      </c>
    </row>
    <row r="72" spans="1:7" customFormat="1" ht="13.5" customHeight="1" x14ac:dyDescent="0.25">
      <c r="A72" s="24" t="s">
        <v>54</v>
      </c>
      <c r="B72" s="24" t="s">
        <v>55</v>
      </c>
      <c r="C72" s="25" t="s">
        <v>56</v>
      </c>
      <c r="D72" s="26">
        <v>3224</v>
      </c>
      <c r="E72" s="27" t="s">
        <v>57</v>
      </c>
      <c r="F72" s="23">
        <v>512.39</v>
      </c>
    </row>
    <row r="73" spans="1:7" customFormat="1" ht="15" x14ac:dyDescent="0.25">
      <c r="A73" s="24" t="s">
        <v>132</v>
      </c>
      <c r="B73" s="24" t="s">
        <v>133</v>
      </c>
      <c r="C73" s="25" t="s">
        <v>8</v>
      </c>
      <c r="D73" s="26">
        <v>3224</v>
      </c>
      <c r="E73" s="27" t="s">
        <v>57</v>
      </c>
      <c r="F73" s="23">
        <v>592.92999999999995</v>
      </c>
    </row>
    <row r="74" spans="1:7" customFormat="1" ht="24" x14ac:dyDescent="0.25">
      <c r="A74" s="24" t="s">
        <v>158</v>
      </c>
      <c r="B74" s="25" t="s">
        <v>153</v>
      </c>
      <c r="C74" s="25" t="s">
        <v>153</v>
      </c>
      <c r="D74" s="26">
        <v>3237</v>
      </c>
      <c r="E74" s="27" t="s">
        <v>159</v>
      </c>
      <c r="F74" s="23">
        <v>2259.12</v>
      </c>
    </row>
    <row r="75" spans="1:7" customFormat="1" ht="24" x14ac:dyDescent="0.25">
      <c r="A75" s="24" t="s">
        <v>155</v>
      </c>
      <c r="B75" s="24" t="s">
        <v>156</v>
      </c>
      <c r="C75" s="25" t="s">
        <v>12</v>
      </c>
      <c r="D75" s="26">
        <v>32955</v>
      </c>
      <c r="E75" s="27" t="s">
        <v>157</v>
      </c>
      <c r="F75" s="23">
        <v>504</v>
      </c>
    </row>
    <row r="76" spans="1:7" customFormat="1" ht="15" customHeight="1" x14ac:dyDescent="0.25">
      <c r="A76" s="48" t="s">
        <v>134</v>
      </c>
      <c r="B76" s="49"/>
      <c r="C76" s="49"/>
      <c r="D76" s="49"/>
      <c r="E76" s="50"/>
      <c r="F76" s="29" t="e">
        <f>F75+F74+F11+F12+F13+F14+F15+F16+F17+F19+F20+F23+F24+F25+F27+F33+F34+F35+F36+F37+F38+F39+F41+F49+F50+F51+F52+F53+F54+F55+F56+F57+F59+F60+F63+F66+F67+F69+F70+F71+#REF!</f>
        <v>#REF!</v>
      </c>
      <c r="G76" s="28"/>
    </row>
    <row r="92" spans="1:4" ht="13.5" thickBot="1" x14ac:dyDescent="0.25"/>
    <row r="93" spans="1:4" ht="16.5" thickBot="1" x14ac:dyDescent="0.3">
      <c r="A93" s="51" t="s">
        <v>142</v>
      </c>
      <c r="B93" s="52"/>
      <c r="C93" s="52"/>
      <c r="D93" s="53"/>
    </row>
    <row r="94" spans="1:4" ht="15" x14ac:dyDescent="0.25">
      <c r="A94"/>
      <c r="B94"/>
      <c r="C94"/>
      <c r="D94"/>
    </row>
    <row r="95" spans="1:4" ht="17.25" x14ac:dyDescent="0.2">
      <c r="A95" s="30" t="s">
        <v>143</v>
      </c>
      <c r="B95" s="54" t="s">
        <v>5</v>
      </c>
      <c r="C95" s="55"/>
      <c r="D95" s="56"/>
    </row>
    <row r="96" spans="1:4" ht="17.25" x14ac:dyDescent="0.2">
      <c r="A96" s="30" t="s">
        <v>144</v>
      </c>
      <c r="B96" s="57" t="s">
        <v>145</v>
      </c>
      <c r="C96" s="58"/>
      <c r="D96" s="59"/>
    </row>
    <row r="97" spans="1:4" ht="15" x14ac:dyDescent="0.2">
      <c r="A97" s="31" t="s">
        <v>146</v>
      </c>
      <c r="B97" s="60" t="s">
        <v>3</v>
      </c>
      <c r="C97" s="61"/>
      <c r="D97" s="62"/>
    </row>
    <row r="98" spans="1:4" ht="15" x14ac:dyDescent="0.25">
      <c r="A98" s="32">
        <f>24607.42+2318.19+1144.48+141979.31</f>
        <v>170049.4</v>
      </c>
      <c r="B98" s="63" t="s">
        <v>147</v>
      </c>
      <c r="C98" s="64"/>
      <c r="D98" s="65"/>
    </row>
    <row r="99" spans="1:4" ht="15" x14ac:dyDescent="0.25">
      <c r="A99" s="32"/>
      <c r="B99" s="66" t="s">
        <v>148</v>
      </c>
      <c r="C99" s="67"/>
      <c r="D99" s="68"/>
    </row>
    <row r="100" spans="1:4" ht="15" x14ac:dyDescent="0.25">
      <c r="A100" s="32">
        <f>4060.21+382.5+188.84+23499.73</f>
        <v>28131.279999999999</v>
      </c>
      <c r="B100" s="69" t="s">
        <v>149</v>
      </c>
      <c r="C100" s="70"/>
      <c r="D100" s="71"/>
    </row>
    <row r="101" spans="1:4" ht="15" x14ac:dyDescent="0.25">
      <c r="A101" s="33">
        <f>495.45+779.07</f>
        <v>1274.52</v>
      </c>
      <c r="B101" s="69" t="s">
        <v>150</v>
      </c>
      <c r="C101" s="70"/>
      <c r="D101" s="71"/>
    </row>
    <row r="102" spans="1:4" ht="15" x14ac:dyDescent="0.25">
      <c r="A102" s="33">
        <f>863.47+3708.8+144.2</f>
        <v>4716.47</v>
      </c>
      <c r="B102" s="34" t="s">
        <v>151</v>
      </c>
      <c r="C102" s="35"/>
      <c r="D102" s="36"/>
    </row>
    <row r="103" spans="1:4" ht="15" x14ac:dyDescent="0.25">
      <c r="A103" s="33">
        <v>9920.7199999999993</v>
      </c>
      <c r="B103" s="34" t="s">
        <v>154</v>
      </c>
      <c r="C103" s="35"/>
      <c r="D103" s="36"/>
    </row>
    <row r="104" spans="1:4" ht="15" x14ac:dyDescent="0.25">
      <c r="A104" s="37">
        <f>A98+A100+A101+A102+A103</f>
        <v>214092.38999999998</v>
      </c>
      <c r="B104" s="72" t="s">
        <v>152</v>
      </c>
      <c r="C104" s="73"/>
      <c r="D104" s="74"/>
    </row>
    <row r="169" spans="1:6" s="2" customFormat="1" ht="30" customHeight="1" x14ac:dyDescent="0.2">
      <c r="A169" s="3"/>
      <c r="B169" s="5"/>
      <c r="C169" s="6"/>
      <c r="D169" s="5"/>
      <c r="E169" s="3"/>
      <c r="F169" s="4"/>
    </row>
  </sheetData>
  <mergeCells count="21">
    <mergeCell ref="B101:D101"/>
    <mergeCell ref="B104:D104"/>
    <mergeCell ref="B96:D96"/>
    <mergeCell ref="B97:D97"/>
    <mergeCell ref="B98:D98"/>
    <mergeCell ref="B99:D99"/>
    <mergeCell ref="B100:D100"/>
    <mergeCell ref="A11:E11"/>
    <mergeCell ref="A76:E76"/>
    <mergeCell ref="A93:D93"/>
    <mergeCell ref="B95:D95"/>
    <mergeCell ref="A1:D1"/>
    <mergeCell ref="A3:F4"/>
    <mergeCell ref="E5:F5"/>
    <mergeCell ref="D7:E7"/>
    <mergeCell ref="A6:F6"/>
    <mergeCell ref="A63:E63"/>
    <mergeCell ref="A27:E27"/>
    <mergeCell ref="A66:E66"/>
    <mergeCell ref="A49:E49"/>
    <mergeCell ref="A23:E23"/>
  </mergeCells>
  <pageMargins left="0.70866141732283472" right="0.70866141732283472" top="0.74803149606299213" bottom="0.74803149606299213" header="0.31496062992125984" footer="0.31496062992125984"/>
  <pageSetup scale="53" fitToHeight="0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Korisnik</cp:lastModifiedBy>
  <cp:lastPrinted>2024-04-15T11:55:31Z</cp:lastPrinted>
  <dcterms:created xsi:type="dcterms:W3CDTF">2015-06-05T18:17:20Z</dcterms:created>
  <dcterms:modified xsi:type="dcterms:W3CDTF">2024-05-06T10:45:13Z</dcterms:modified>
</cp:coreProperties>
</file>