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JA 2019\SREDNJA - SŠ TINA UJEVIĆA\ŠKOLSKI ODBOR\2021-2025\31. sjed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30720" windowHeight="13536"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s="1"/>
  <c r="E231" i="9"/>
  <c r="M230" i="9"/>
  <c r="L230" i="9"/>
  <c r="F230" i="9" s="1"/>
  <c r="B230" i="9" s="1"/>
  <c r="E230" i="9"/>
  <c r="M229" i="9"/>
  <c r="L229" i="9"/>
  <c r="F229" i="9" s="1"/>
  <c r="B229" i="9" s="1"/>
  <c r="E229" i="9"/>
  <c r="M228" i="9"/>
  <c r="L228" i="9"/>
  <c r="F228" i="9"/>
  <c r="E228" i="9"/>
  <c r="B228" i="9" s="1"/>
  <c r="M227" i="9"/>
  <c r="L227" i="9"/>
  <c r="F227" i="9"/>
  <c r="E227" i="9"/>
  <c r="B227" i="9" s="1"/>
  <c r="M226" i="9"/>
  <c r="L226" i="9"/>
  <c r="F226" i="9" s="1"/>
  <c r="B226" i="9" s="1"/>
  <c r="E226" i="9"/>
  <c r="M225" i="9"/>
  <c r="L225" i="9"/>
  <c r="F225" i="9" s="1"/>
  <c r="B225" i="9" s="1"/>
  <c r="E225" i="9"/>
  <c r="M224" i="9"/>
  <c r="L224" i="9"/>
  <c r="F224" i="9"/>
  <c r="E224" i="9"/>
  <c r="B224" i="9" s="1"/>
  <c r="M223" i="9"/>
  <c r="L223" i="9"/>
  <c r="F223" i="9" s="1"/>
  <c r="E223" i="9"/>
  <c r="B223" i="9" s="1"/>
  <c r="M222" i="9"/>
  <c r="L222" i="9"/>
  <c r="F222" i="9" s="1"/>
  <c r="B222" i="9" s="1"/>
  <c r="E222" i="9"/>
  <c r="M221" i="9"/>
  <c r="L221" i="9"/>
  <c r="F221" i="9" s="1"/>
  <c r="B221" i="9" s="1"/>
  <c r="E221" i="9"/>
  <c r="M220" i="9"/>
  <c r="F220" i="9" s="1"/>
  <c r="L220" i="9"/>
  <c r="E220" i="9"/>
  <c r="M219" i="9"/>
  <c r="L219" i="9"/>
  <c r="F219" i="9" s="1"/>
  <c r="E219" i="9"/>
  <c r="M218" i="9"/>
  <c r="L218" i="9"/>
  <c r="F218" i="9" s="1"/>
  <c r="B218" i="9" s="1"/>
  <c r="E218" i="9"/>
  <c r="M217" i="9"/>
  <c r="L217" i="9"/>
  <c r="E217" i="9"/>
  <c r="M216" i="9"/>
  <c r="L216" i="9"/>
  <c r="E216" i="9"/>
  <c r="M215" i="9"/>
  <c r="L215" i="9"/>
  <c r="F215" i="9" s="1"/>
  <c r="E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E44" i="9" s="1"/>
  <c r="B44" i="9" s="1"/>
  <c r="G44" i="9"/>
  <c r="F44" i="9"/>
  <c r="H43" i="9"/>
  <c r="G43" i="9"/>
  <c r="E43" i="9" s="1"/>
  <c r="B43" i="9" s="1"/>
  <c r="F43" i="9"/>
  <c r="H42" i="9"/>
  <c r="G42" i="9"/>
  <c r="E42" i="9" s="1"/>
  <c r="B42" i="9" s="1"/>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G33" i="9"/>
  <c r="F33" i="9"/>
  <c r="E33" i="9"/>
  <c r="B33" i="9" s="1"/>
  <c r="H32" i="9"/>
  <c r="E32" i="9" s="1"/>
  <c r="B32" i="9" s="1"/>
  <c r="G32" i="9"/>
  <c r="F32" i="9"/>
  <c r="H31" i="9"/>
  <c r="G31" i="9"/>
  <c r="E31" i="9" s="1"/>
  <c r="B31" i="9" s="1"/>
  <c r="F31" i="9"/>
  <c r="H30" i="9"/>
  <c r="E30" i="9" s="1"/>
  <c r="B30" i="9" s="1"/>
  <c r="G30" i="9"/>
  <c r="F30" i="9"/>
  <c r="H29" i="9"/>
  <c r="E29" i="9" s="1"/>
  <c r="B29" i="9" s="1"/>
  <c r="G29" i="9"/>
  <c r="F29" i="9"/>
  <c r="H28" i="9"/>
  <c r="G28" i="9"/>
  <c r="E28" i="9" s="1"/>
  <c r="B28" i="9" s="1"/>
  <c r="F28" i="9"/>
  <c r="H27" i="9"/>
  <c r="G27" i="9"/>
  <c r="E27" i="9" s="1"/>
  <c r="B27" i="9" s="1"/>
  <c r="F27" i="9"/>
  <c r="H26" i="9"/>
  <c r="G26" i="9"/>
  <c r="E26" i="9" s="1"/>
  <c r="B26" i="9" s="1"/>
  <c r="F26" i="9"/>
  <c r="H25" i="9"/>
  <c r="G25" i="9"/>
  <c r="F25" i="9"/>
  <c r="E25" i="9"/>
  <c r="B25" i="9" s="1"/>
  <c r="H24" i="9"/>
  <c r="G24" i="9"/>
  <c r="F24" i="9"/>
  <c r="E24" i="9"/>
  <c r="B24" i="9" s="1"/>
  <c r="H23" i="9"/>
  <c r="G23" i="9"/>
  <c r="E23" i="9" s="1"/>
  <c r="B23" i="9" s="1"/>
  <c r="F23" i="9"/>
  <c r="H22" i="9"/>
  <c r="G22" i="9"/>
  <c r="F22" i="9"/>
  <c r="H21" i="9"/>
  <c r="E21" i="9" s="1"/>
  <c r="B21" i="9" s="1"/>
  <c r="G21" i="9"/>
  <c r="F21" i="9"/>
  <c r="F20" i="9"/>
  <c r="F4" i="9"/>
  <c r="O3" i="9"/>
  <c r="G273" i="9" s="1"/>
  <c r="E273" i="9" s="1"/>
  <c r="B273" i="9" s="1"/>
  <c r="I3" i="9"/>
  <c r="H3" i="9"/>
  <c r="G3" i="9"/>
  <c r="D101" i="8"/>
  <c r="D95" i="8"/>
  <c r="D90" i="8"/>
  <c r="D85" i="8"/>
  <c r="D80" i="8"/>
  <c r="D75" i="8"/>
  <c r="D70" i="8"/>
  <c r="D65" i="8"/>
  <c r="D60" i="8"/>
  <c r="D55" i="8"/>
  <c r="D50" i="8"/>
  <c r="D49" i="8" s="1"/>
  <c r="D44" i="8"/>
  <c r="D43" i="8" s="1"/>
  <c r="D36" i="8"/>
  <c r="C1511" i="1" s="1"/>
  <c r="H1511" i="1" s="1"/>
  <c r="D26" i="8"/>
  <c r="D18" i="8"/>
  <c r="D8"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D87" i="5"/>
  <c r="F87" i="5" s="1"/>
  <c r="F86" i="5"/>
  <c r="F85" i="5"/>
  <c r="F84" i="5"/>
  <c r="F83" i="5"/>
  <c r="F82" i="5"/>
  <c r="F81" i="5"/>
  <c r="F80" i="5"/>
  <c r="F79" i="5"/>
  <c r="E79" i="5"/>
  <c r="E78" i="5" s="1"/>
  <c r="D79" i="5"/>
  <c r="F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2"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D625" i="4" s="1"/>
  <c r="F625"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30" i="4" s="1"/>
  <c r="F527" i="4"/>
  <c r="F526" i="4"/>
  <c r="F525" i="4"/>
  <c r="E525" i="4"/>
  <c r="D525" i="4"/>
  <c r="F524" i="4"/>
  <c r="F523" i="4"/>
  <c r="E522" i="4"/>
  <c r="D522" i="4"/>
  <c r="D515" i="4" s="1"/>
  <c r="F515"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E459" i="4" s="1"/>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D417" i="4"/>
  <c r="D644" i="4" s="1"/>
  <c r="F644" i="4" s="1"/>
  <c r="E416" i="4"/>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56" i="4"/>
  <c r="D351" i="4" s="1"/>
  <c r="D350"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59" i="1" s="1"/>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F219" i="4"/>
  <c r="E219" i="4"/>
  <c r="D219" i="4"/>
  <c r="F218" i="4"/>
  <c r="F217" i="4"/>
  <c r="E216" i="4"/>
  <c r="D216" i="4"/>
  <c r="D215" i="4" s="1"/>
  <c r="F215"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D134" i="4"/>
  <c r="D133" i="4" s="1"/>
  <c r="E133" i="4"/>
  <c r="D129" i="1"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I36" i="3"/>
  <c r="G36" i="3"/>
  <c r="B36" i="3"/>
  <c r="I35" i="3"/>
  <c r="G35" i="3"/>
  <c r="B35" i="3"/>
  <c r="G34" i="3"/>
  <c r="B34" i="3"/>
  <c r="I33" i="3"/>
  <c r="G33" i="3"/>
  <c r="B33" i="3"/>
  <c r="I32" i="3"/>
  <c r="H32" i="3"/>
  <c r="G32" i="3"/>
  <c r="B32" i="3"/>
  <c r="I31" i="3"/>
  <c r="H31" i="3"/>
  <c r="G31" i="3"/>
  <c r="B31" i="3"/>
  <c r="I30" i="3"/>
  <c r="H30" i="3"/>
  <c r="G30" i="3"/>
  <c r="B30" i="3"/>
  <c r="H29" i="3"/>
  <c r="G29" i="3"/>
  <c r="B29" i="3"/>
  <c r="I28" i="3"/>
  <c r="G28" i="3"/>
  <c r="B28" i="3"/>
  <c r="I27" i="3"/>
  <c r="G27" i="3"/>
  <c r="B27" i="3"/>
  <c r="I26" i="3"/>
  <c r="H26" i="3"/>
  <c r="G26" i="3"/>
  <c r="B26" i="3"/>
  <c r="I25" i="3"/>
  <c r="G25" i="3"/>
  <c r="B25" i="3"/>
  <c r="I24" i="3"/>
  <c r="H24" i="3"/>
  <c r="G24" i="3"/>
  <c r="B24" i="3"/>
  <c r="I23" i="3"/>
  <c r="H23"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G1578" i="1" s="1"/>
  <c r="C1577" i="1"/>
  <c r="G1577" i="1" s="1"/>
  <c r="C1576" i="1"/>
  <c r="G1576" i="1" s="1"/>
  <c r="C1575" i="1"/>
  <c r="H1575" i="1" s="1"/>
  <c r="C1574" i="1"/>
  <c r="G1574" i="1" s="1"/>
  <c r="H1573" i="1"/>
  <c r="G1573" i="1"/>
  <c r="C1573" i="1"/>
  <c r="C1572" i="1"/>
  <c r="H1572" i="1" s="1"/>
  <c r="C1571" i="1"/>
  <c r="H1571" i="1" s="1"/>
  <c r="C1570" i="1"/>
  <c r="G1570" i="1" s="1"/>
  <c r="H1569" i="1"/>
  <c r="G1569" i="1"/>
  <c r="C1569" i="1"/>
  <c r="H1568" i="1"/>
  <c r="C1568" i="1"/>
  <c r="G1568" i="1" s="1"/>
  <c r="C1567" i="1"/>
  <c r="H1567" i="1" s="1"/>
  <c r="C1566" i="1"/>
  <c r="G1566" i="1" s="1"/>
  <c r="H1565" i="1"/>
  <c r="G1565" i="1"/>
  <c r="C1565" i="1"/>
  <c r="C1564" i="1"/>
  <c r="H1564" i="1" s="1"/>
  <c r="C1563" i="1"/>
  <c r="H1563" i="1" s="1"/>
  <c r="C1562" i="1"/>
  <c r="G1562" i="1" s="1"/>
  <c r="H1561" i="1"/>
  <c r="G1561" i="1"/>
  <c r="C1561" i="1"/>
  <c r="H1560" i="1"/>
  <c r="C1560" i="1"/>
  <c r="G1560" i="1" s="1"/>
  <c r="C1559" i="1"/>
  <c r="H1559" i="1" s="1"/>
  <c r="C1558" i="1"/>
  <c r="G1558" i="1" s="1"/>
  <c r="H1557" i="1"/>
  <c r="G1557" i="1"/>
  <c r="C1557" i="1"/>
  <c r="C1556" i="1"/>
  <c r="H1556" i="1" s="1"/>
  <c r="C1555" i="1"/>
  <c r="H1555" i="1" s="1"/>
  <c r="C1554" i="1"/>
  <c r="G1554" i="1" s="1"/>
  <c r="H1553" i="1"/>
  <c r="G1553" i="1"/>
  <c r="C1553" i="1"/>
  <c r="H1552" i="1"/>
  <c r="C1552" i="1"/>
  <c r="G1552" i="1" s="1"/>
  <c r="C1551" i="1"/>
  <c r="H1551" i="1" s="1"/>
  <c r="C1550" i="1"/>
  <c r="G1550" i="1" s="1"/>
  <c r="H1549" i="1"/>
  <c r="C1549" i="1"/>
  <c r="G1549" i="1" s="1"/>
  <c r="H1548" i="1"/>
  <c r="G1548" i="1"/>
  <c r="C1548" i="1"/>
  <c r="C1547" i="1"/>
  <c r="H1547" i="1" s="1"/>
  <c r="C1546" i="1"/>
  <c r="G1546" i="1" s="1"/>
  <c r="H1545" i="1"/>
  <c r="C1545" i="1"/>
  <c r="G1545" i="1" s="1"/>
  <c r="H1544" i="1"/>
  <c r="G1544" i="1"/>
  <c r="C1544" i="1"/>
  <c r="C1543" i="1"/>
  <c r="H1543" i="1" s="1"/>
  <c r="C1542" i="1"/>
  <c r="G1542" i="1" s="1"/>
  <c r="H1541" i="1"/>
  <c r="C1541" i="1"/>
  <c r="G1541" i="1" s="1"/>
  <c r="H1540" i="1"/>
  <c r="G1540" i="1"/>
  <c r="C1540" i="1"/>
  <c r="C1539" i="1"/>
  <c r="H1539" i="1" s="1"/>
  <c r="C1538" i="1"/>
  <c r="G1538" i="1" s="1"/>
  <c r="H1537" i="1"/>
  <c r="C1537" i="1"/>
  <c r="G1537" i="1" s="1"/>
  <c r="H1536" i="1"/>
  <c r="G1536" i="1"/>
  <c r="C1536" i="1"/>
  <c r="C1535" i="1"/>
  <c r="H1535" i="1" s="1"/>
  <c r="C1534" i="1"/>
  <c r="G1534" i="1" s="1"/>
  <c r="H1533" i="1"/>
  <c r="C1533" i="1"/>
  <c r="G1533" i="1" s="1"/>
  <c r="H1532" i="1"/>
  <c r="G1532" i="1"/>
  <c r="C1532" i="1"/>
  <c r="C1531" i="1"/>
  <c r="H1531" i="1" s="1"/>
  <c r="C1530" i="1"/>
  <c r="G1530" i="1" s="1"/>
  <c r="H1529" i="1"/>
  <c r="C1529" i="1"/>
  <c r="G1529" i="1" s="1"/>
  <c r="H1528" i="1"/>
  <c r="G1528" i="1"/>
  <c r="C1528" i="1"/>
  <c r="C1527" i="1"/>
  <c r="H1527" i="1" s="1"/>
  <c r="C1526" i="1"/>
  <c r="G1526" i="1" s="1"/>
  <c r="H1525" i="1"/>
  <c r="C1525" i="1"/>
  <c r="G1525" i="1" s="1"/>
  <c r="H1524" i="1"/>
  <c r="G1524" i="1"/>
  <c r="C1524" i="1"/>
  <c r="C1523" i="1"/>
  <c r="H1523" i="1" s="1"/>
  <c r="C1522" i="1"/>
  <c r="G1522" i="1" s="1"/>
  <c r="H1521" i="1"/>
  <c r="C1521" i="1"/>
  <c r="G1521" i="1" s="1"/>
  <c r="H1520" i="1"/>
  <c r="G1520" i="1"/>
  <c r="C1520" i="1"/>
  <c r="C1519" i="1"/>
  <c r="H1519" i="1" s="1"/>
  <c r="C1518" i="1"/>
  <c r="G1518" i="1" s="1"/>
  <c r="H1516" i="1"/>
  <c r="G1516" i="1"/>
  <c r="C1516" i="1"/>
  <c r="C1515" i="1"/>
  <c r="H1515" i="1" s="1"/>
  <c r="C1514" i="1"/>
  <c r="G1514" i="1" s="1"/>
  <c r="C1513" i="1"/>
  <c r="G1513" i="1" s="1"/>
  <c r="C1512" i="1"/>
  <c r="H1512" i="1" s="1"/>
  <c r="C1510" i="1"/>
  <c r="G1510" i="1" s="1"/>
  <c r="C1509" i="1"/>
  <c r="G1509" i="1" s="1"/>
  <c r="C1508" i="1"/>
  <c r="G1508" i="1" s="1"/>
  <c r="C1507" i="1"/>
  <c r="H1507" i="1" s="1"/>
  <c r="C1506" i="1"/>
  <c r="G1506" i="1" s="1"/>
  <c r="C1505" i="1"/>
  <c r="G1505" i="1" s="1"/>
  <c r="C1504" i="1"/>
  <c r="H1504" i="1" s="1"/>
  <c r="C1503" i="1"/>
  <c r="H1503" i="1" s="1"/>
  <c r="C1502" i="1"/>
  <c r="G1502" i="1" s="1"/>
  <c r="C1501" i="1"/>
  <c r="G1501" i="1" s="1"/>
  <c r="C1500" i="1"/>
  <c r="H1500" i="1" s="1"/>
  <c r="C1498" i="1"/>
  <c r="G1498" i="1" s="1"/>
  <c r="C1497" i="1"/>
  <c r="G1497" i="1" s="1"/>
  <c r="C1496" i="1"/>
  <c r="H1496" i="1" s="1"/>
  <c r="C1495" i="1"/>
  <c r="H1495" i="1" s="1"/>
  <c r="C1494" i="1"/>
  <c r="G1494" i="1" s="1"/>
  <c r="C1493" i="1"/>
  <c r="G1493" i="1" s="1"/>
  <c r="C1492" i="1"/>
  <c r="G1492" i="1" s="1"/>
  <c r="C1491" i="1"/>
  <c r="H1491" i="1" s="1"/>
  <c r="C1490" i="1"/>
  <c r="G1490" i="1" s="1"/>
  <c r="C1489" i="1"/>
  <c r="G1489" i="1" s="1"/>
  <c r="C1488" i="1"/>
  <c r="H1488" i="1" s="1"/>
  <c r="C1487" i="1"/>
  <c r="H1487" i="1" s="1"/>
  <c r="C1486" i="1"/>
  <c r="G1486" i="1" s="1"/>
  <c r="H1485" i="1"/>
  <c r="C1485" i="1"/>
  <c r="G1485" i="1" s="1"/>
  <c r="C1484" i="1"/>
  <c r="H1484" i="1" s="1"/>
  <c r="C1483" i="1"/>
  <c r="H1483" i="1" s="1"/>
  <c r="C1482" i="1"/>
  <c r="G1482" i="1" s="1"/>
  <c r="C1480" i="1"/>
  <c r="H1480" i="1" s="1"/>
  <c r="H1479" i="1"/>
  <c r="D1479" i="1"/>
  <c r="C1479" i="1"/>
  <c r="J1479" i="1" s="1"/>
  <c r="D1478" i="1"/>
  <c r="H1478" i="1" s="1"/>
  <c r="C1478" i="1"/>
  <c r="H1477" i="1"/>
  <c r="D1477" i="1"/>
  <c r="C1477" i="1"/>
  <c r="J1477" i="1" s="1"/>
  <c r="D1476" i="1"/>
  <c r="H1476" i="1" s="1"/>
  <c r="C1476" i="1"/>
  <c r="D1475" i="1"/>
  <c r="H1475" i="1" s="1"/>
  <c r="C1475" i="1"/>
  <c r="H1474" i="1"/>
  <c r="D1474" i="1"/>
  <c r="C1474" i="1"/>
  <c r="J1474" i="1" s="1"/>
  <c r="D1473" i="1"/>
  <c r="H1473" i="1" s="1"/>
  <c r="C1473" i="1"/>
  <c r="H1472" i="1"/>
  <c r="D1472" i="1"/>
  <c r="C1472" i="1"/>
  <c r="J1472" i="1" s="1"/>
  <c r="D1471" i="1"/>
  <c r="H1471" i="1" s="1"/>
  <c r="C1471" i="1"/>
  <c r="D1470" i="1"/>
  <c r="H1470" i="1" s="1"/>
  <c r="C1470" i="1"/>
  <c r="D1469" i="1"/>
  <c r="H1469" i="1" s="1"/>
  <c r="C1469" i="1"/>
  <c r="H1468" i="1"/>
  <c r="D1468" i="1"/>
  <c r="C1468" i="1"/>
  <c r="J1468" i="1" s="1"/>
  <c r="D1467" i="1"/>
  <c r="H1467" i="1" s="1"/>
  <c r="C1467" i="1"/>
  <c r="H1466" i="1"/>
  <c r="D1466" i="1"/>
  <c r="C1466" i="1"/>
  <c r="J1466" i="1" s="1"/>
  <c r="D1465" i="1"/>
  <c r="H1465" i="1" s="1"/>
  <c r="C1465" i="1"/>
  <c r="H1464" i="1"/>
  <c r="D1464" i="1"/>
  <c r="C1464" i="1"/>
  <c r="J1464" i="1" s="1"/>
  <c r="D1463" i="1"/>
  <c r="H1463" i="1" s="1"/>
  <c r="C1463" i="1"/>
  <c r="H1462" i="1"/>
  <c r="D1462" i="1"/>
  <c r="C1462" i="1"/>
  <c r="J1462" i="1" s="1"/>
  <c r="H1461" i="1"/>
  <c r="D1461" i="1"/>
  <c r="C1461" i="1"/>
  <c r="G1461" i="1" s="1"/>
  <c r="J1460" i="1"/>
  <c r="D1460" i="1"/>
  <c r="C1460" i="1"/>
  <c r="H1459" i="1"/>
  <c r="D1459" i="1"/>
  <c r="C1459" i="1"/>
  <c r="J1459" i="1" s="1"/>
  <c r="D1458" i="1"/>
  <c r="C1458" i="1"/>
  <c r="H1457" i="1"/>
  <c r="D1457" i="1"/>
  <c r="C1457" i="1"/>
  <c r="J1457" i="1" s="1"/>
  <c r="J1456" i="1"/>
  <c r="D1456" i="1"/>
  <c r="C1456" i="1"/>
  <c r="H1455" i="1"/>
  <c r="D1455" i="1"/>
  <c r="C1455" i="1"/>
  <c r="J1455" i="1" s="1"/>
  <c r="H1454" i="1"/>
  <c r="D1454" i="1"/>
  <c r="C1454" i="1"/>
  <c r="G1454" i="1" s="1"/>
  <c r="H1453" i="1"/>
  <c r="D1453" i="1"/>
  <c r="C1453" i="1"/>
  <c r="G1453" i="1" s="1"/>
  <c r="J1452" i="1"/>
  <c r="D1452" i="1"/>
  <c r="C1452" i="1"/>
  <c r="H1451" i="1"/>
  <c r="D1451" i="1"/>
  <c r="C1451" i="1"/>
  <c r="J1451" i="1" s="1"/>
  <c r="D1450" i="1"/>
  <c r="C1450" i="1"/>
  <c r="H1449" i="1"/>
  <c r="D1449" i="1"/>
  <c r="C1449" i="1"/>
  <c r="J1449" i="1" s="1"/>
  <c r="J1448" i="1"/>
  <c r="D1448" i="1"/>
  <c r="C1448" i="1"/>
  <c r="H1447" i="1"/>
  <c r="D1447" i="1"/>
  <c r="C1447" i="1"/>
  <c r="J1447" i="1" s="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H647" i="1"/>
  <c r="G647" i="1"/>
  <c r="D647" i="1"/>
  <c r="C647" i="1"/>
  <c r="H646" i="1"/>
  <c r="G646" i="1"/>
  <c r="D646" i="1"/>
  <c r="C646" i="1"/>
  <c r="H645" i="1"/>
  <c r="D645" i="1"/>
  <c r="G645" i="1" s="1"/>
  <c r="C645" i="1"/>
  <c r="G644" i="1"/>
  <c r="D644" i="1"/>
  <c r="H644" i="1" s="1"/>
  <c r="C644" i="1"/>
  <c r="G643" i="1"/>
  <c r="D643" i="1"/>
  <c r="H643" i="1" s="1"/>
  <c r="C643" i="1"/>
  <c r="H642" i="1"/>
  <c r="D642" i="1"/>
  <c r="G642" i="1" s="1"/>
  <c r="C642" i="1"/>
  <c r="H641" i="1"/>
  <c r="D641" i="1"/>
  <c r="G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D412" i="1"/>
  <c r="G412" i="1" s="1"/>
  <c r="C412" i="1"/>
  <c r="D411" i="1"/>
  <c r="G411" i="1" s="1"/>
  <c r="C411" i="1"/>
  <c r="D406" i="1"/>
  <c r="H406" i="1" s="1"/>
  <c r="C406" i="1"/>
  <c r="H405" i="1"/>
  <c r="D405" i="1"/>
  <c r="G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G292" i="1" s="1"/>
  <c r="C292" i="1"/>
  <c r="H291" i="1"/>
  <c r="D291" i="1"/>
  <c r="G291" i="1" s="1"/>
  <c r="C291" i="1"/>
  <c r="H290" i="1"/>
  <c r="D290" i="1"/>
  <c r="G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H183" i="1"/>
  <c r="G183" i="1"/>
  <c r="D183" i="1"/>
  <c r="C183" i="1"/>
  <c r="H182" i="1"/>
  <c r="D182" i="1"/>
  <c r="G182" i="1" s="1"/>
  <c r="C182" i="1"/>
  <c r="H181" i="1"/>
  <c r="G181" i="1"/>
  <c r="D181" i="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D160" i="1"/>
  <c r="G160" i="1" s="1"/>
  <c r="C160" i="1"/>
  <c r="H158" i="1"/>
  <c r="G158" i="1"/>
  <c r="D158" i="1"/>
  <c r="C158" i="1"/>
  <c r="H157" i="1"/>
  <c r="D157" i="1"/>
  <c r="G157" i="1" s="1"/>
  <c r="C157" i="1"/>
  <c r="H156" i="1"/>
  <c r="D156" i="1"/>
  <c r="G156" i="1" s="1"/>
  <c r="C156" i="1"/>
  <c r="D155" i="1"/>
  <c r="G155" i="1" s="1"/>
  <c r="C155" i="1"/>
  <c r="H154" i="1"/>
  <c r="D154" i="1"/>
  <c r="G154" i="1" s="1"/>
  <c r="C154" i="1"/>
  <c r="H153" i="1"/>
  <c r="G153" i="1"/>
  <c r="D153" i="1"/>
  <c r="C153" i="1"/>
  <c r="H152" i="1"/>
  <c r="D152" i="1"/>
  <c r="G152" i="1" s="1"/>
  <c r="C152" i="1"/>
  <c r="H151" i="1"/>
  <c r="G151" i="1"/>
  <c r="D151" i="1"/>
  <c r="C151" i="1"/>
  <c r="H150" i="1"/>
  <c r="D150" i="1"/>
  <c r="G150" i="1" s="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H131" i="1" s="1"/>
  <c r="C131" i="1"/>
  <c r="D130" i="1"/>
  <c r="H130" i="1" s="1"/>
  <c r="C130" i="1"/>
  <c r="C129" i="1"/>
  <c r="H128" i="1"/>
  <c r="G128" i="1"/>
  <c r="D128" i="1"/>
  <c r="C128" i="1"/>
  <c r="H127" i="1"/>
  <c r="G127" i="1"/>
  <c r="D127" i="1"/>
  <c r="C127" i="1"/>
  <c r="H126" i="1"/>
  <c r="D126" i="1"/>
  <c r="G126" i="1" s="1"/>
  <c r="C126" i="1"/>
  <c r="H125" i="1"/>
  <c r="D125" i="1"/>
  <c r="G125" i="1" s="1"/>
  <c r="C125" i="1"/>
  <c r="D124" i="1"/>
  <c r="G124" i="1" s="1"/>
  <c r="C124" i="1"/>
  <c r="H123" i="1"/>
  <c r="D123" i="1"/>
  <c r="G123" i="1" s="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H50"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3" i="9" l="1"/>
  <c r="B283" i="9" s="1"/>
  <c r="E284" i="9"/>
  <c r="B284" i="9" s="1"/>
  <c r="H1577" i="1"/>
  <c r="H1576" i="1"/>
  <c r="H1513" i="1"/>
  <c r="G1512" i="1"/>
  <c r="D24" i="8"/>
  <c r="C1499" i="1" s="1"/>
  <c r="H1499" i="1" s="1"/>
  <c r="H1509" i="1"/>
  <c r="H1508" i="1"/>
  <c r="H1505" i="1"/>
  <c r="G1504" i="1"/>
  <c r="H1501" i="1"/>
  <c r="G1500" i="1"/>
  <c r="H1497" i="1"/>
  <c r="G1496" i="1"/>
  <c r="D6" i="8"/>
  <c r="C1481" i="1" s="1"/>
  <c r="H1481" i="1" s="1"/>
  <c r="H1493" i="1"/>
  <c r="H1492" i="1"/>
  <c r="H1489" i="1"/>
  <c r="G1488" i="1"/>
  <c r="G1484" i="1"/>
  <c r="G1480" i="1"/>
  <c r="H668" i="1"/>
  <c r="E22" i="9"/>
  <c r="B22" i="9" s="1"/>
  <c r="H649" i="1"/>
  <c r="G406" i="1"/>
  <c r="H413" i="1"/>
  <c r="E644" i="4"/>
  <c r="D638" i="1" s="1"/>
  <c r="G638" i="1" s="1"/>
  <c r="H412" i="1"/>
  <c r="H292" i="1"/>
  <c r="F216" i="9"/>
  <c r="B216" i="9" s="1"/>
  <c r="F383" i="4"/>
  <c r="H411" i="1"/>
  <c r="E643" i="4"/>
  <c r="D637" i="1" s="1"/>
  <c r="H206" i="1"/>
  <c r="E196" i="4"/>
  <c r="D192" i="1" s="1"/>
  <c r="H184" i="1"/>
  <c r="F188" i="4"/>
  <c r="B220" i="9"/>
  <c r="H173" i="1"/>
  <c r="F177" i="4"/>
  <c r="H165" i="1"/>
  <c r="E163" i="4"/>
  <c r="D159" i="1" s="1"/>
  <c r="H160" i="1"/>
  <c r="F164" i="4"/>
  <c r="H155" i="1"/>
  <c r="F217" i="9"/>
  <c r="B217" i="9" s="1"/>
  <c r="E39" i="9"/>
  <c r="B39" i="9" s="1"/>
  <c r="H129" i="1"/>
  <c r="G129" i="1"/>
  <c r="F133" i="4"/>
  <c r="G130" i="1"/>
  <c r="G131" i="1"/>
  <c r="H124" i="1"/>
  <c r="F128" i="4"/>
  <c r="F112" i="4"/>
  <c r="F83" i="4"/>
  <c r="F68" i="4"/>
  <c r="G1440" i="1"/>
  <c r="I1440" i="1" s="1"/>
  <c r="J1440" i="1"/>
  <c r="H1440" i="1"/>
  <c r="H1448" i="1"/>
  <c r="G1448" i="1"/>
  <c r="I1448" i="1" s="1"/>
  <c r="H1452" i="1"/>
  <c r="G1452" i="1"/>
  <c r="H1456" i="1"/>
  <c r="G1456" i="1"/>
  <c r="I1456" i="1" s="1"/>
  <c r="H1460" i="1"/>
  <c r="G1460" i="1"/>
  <c r="G1444" i="1"/>
  <c r="J1444" i="1"/>
  <c r="H1444" i="1"/>
  <c r="H1446" i="1"/>
  <c r="G1446" i="1"/>
  <c r="H1450" i="1"/>
  <c r="G1450" i="1"/>
  <c r="I1450" i="1" s="1"/>
  <c r="H1458" i="1"/>
  <c r="G1458" i="1"/>
  <c r="G1442" i="1"/>
  <c r="I1442" i="1" s="1"/>
  <c r="J1442" i="1"/>
  <c r="H1442" i="1"/>
  <c r="J1446" i="1"/>
  <c r="J1450" i="1"/>
  <c r="J1458" i="1"/>
  <c r="G1447" i="1"/>
  <c r="I1447" i="1" s="1"/>
  <c r="G1449" i="1"/>
  <c r="I1449" i="1" s="1"/>
  <c r="G1451" i="1"/>
  <c r="I1451" i="1" s="1"/>
  <c r="G1455" i="1"/>
  <c r="I1455" i="1" s="1"/>
  <c r="G1457" i="1"/>
  <c r="I1457" i="1" s="1"/>
  <c r="G1459" i="1"/>
  <c r="I1459" i="1" s="1"/>
  <c r="G1462" i="1"/>
  <c r="I1462" i="1" s="1"/>
  <c r="G1464" i="1"/>
  <c r="I1464" i="1" s="1"/>
  <c r="G1466" i="1"/>
  <c r="I1466" i="1" s="1"/>
  <c r="G1468" i="1"/>
  <c r="I1468" i="1" s="1"/>
  <c r="G1472" i="1"/>
  <c r="I1472" i="1" s="1"/>
  <c r="G1474" i="1"/>
  <c r="I1474" i="1" s="1"/>
  <c r="G1477" i="1"/>
  <c r="I1477" i="1" s="1"/>
  <c r="G1479" i="1"/>
  <c r="I1479" i="1" s="1"/>
  <c r="H1482" i="1"/>
  <c r="H1486" i="1"/>
  <c r="H1490" i="1"/>
  <c r="H1494" i="1"/>
  <c r="H1498" i="1"/>
  <c r="H1502" i="1"/>
  <c r="H1506" i="1"/>
  <c r="H1510" i="1"/>
  <c r="H1514" i="1"/>
  <c r="H1518" i="1"/>
  <c r="H1522" i="1"/>
  <c r="H1526" i="1"/>
  <c r="H1530" i="1"/>
  <c r="H1534" i="1"/>
  <c r="H1538" i="1"/>
  <c r="H1542" i="1"/>
  <c r="H1546" i="1"/>
  <c r="H1550" i="1"/>
  <c r="G1555" i="1"/>
  <c r="H1558" i="1"/>
  <c r="G1563" i="1"/>
  <c r="H1566" i="1"/>
  <c r="G1571" i="1"/>
  <c r="H1574" i="1"/>
  <c r="G1579" i="1"/>
  <c r="D50" i="4"/>
  <c r="D82" i="4"/>
  <c r="E152" i="4"/>
  <c r="F152" i="4" s="1"/>
  <c r="D163" i="4"/>
  <c r="F216" i="4"/>
  <c r="D252" i="4"/>
  <c r="D263" i="4"/>
  <c r="E363" i="4"/>
  <c r="F363" i="4" s="1"/>
  <c r="G289" i="9"/>
  <c r="E289" i="9" s="1"/>
  <c r="B289" i="9" s="1"/>
  <c r="F177" i="5"/>
  <c r="J1463" i="1"/>
  <c r="J1465" i="1"/>
  <c r="J1467" i="1"/>
  <c r="J1471" i="1"/>
  <c r="J1473" i="1"/>
  <c r="J1476" i="1"/>
  <c r="J1478" i="1"/>
  <c r="D7" i="4"/>
  <c r="E106" i="4"/>
  <c r="D102" i="1" s="1"/>
  <c r="F134" i="4"/>
  <c r="D196" i="4"/>
  <c r="D151" i="4" s="1"/>
  <c r="E224" i="4"/>
  <c r="D220" i="1" s="1"/>
  <c r="F259" i="4"/>
  <c r="D299" i="4"/>
  <c r="E311" i="4"/>
  <c r="D306" i="1" s="1"/>
  <c r="H289" i="9"/>
  <c r="E176" i="5"/>
  <c r="G1463" i="1"/>
  <c r="I1463" i="1" s="1"/>
  <c r="G1465" i="1"/>
  <c r="I1465" i="1" s="1"/>
  <c r="G1467" i="1"/>
  <c r="I1467" i="1" s="1"/>
  <c r="G1469" i="1"/>
  <c r="G1470" i="1"/>
  <c r="G1471" i="1"/>
  <c r="I1471" i="1" s="1"/>
  <c r="G1473" i="1"/>
  <c r="I1473" i="1" s="1"/>
  <c r="G1475" i="1"/>
  <c r="G1476" i="1"/>
  <c r="I1476" i="1" s="1"/>
  <c r="G1478" i="1"/>
  <c r="I1478" i="1" s="1"/>
  <c r="G1483" i="1"/>
  <c r="G1487" i="1"/>
  <c r="G1491" i="1"/>
  <c r="G1495" i="1"/>
  <c r="G1503" i="1"/>
  <c r="G1507" i="1"/>
  <c r="G1511" i="1"/>
  <c r="G1515" i="1"/>
  <c r="G1519" i="1"/>
  <c r="G1523" i="1"/>
  <c r="G1527" i="1"/>
  <c r="G1531" i="1"/>
  <c r="G1535" i="1"/>
  <c r="G1539" i="1"/>
  <c r="G1543" i="1"/>
  <c r="G1547" i="1"/>
  <c r="G1551" i="1"/>
  <c r="H1554" i="1"/>
  <c r="G1556" i="1"/>
  <c r="G1559" i="1"/>
  <c r="H1562" i="1"/>
  <c r="G1564" i="1"/>
  <c r="G1567" i="1"/>
  <c r="H1570" i="1"/>
  <c r="G1572" i="1"/>
  <c r="G1575" i="1"/>
  <c r="H1578" i="1"/>
  <c r="G1580" i="1"/>
  <c r="F5" i="6"/>
  <c r="E50" i="4"/>
  <c r="D46" i="1" s="1"/>
  <c r="E124" i="4"/>
  <c r="D120" i="1" s="1"/>
  <c r="E252" i="4"/>
  <c r="D248" i="1" s="1"/>
  <c r="F351" i="4"/>
  <c r="E420" i="4"/>
  <c r="E5" i="7"/>
  <c r="G297" i="9" s="1"/>
  <c r="E297" i="9" s="1"/>
  <c r="F356" i="4"/>
  <c r="F416" i="4"/>
  <c r="D459" i="4"/>
  <c r="D529" i="4"/>
  <c r="D593" i="4"/>
  <c r="E142" i="9"/>
  <c r="B142" i="9" s="1"/>
  <c r="D7" i="5"/>
  <c r="D69" i="5"/>
  <c r="E146" i="5"/>
  <c r="D1124" i="1" s="1"/>
  <c r="E287" i="9"/>
  <c r="B287" i="9" s="1"/>
  <c r="F180" i="5"/>
  <c r="F190" i="5"/>
  <c r="D206" i="5"/>
  <c r="D176" i="5" s="1"/>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278" i="9"/>
  <c r="E278" i="9" s="1"/>
  <c r="B278" i="9" s="1"/>
  <c r="G277" i="9"/>
  <c r="E277" i="9" s="1"/>
  <c r="B277" i="9" s="1"/>
  <c r="M212" i="9"/>
  <c r="G188" i="9"/>
  <c r="E188" i="9" s="1"/>
  <c r="B188" i="9" s="1"/>
  <c r="G186" i="9"/>
  <c r="E186" i="9" s="1"/>
  <c r="B186" i="9" s="1"/>
  <c r="G183" i="9"/>
  <c r="E183" i="9" s="1"/>
  <c r="B183" i="9" s="1"/>
  <c r="G179" i="9"/>
  <c r="E179" i="9" s="1"/>
  <c r="B179" i="9" s="1"/>
  <c r="G164" i="9"/>
  <c r="G163" i="9"/>
  <c r="E163" i="9" s="1"/>
  <c r="B163" i="9" s="1"/>
  <c r="G162" i="9"/>
  <c r="E162" i="9" s="1"/>
  <c r="B162" i="9" s="1"/>
  <c r="G161" i="9"/>
  <c r="E161" i="9" s="1"/>
  <c r="B161" i="9" s="1"/>
  <c r="G160" i="9"/>
  <c r="E160" i="9" s="1"/>
  <c r="B160" i="9" s="1"/>
  <c r="G184" i="9"/>
  <c r="E184" i="9" s="1"/>
  <c r="B184" i="9" s="1"/>
  <c r="G180" i="9"/>
  <c r="E180" i="9" s="1"/>
  <c r="B180" i="9" s="1"/>
  <c r="G187" i="9"/>
  <c r="E187" i="9" s="1"/>
  <c r="B187"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2" i="9"/>
  <c r="E182" i="9" s="1"/>
  <c r="B182" i="9" s="1"/>
  <c r="G178" i="9"/>
  <c r="E178" i="9" s="1"/>
  <c r="B178" i="9" s="1"/>
  <c r="G165" i="9"/>
  <c r="E165" i="9" s="1"/>
  <c r="B165" i="9" s="1"/>
  <c r="H164" i="9"/>
  <c r="I10" i="9"/>
  <c r="F522" i="4"/>
  <c r="D580" i="4"/>
  <c r="F632" i="4"/>
  <c r="F10" i="6"/>
  <c r="F94" i="6"/>
  <c r="D114" i="6"/>
  <c r="E291" i="9"/>
  <c r="B291" i="9" s="1"/>
  <c r="B215" i="9"/>
  <c r="B219" i="9"/>
  <c r="B231" i="9"/>
  <c r="G1499" i="1" l="1"/>
  <c r="D42" i="8"/>
  <c r="G294" i="9" s="1"/>
  <c r="E294" i="9" s="1"/>
  <c r="B294" i="9" s="1"/>
  <c r="G1481" i="1"/>
  <c r="H638" i="1"/>
  <c r="F643" i="4"/>
  <c r="G637" i="1"/>
  <c r="H637" i="1"/>
  <c r="G20" i="9"/>
  <c r="H20" i="9"/>
  <c r="E20" i="9" s="1"/>
  <c r="E164" i="9"/>
  <c r="B164" i="9" s="1"/>
  <c r="B297" i="9"/>
  <c r="E296" i="9"/>
  <c r="I10" i="3" s="1"/>
  <c r="D289" i="4"/>
  <c r="H17" i="3"/>
  <c r="C147" i="1"/>
  <c r="D175" i="5"/>
  <c r="F176" i="5"/>
  <c r="H22" i="3"/>
  <c r="C1153" i="1"/>
  <c r="F129" i="6"/>
  <c r="C1423" i="1"/>
  <c r="F7" i="5"/>
  <c r="H20" i="3"/>
  <c r="C985" i="1"/>
  <c r="D420" i="4"/>
  <c r="F459" i="4"/>
  <c r="C453" i="1"/>
  <c r="E635" i="4"/>
  <c r="D629" i="1" s="1"/>
  <c r="D414" i="1"/>
  <c r="E636" i="4"/>
  <c r="D630" i="1" s="1"/>
  <c r="E6" i="4"/>
  <c r="E175" i="5"/>
  <c r="D1152" i="1" s="1"/>
  <c r="I22" i="3"/>
  <c r="D1153" i="1"/>
  <c r="F299" i="4"/>
  <c r="D298" i="4"/>
  <c r="C294" i="1"/>
  <c r="E350" i="4"/>
  <c r="D358" i="1"/>
  <c r="F163" i="4"/>
  <c r="C159" i="1"/>
  <c r="E298" i="4"/>
  <c r="F106" i="4"/>
  <c r="F114" i="6"/>
  <c r="C1408" i="1"/>
  <c r="H27" i="3"/>
  <c r="B191" i="9"/>
  <c r="F35" i="6"/>
  <c r="H25" i="3"/>
  <c r="C1329" i="1"/>
  <c r="G120" i="1"/>
  <c r="H120" i="1"/>
  <c r="D141" i="6"/>
  <c r="F263" i="4"/>
  <c r="C259" i="1"/>
  <c r="E151" i="4"/>
  <c r="D148" i="1"/>
  <c r="I1458" i="1"/>
  <c r="I1446" i="1"/>
  <c r="I1444" i="1"/>
  <c r="I1460" i="1"/>
  <c r="I1452" i="1"/>
  <c r="F580" i="4"/>
  <c r="C574" i="1"/>
  <c r="G292" i="9"/>
  <c r="E292" i="9" s="1"/>
  <c r="B292" i="9" s="1"/>
  <c r="F206" i="5"/>
  <c r="C1183" i="1"/>
  <c r="G1124" i="1"/>
  <c r="H1124" i="1"/>
  <c r="F593" i="4"/>
  <c r="C587" i="1"/>
  <c r="G220" i="1"/>
  <c r="H220" i="1"/>
  <c r="G102" i="1"/>
  <c r="H102" i="1"/>
  <c r="F252" i="4"/>
  <c r="C248" i="1"/>
  <c r="F82" i="4"/>
  <c r="C78" i="1"/>
  <c r="F212" i="9"/>
  <c r="F69" i="5"/>
  <c r="D68" i="5"/>
  <c r="C1047" i="1"/>
  <c r="F529" i="4"/>
  <c r="D528" i="4"/>
  <c r="C523" i="1"/>
  <c r="I29" i="3"/>
  <c r="D1436" i="1"/>
  <c r="E68" i="5"/>
  <c r="G306" i="1"/>
  <c r="H306" i="1"/>
  <c r="F196" i="4"/>
  <c r="C192" i="1"/>
  <c r="F7" i="4"/>
  <c r="D6" i="4"/>
  <c r="C3" i="1"/>
  <c r="F50" i="4"/>
  <c r="C46" i="1"/>
  <c r="F124" i="4"/>
  <c r="G295" i="9" l="1"/>
  <c r="E295" i="9" s="1"/>
  <c r="B295" i="9" s="1"/>
  <c r="K1432" i="9"/>
  <c r="C1517" i="1"/>
  <c r="H1517" i="1" s="1"/>
  <c r="I34" i="3"/>
  <c r="F68" i="5"/>
  <c r="H21" i="3"/>
  <c r="C1046" i="1"/>
  <c r="G148" i="1"/>
  <c r="H148" i="1"/>
  <c r="G294" i="1"/>
  <c r="H294" i="1"/>
  <c r="G192" i="1"/>
  <c r="H192" i="1"/>
  <c r="G78" i="1"/>
  <c r="H78" i="1"/>
  <c r="I17" i="3"/>
  <c r="E289" i="4"/>
  <c r="E290" i="4" s="1"/>
  <c r="D286" i="1" s="1"/>
  <c r="D147" i="1"/>
  <c r="H147" i="1" s="1"/>
  <c r="H1436" i="1"/>
  <c r="G1436" i="1"/>
  <c r="B212" i="9"/>
  <c r="G587" i="1"/>
  <c r="H587" i="1"/>
  <c r="G358" i="1"/>
  <c r="H358" i="1"/>
  <c r="D412" i="4"/>
  <c r="D290" i="4"/>
  <c r="H16" i="3"/>
  <c r="F6" i="4"/>
  <c r="C2" i="1"/>
  <c r="G1047" i="1"/>
  <c r="H1047" i="1"/>
  <c r="G248" i="1"/>
  <c r="H248" i="1"/>
  <c r="G1329" i="1"/>
  <c r="H1329" i="1"/>
  <c r="E407" i="4"/>
  <c r="D402" i="1" s="1"/>
  <c r="D293" i="1"/>
  <c r="E408" i="4"/>
  <c r="D403" i="1" s="1"/>
  <c r="D345" i="1"/>
  <c r="F350" i="4"/>
  <c r="G453" i="1"/>
  <c r="H453" i="1"/>
  <c r="F151" i="4"/>
  <c r="H1408" i="1"/>
  <c r="G1408" i="1"/>
  <c r="B20" i="9"/>
  <c r="E19" i="9"/>
  <c r="D6" i="5"/>
  <c r="F175" i="5"/>
  <c r="C1152" i="1"/>
  <c r="D413" i="4"/>
  <c r="D291" i="4"/>
  <c r="C285" i="1"/>
  <c r="G46" i="1"/>
  <c r="H46" i="1"/>
  <c r="F141" i="6"/>
  <c r="C1435" i="1"/>
  <c r="H28" i="3"/>
  <c r="G159" i="1"/>
  <c r="H159" i="1"/>
  <c r="I21" i="3"/>
  <c r="D1046" i="1"/>
  <c r="E6" i="5"/>
  <c r="D636" i="4"/>
  <c r="F528" i="4"/>
  <c r="C522" i="1"/>
  <c r="G574" i="1"/>
  <c r="H574" i="1"/>
  <c r="D407" i="4"/>
  <c r="F298" i="4"/>
  <c r="C293" i="1"/>
  <c r="D408" i="4"/>
  <c r="F420" i="4"/>
  <c r="D635" i="4"/>
  <c r="C414" i="1"/>
  <c r="G1153" i="1"/>
  <c r="H1153" i="1"/>
  <c r="G523" i="1"/>
  <c r="H523" i="1"/>
  <c r="G299" i="9"/>
  <c r="E299" i="9" s="1"/>
  <c r="G3" i="1"/>
  <c r="H3" i="1"/>
  <c r="G1183" i="1"/>
  <c r="H1183" i="1"/>
  <c r="G259" i="1"/>
  <c r="H259" i="1"/>
  <c r="E412" i="4"/>
  <c r="I16" i="3"/>
  <c r="D2" i="1"/>
  <c r="G985" i="1"/>
  <c r="H985" i="1"/>
  <c r="H1423" i="1"/>
  <c r="G1423" i="1"/>
  <c r="E293" i="9" l="1"/>
  <c r="H11" i="3"/>
  <c r="I11" i="3" s="1"/>
  <c r="G1517" i="1"/>
  <c r="G147" i="1"/>
  <c r="G345" i="1"/>
  <c r="H345" i="1"/>
  <c r="G414" i="1"/>
  <c r="H414" i="1"/>
  <c r="H276" i="9"/>
  <c r="D984" i="1"/>
  <c r="C287" i="1"/>
  <c r="F290" i="4"/>
  <c r="C286" i="1"/>
  <c r="E413" i="4"/>
  <c r="E291" i="4"/>
  <c r="D287" i="1" s="1"/>
  <c r="D285" i="1"/>
  <c r="H285" i="1" s="1"/>
  <c r="E298" i="9"/>
  <c r="B299" i="9"/>
  <c r="F635" i="4"/>
  <c r="C629" i="1"/>
  <c r="G522" i="1"/>
  <c r="H522" i="1"/>
  <c r="F289" i="4"/>
  <c r="G282" i="9"/>
  <c r="E282" i="9" s="1"/>
  <c r="B282" i="9" s="1"/>
  <c r="G276" i="9"/>
  <c r="E276" i="9" s="1"/>
  <c r="F6" i="5"/>
  <c r="C984" i="1"/>
  <c r="G2" i="1"/>
  <c r="H2" i="1"/>
  <c r="D639" i="4"/>
  <c r="D414" i="4"/>
  <c r="F412" i="4"/>
  <c r="C407" i="1"/>
  <c r="F407" i="4"/>
  <c r="C402" i="1"/>
  <c r="H1435" i="1"/>
  <c r="G1435" i="1"/>
  <c r="G1046" i="1"/>
  <c r="H1046" i="1"/>
  <c r="D640" i="4"/>
  <c r="D415" i="4"/>
  <c r="F413" i="4"/>
  <c r="C408" i="1"/>
  <c r="H9" i="3"/>
  <c r="E639" i="4"/>
  <c r="E414" i="4"/>
  <c r="D409" i="1" s="1"/>
  <c r="D407" i="1"/>
  <c r="F408" i="4"/>
  <c r="C403" i="1"/>
  <c r="F636" i="4"/>
  <c r="C630" i="1"/>
  <c r="G1152" i="1"/>
  <c r="H1152" i="1"/>
  <c r="G293" i="1"/>
  <c r="H293" i="1"/>
  <c r="N3" i="9" l="1"/>
  <c r="G285" i="1"/>
  <c r="F291" i="4"/>
  <c r="F414" i="4"/>
  <c r="C409" i="1"/>
  <c r="G403" i="1"/>
  <c r="H403" i="1"/>
  <c r="D633" i="1"/>
  <c r="C410" i="1"/>
  <c r="D641" i="4"/>
  <c r="F639" i="4"/>
  <c r="C633" i="1"/>
  <c r="H8" i="3"/>
  <c r="G984" i="1"/>
  <c r="H984" i="1"/>
  <c r="G287" i="1"/>
  <c r="H287" i="1"/>
  <c r="G630" i="1"/>
  <c r="H630" i="1"/>
  <c r="G402" i="1"/>
  <c r="H402" i="1"/>
  <c r="K3" i="9"/>
  <c r="I9" i="3"/>
  <c r="D642" i="4"/>
  <c r="C634" i="1"/>
  <c r="G407" i="1"/>
  <c r="H407" i="1"/>
  <c r="E640" i="4"/>
  <c r="E641" i="4" s="1"/>
  <c r="E415" i="4"/>
  <c r="D410" i="1" s="1"/>
  <c r="D408" i="1"/>
  <c r="H408" i="1" s="1"/>
  <c r="E275" i="9"/>
  <c r="B276" i="9"/>
  <c r="G286" i="1"/>
  <c r="H286" i="1"/>
  <c r="G629" i="1"/>
  <c r="H629" i="1"/>
  <c r="D635" i="1" l="1"/>
  <c r="G408" i="1"/>
  <c r="G633" i="1"/>
  <c r="H633" i="1"/>
  <c r="G410" i="1"/>
  <c r="H410" i="1"/>
  <c r="E642" i="4"/>
  <c r="F642" i="4" s="1"/>
  <c r="D634" i="1"/>
  <c r="F640" i="4"/>
  <c r="F415" i="4"/>
  <c r="D646" i="4"/>
  <c r="C636" i="1"/>
  <c r="D645" i="4"/>
  <c r="F641" i="4"/>
  <c r="C635" i="1"/>
  <c r="G409" i="1"/>
  <c r="H409" i="1"/>
  <c r="M3" i="9"/>
  <c r="I8" i="3"/>
  <c r="G634" i="1" l="1"/>
  <c r="F646" i="4"/>
  <c r="H19" i="3"/>
  <c r="C640" i="1"/>
  <c r="G635" i="1"/>
  <c r="H635" i="1"/>
  <c r="E646" i="4"/>
  <c r="D636" i="1"/>
  <c r="H636" i="1" s="1"/>
  <c r="H18" i="3"/>
  <c r="C639" i="1"/>
  <c r="H634" i="1"/>
  <c r="E645" i="4"/>
  <c r="F645" i="4" s="1"/>
  <c r="G636" i="1" l="1"/>
  <c r="I18" i="3"/>
  <c r="D639" i="1"/>
  <c r="H7" i="3" s="1"/>
  <c r="G274" i="9"/>
  <c r="E274" i="9" s="1"/>
  <c r="B274" i="9" s="1"/>
  <c r="I19" i="3"/>
  <c r="D640" i="1"/>
  <c r="H640" i="1" s="1"/>
  <c r="G639" i="1" l="1"/>
  <c r="H639" i="1"/>
  <c r="J3" i="9"/>
  <c r="I7" i="3"/>
  <c r="G640" i="1"/>
  <c r="M271" i="9" l="1"/>
  <c r="L271" i="9"/>
  <c r="G18" i="9"/>
  <c r="H18" i="9"/>
  <c r="G17" i="9"/>
  <c r="I6" i="9"/>
  <c r="K12" i="9"/>
  <c r="I7" i="9"/>
  <c r="K13" i="9"/>
  <c r="L15" i="9"/>
  <c r="H17" i="9"/>
  <c r="J17" i="9"/>
  <c r="J9" i="9"/>
  <c r="H15" i="9"/>
  <c r="K5" i="9"/>
  <c r="J10" i="9"/>
  <c r="G16" i="9"/>
  <c r="I8" i="9"/>
  <c r="M15" i="9"/>
  <c r="M16" i="9"/>
  <c r="J8" i="9"/>
  <c r="I13" i="9"/>
  <c r="J6" i="9"/>
  <c r="I11" i="9"/>
  <c r="K10" i="9"/>
  <c r="H16" i="9"/>
  <c r="I17" i="9"/>
  <c r="I9" i="9"/>
  <c r="K6" i="9"/>
  <c r="I5" i="9"/>
  <c r="L16" i="9"/>
  <c r="K8" i="9"/>
  <c r="J13" i="9"/>
  <c r="J7" i="9"/>
  <c r="K7" i="9"/>
  <c r="J5" i="9"/>
  <c r="G15" i="9"/>
  <c r="J11" i="9"/>
  <c r="K11" i="9"/>
  <c r="K9" i="9"/>
  <c r="I12" i="9"/>
  <c r="J12" i="9"/>
  <c r="F15" i="9" l="1"/>
  <c r="E5" i="9"/>
  <c r="B5" i="9" s="1"/>
  <c r="E13" i="9"/>
  <c r="B13" i="9" s="1"/>
  <c r="F16" i="9"/>
  <c r="F14" i="9" s="1"/>
  <c r="E8" i="9"/>
  <c r="B8" i="9" s="1"/>
  <c r="E15" i="9"/>
  <c r="E18" i="9"/>
  <c r="B18" i="9" s="1"/>
  <c r="E12" i="9"/>
  <c r="B12" i="9" s="1"/>
  <c r="E16" i="9"/>
  <c r="E17" i="9"/>
  <c r="B17" i="9" s="1"/>
  <c r="E9" i="9"/>
  <c r="B9" i="9" s="1"/>
  <c r="E11" i="9"/>
  <c r="B11" i="9" s="1"/>
  <c r="E10" i="9"/>
  <c r="B10" i="9" s="1"/>
  <c r="E7" i="9"/>
  <c r="B7" i="9" s="1"/>
  <c r="E6" i="9"/>
  <c r="B6" i="9" s="1"/>
  <c r="F271" i="9"/>
  <c r="B15" i="9" l="1"/>
  <c r="B16" i="9"/>
  <c r="B271" i="9"/>
  <c r="F19" i="9"/>
  <c r="F3" i="9" s="1"/>
  <c r="E4"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<sst xmlns="http://schemas.openxmlformats.org/spreadsheetml/2006/main" count="4338" uniqueCount="3399">
  <si>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</si>
  <si>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</si>
  <si>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</si>
  <si>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</si>
  <si>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</si>
  <si>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</si>
  <si>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</si>
  <si>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</si>
  <si>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</si>
  <si>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</si>
  <si>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</si>
  <si>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</si>
  <si>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</si>
  <si>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</si>
  <si>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</si>
  <si>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</si>
  <si>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</si>
  <si>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</si>
  <si>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</si>
  <si>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</si>
  <si>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</si>
  <si>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</si>
  <si>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</si>
  <si>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</si>
  <si>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</si>
  <si>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</si>
  <si>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</si>
  <si>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</si>
  <si>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</si>
  <si>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</si>
  <si>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</si>
  <si>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</si>
  <si>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</si>
  <si>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</si>
  <si>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</si>
  <si>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</si>
  <si>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</si>
  <si>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</si>
  <si>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</si>
  <si>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</si>
  <si>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</si>
  <si>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</si>
  <si>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</si>
  <si>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</si>
  <si>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</si>
  <si>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</si>
  <si>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</si>
  <si>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</si>
  <si>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17056 - SREDNJA ŠKOLA TINA UJEVIĆA, KUTINA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</si>
  <si>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</si>
  <si>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</si>
  <si>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</si>
  <si>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</si>
  <si>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</si>
  <si>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</si>
  <si>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</si>
  <si>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</si>
  <si>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</si>
  <si>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</si>
  <si>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</si>
  <si>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</si>
  <si>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</si>
  <si>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</si>
  <si>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</si>
  <si>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</si>
  <si>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</si>
  <si>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</si>
  <si>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</si>
  <si>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</si>
  <si>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</si>
  <si>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</si>
  <si>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</si>
  <si>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</si>
  <si>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</si>
  <si>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</si>
  <si>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</si>
  <si>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</si>
  <si>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</si>
  <si>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</si>
  <si>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</si>
  <si>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</si>
  <si>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</si>
  <si>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</si>
  <si>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</si>
  <si>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</si>
  <si>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</si>
  <si>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</si>
  <si>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</si>
  <si>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</si>
  <si>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</si>
  <si>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</si>
  <si>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</si>
  <si>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</si>
  <si>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</si>
  <si>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</si>
  <si>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</si>
  <si>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</si>
  <si>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</si>
  <si>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</si>
  <si>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</si>
  <si>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</si>
  <si>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</si>
  <si>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</si>
  <si>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</si>
  <si>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</si>
  <si>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</si>
  <si>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</si>
  <si>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</si>
  <si>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</si>
  <si>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</si>
  <si>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</si>
  <si>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</si>
  <si>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</si>
  <si>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</si>
  <si>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</si>
  <si>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</si>
  <si>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</si>
  <si>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</si>
  <si>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</si>
  <si>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</si>
  <si>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</si>
  <si>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</si>
  <si>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</si>
  <si>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</si>
  <si>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</si>
  <si>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</si>
  <si>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</si>
  <si>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</si>
  <si>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</si>
  <si>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</si>
  <si>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</si>
  <si>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</si>
  <si>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</si>
  <si>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</si>
  <si>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</si>
  <si>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</si>
  <si>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</si>
  <si>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</si>
  <si>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</si>
  <si>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</si>
  <si>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</si>
  <si>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</si>
  <si>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</si>
  <si>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</si>
  <si>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</si>
  <si>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</si>
  <si>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</si>
  <si>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</si>
  <si>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</si>
  <si>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</si>
  <si>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</si>
  <si>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</si>
  <si>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</si>
  <si>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</si>
  <si>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</si>
  <si>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</si>
  <si>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</si>
  <si>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</si>
  <si>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</si>
  <si>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</si>
  <si>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</si>
  <si>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</si>
  <si>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</si>
  <si>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</si>
  <si>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</si>
  <si>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</si>
  <si>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</si>
  <si>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</si>
  <si>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</si>
  <si>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</si>
  <si>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</si>
  <si>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</si>
  <si>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</si>
  <si>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</si>
  <si>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</si>
  <si>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</si>
  <si>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</si>
  <si>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</si>
  <si>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</si>
  <si>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</si>
  <si>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</si>
  <si>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</si>
  <si>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</si>
  <si>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</si>
  <si>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</si>
  <si>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</si>
  <si>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</si>
  <si>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</si>
  <si>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</si>
  <si>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</si>
  <si>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</si>
  <si>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</si>
  <si>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</si>
  <si>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</si>
  <si>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</si>
  <si>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</si>
  <si>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</si>
  <si>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</si>
  <si>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</si>
  <si>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</si>
  <si>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</si>
  <si>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</si>
  <si>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</si>
  <si>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</si>
  <si>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</si>
  <si>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</si>
  <si>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</si>
  <si>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</si>
  <si>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</si>
  <si>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</si>
  <si>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</si>
  <si>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</si>
  <si>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</si>
  <si>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</si>
  <si>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</si>
  <si>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</si>
  <si>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</si>
  <si>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</si>
  <si>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</si>
  <si>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</si>
  <si>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</si>
  <si>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</si>
  <si>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</si>
  <si>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</si>
  <si>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</si>
  <si>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</si>
  <si>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</si>
  <si>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</si>
  <si>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</si>
  <si>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</si>
  <si>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</si>
  <si>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</si>
  <si>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</si>
  <si>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</si>
  <si>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</si>
  <si>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</si>
  <si>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</si>
  <si>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</si>
  <si>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</si>
  <si>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</si>
  <si>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</si>
  <si>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</si>
  <si>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</si>
  <si>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</si>
  <si>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</si>
  <si>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</si>
  <si>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</si>
  <si>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</si>
  <si>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</si>
  <si>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</si>
  <si>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</si>
  <si>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</si>
  <si>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</si>
  <si>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</si>
  <si>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</si>
  <si>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</si>
  <si>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</si>
  <si>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</si>
  <si>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</si>
  <si>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</si>
  <si>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</si>
  <si>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</si>
  <si>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</si>
  <si>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</si>
  <si>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</si>
  <si>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</si>
  <si>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</si>
  <si>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</si>
  <si>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</si>
  <si>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</si>
  <si>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</si>
  <si>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</si>
  <si>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</si>
  <si>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</si>
  <si>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</si>
  <si>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</si>
  <si>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</si>
  <si>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</si>
  <si>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</si>
  <si>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</si>
  <si>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</si>
  <si>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</si>
  <si>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</si>
  <si>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</si>
  <si>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</si>
  <si>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</si>
  <si>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</si>
  <si>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</si>
  <si>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</si>
  <si>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</si>
  <si>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</si>
  <si>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</si>
  <si>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</si>
  <si>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</si>
  <si>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</si>
  <si>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</si>
  <si>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</si>
  <si>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</si>
  <si>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</si>
  <si>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</si>
  <si>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</si>
  <si>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</si>
  <si>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</si>
  <si>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</si>
  <si>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</si>
  <si>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</si>
  <si>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</si>
  <si>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</si>
  <si>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</si>
  <si>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</si>
  <si>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</si>
  <si>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</si>
  <si>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</si>
  <si>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</si>
  <si>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</si>
  <si>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</si>
  <si>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</si>
  <si>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</si>
  <si>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</si>
  <si>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</si>
  <si>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</si>
  <si>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</si>
  <si>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</si>
  <si>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</si>
  <si>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</si>
  <si>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</si>
  <si>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</si>
  <si>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</si>
  <si>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</si>
  <si>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</si>
  <si>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</si>
  <si>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</si>
  <si>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</si>
  <si>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</si>
  <si>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</si>
  <si>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</si>
  <si>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</si>
  <si>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</si>
  <si>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</si>
  <si>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</si>
  <si>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</si>
  <si>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</si>
  <si>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</si>
  <si>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</si>
  <si>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</si>
  <si>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</si>
  <si>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</si>
  <si>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</si>
  <si>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</si>
  <si>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</si>
  <si>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</si>
  <si>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</si>
  <si>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</si>
  <si>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</si>
  <si>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</si>
  <si>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</si>
  <si>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</si>
  <si>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</si>
  <si>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</si>
  <si>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</si>
  <si>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</si>
  <si>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</si>
  <si>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</si>
  <si>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</si>
  <si>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</si>
  <si>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</si>
  <si>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</si>
  <si>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</si>
  <si>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</si>
  <si>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</si>
  <si>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</si>
  <si>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</si>
  <si>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</si>
  <si>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</si>
  <si>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</si>
  <si>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</si>
  <si>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</si>
  <si>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</si>
  <si>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</si>
  <si>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</si>
  <si>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</si>
  <si>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</si>
  <si>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</si>
  <si>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</si>
  <si>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</si>
  <si>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</si>
  <si>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</si>
  <si>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</si>
  <si>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</si>
  <si>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</si>
  <si>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</si>
  <si>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</si>
  <si>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</si>
  <si>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</si>
  <si>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</si>
  <si>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</si>
  <si>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</si>
  <si>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</si>
  <si>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</si>
  <si>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</si>
  <si>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</si>
  <si>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</si>
  <si>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</si>
  <si>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</si>
  <si>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</si>
  <si>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</si>
  <si>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</si>
  <si>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</si>
  <si>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</si>
  <si>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</si>
  <si>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</si>
  <si>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</si>
  <si>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</si>
  <si>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</si>
  <si>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</si>
  <si>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</si>
  <si>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</si>
  <si>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</si>
  <si>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</si>
  <si>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</si>
  <si>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</si>
  <si>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</si>
  <si>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</si>
  <si>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</si>
  <si>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</si>
  <si>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</si>
  <si>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</si>
  <si>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</si>
  <si>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</si>
  <si>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</si>
  <si>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</si>
  <si>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</si>
  <si>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</si>
  <si>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</si>
  <si>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</si>
  <si>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</si>
  <si>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</si>
  <si>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</si>
  <si>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</si>
  <si>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</si>
  <si>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</si>
  <si>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</si>
  <si>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</si>
  <si>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</si>
  <si>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</si>
  <si>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</si>
  <si>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</si>
  <si>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</si>
  <si>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</si>
  <si>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</si>
  <si>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</si>
  <si>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</si>
  <si>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</si>
  <si>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</si>
  <si>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</si>
  <si>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</si>
  <si>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</si>
  <si>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</si>
  <si>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</si>
  <si>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</si>
  <si>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</si>
  <si>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</si>
  <si>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</si>
  <si>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</si>
  <si>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</si>
  <si>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</si>
  <si>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</si>
  <si>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</si>
  <si>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</si>
  <si>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</si>
  <si>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</si>
  <si>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</si>
  <si>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</si>
  <si>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</si>
  <si>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</si>
  <si>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</si>
  <si>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</si>
  <si>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</si>
  <si>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</si>
  <si>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</si>
  <si>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</si>
  <si>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</si>
  <si>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</si>
  <si>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</si>
  <si>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</si>
  <si>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</si>
  <si>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</si>
  <si>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</si>
  <si>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</si>
  <si>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</si>
  <si>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</si>
  <si>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</si>
  <si>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</si>
  <si>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</si>
  <si>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</si>
  <si>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</si>
  <si>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</si>
  <si>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</si>
  <si>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</si>
  <si>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</si>
  <si>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</si>
  <si>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</si>
  <si>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</si>
  <si>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</si>
  <si>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</si>
  <si>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</si>
  <si>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</si>
  <si>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</si>
  <si>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</si>
  <si>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</si>
  <si>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</si>
  <si>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</si>
  <si>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</si>
  <si>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</si>
  <si>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</si>
  <si>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</si>
  <si>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</si>
  <si>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</si>
  <si>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</si>
  <si>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</si>
  <si>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</si>
  <si>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</si>
  <si>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</si>
  <si>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</si>
  <si>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</si>
  <si>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</si>
  <si>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</si>
  <si>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</si>
  <si>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</si>
  <si>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</si>
  <si>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</si>
  <si>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</si>
  <si>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</si>
  <si>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</si>
  <si>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</si>
  <si>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</si>
  <si>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</si>
  <si>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</si>
  <si>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</si>
  <si>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</si>
  <si>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</si>
  <si>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</si>
  <si>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</si>
  <si>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</si>
  <si>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</si>
  <si>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</si>
  <si>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</si>
  <si>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</si>
  <si>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</si>
  <si>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</si>
  <si>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</si>
  <si>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</si>
  <si>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</si>
  <si>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</si>
  <si>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</si>
  <si>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</si>
  <si>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</si>
  <si>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</si>
  <si>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</si>
  <si>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</si>
  <si>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</si>
  <si>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</si>
  <si>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</si>
  <si>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</si>
  <si>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</si>
  <si>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</si>
  <si>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</si>
  <si>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</si>
  <si>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</si>
  <si>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</si>
  <si>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</si>
  <si>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</si>
  <si>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</si>
  <si>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</si>
  <si>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</si>
  <si>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</si>
  <si>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</si>
  <si>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</si>
  <si>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</si>
  <si>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</si>
  <si>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</si>
  <si>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</si>
  <si>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</si>
  <si>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</si>
  <si>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</si>
  <si>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</si>
  <si>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</si>
  <si>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</si>
  <si>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</si>
  <si>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</si>
  <si>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</si>
  <si>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</si>
  <si>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</si>
  <si>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</si>
  <si>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</si>
  <si>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</si>
  <si>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</si>
  <si>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</si>
  <si>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</si>
  <si>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</si>
  <si>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</si>
  <si>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</si>
  <si>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</si>
  <si>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</si>
  <si>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</si>
  <si>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</si>
  <si>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</si>
  <si>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</si>
  <si>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</si>
  <si>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</si>
  <si>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</si>
  <si>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</si>
  <si>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</si>
  <si>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</si>
  <si>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</si>
  <si>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</si>
  <si>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</si>
  <si>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</si>
  <si>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</si>
  <si>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</si>
  <si>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</si>
  <si>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</si>
  <si>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</si>
  <si>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</si>
  <si>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</si>
  <si>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</si>
  <si>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</si>
  <si>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</si>
  <si>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</si>
  <si>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</si>
  <si>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</si>
  <si>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</si>
  <si>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</si>
  <si>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</si>
  <si>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</si>
  <si>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</si>
  <si>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</si>
  <si>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</si>
  <si>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</si>
  <si>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</si>
  <si>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</si>
  <si>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</si>
  <si>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</si>
  <si>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</si>
  <si>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</si>
  <si>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</si>
  <si>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</si>
  <si>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</si>
  <si>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</si>
  <si>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</si>
  <si>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</si>
  <si>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</si>
  <si>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</si>
  <si>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</si>
  <si>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</si>
  <si>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</si>
  <si>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</si>
  <si>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</si>
  <si>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</si>
  <si>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</si>
  <si>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</si>
  <si>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</si>
  <si>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</si>
  <si>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</si>
  <si>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</si>
  <si>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</si>
  <si>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</si>
  <si>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</si>
  <si>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</si>
  <si>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</si>
  <si>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</si>
  <si>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</si>
  <si>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</si>
  <si>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</si>
  <si>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</si>
  <si>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</si>
  <si>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</si>
  <si>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</si>
  <si>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</si>
  <si>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</si>
  <si>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</si>
  <si>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</si>
  <si>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</si>
  <si>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</si>
  <si>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</si>
  <si>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</si>
  <si>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</si>
  <si>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</si>
  <si>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</si>
  <si>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</si>
  <si>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</si>
  <si>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</si>
  <si>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</si>
  <si>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</si>
  <si>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</si>
  <si>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</si>
  <si>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</si>
  <si>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</si>
  <si>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</si>
  <si>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</si>
  <si>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</si>
  <si>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</si>
  <si>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</si>
  <si>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</si>
  <si>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</si>
  <si>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</si>
  <si>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</si>
  <si>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</si>
  <si>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</si>
  <si>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</si>
  <si>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</si>
  <si>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</si>
  <si>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</si>
  <si>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</si>
  <si>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</si>
  <si>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</si>
  <si>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</si>
  <si>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</si>
  <si>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</si>
  <si>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</si>
  <si>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</si>
  <si>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</si>
  <si>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</si>
  <si>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</si>
  <si>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</si>
  <si>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</si>
  <si>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</si>
  <si>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</si>
  <si>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</si>
  <si>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</si>
  <si>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</si>
  <si>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</si>
  <si>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</si>
  <si>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</si>
  <si>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</si>
  <si>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</si>
  <si>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</si>
  <si>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</si>
  <si>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</si>
  <si>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</si>
  <si>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</si>
  <si>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</si>
  <si>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</si>
  <si>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</si>
  <si>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</si>
  <si>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</si>
  <si>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</si>
  <si>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</si>
  <si>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</si>
  <si>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</si>
  <si>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</si>
  <si>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</si>
  <si>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</si>
  <si>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</si>
  <si>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</si>
  <si>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</si>
  <si>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</si>
  <si>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</si>
  <si>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</si>
  <si>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</si>
  <si>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</si>
  <si>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</si>
  <si>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</si>
  <si>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</si>
  <si>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</si>
  <si>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</si>
  <si>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</si>
  <si>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</si>
  <si>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</si>
  <si>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</si>
  <si>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</si>
  <si>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</si>
  <si>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</si>
  <si>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</si>
  <si>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</si>
  <si>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</si>
  <si>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</si>
  <si>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</si>
  <si>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</si>
  <si>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</si>
  <si>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</si>
  <si>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</si>
  <si>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</si>
  <si>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</si>
  <si>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</si>
  <si>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</si>
  <si>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</si>
  <si>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</si>
  <si>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</si>
  <si>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</si>
  <si>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</si>
  <si>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</si>
  <si>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</si>
  <si>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</si>
  <si>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</si>
  <si>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</si>
  <si>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</si>
  <si>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</si>
  <si>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</si>
  <si>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</si>
  <si>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</si>
  <si>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</si>
  <si>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</si>
  <si>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</si>
  <si>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</si>
  <si>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</si>
  <si>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</si>
  <si>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</si>
  <si>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</si>
  <si>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</si>
  <si>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</si>
  <si>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</si>
  <si>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</si>
  <si>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</si>
  <si>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</si>
  <si>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</si>
  <si>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</si>
  <si>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</si>
  <si>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</si>
  <si>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</si>
  <si>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</si>
  <si>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</si>
  <si>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</si>
  <si>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</si>
  <si>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</si>
  <si>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</si>
  <si>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</si>
  <si>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</si>
  <si>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</si>
  <si>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</si>
  <si>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</si>
  <si>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</si>
  <si>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</si>
  <si>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</si>
  <si>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</si>
  <si>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</si>
  <si>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</si>
  <si>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</si>
  <si>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</si>
  <si>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</si>
  <si>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</si>
  <si>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</si>
  <si>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</si>
  <si>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</si>
  <si>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</si>
  <si>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</si>
  <si>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</si>
  <si>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</si>
  <si>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</si>
  <si>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</si>
  <si>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</si>
  <si>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</si>
  <si>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</si>
  <si>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</si>
  <si>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</si>
  <si>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</si>
  <si>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</si>
  <si>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</si>
  <si>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</si>
  <si>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</si>
  <si>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</si>
  <si>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</si>
  <si>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</si>
  <si>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</si>
  <si>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</si>
  <si>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</si>
  <si>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</si>
  <si>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</si>
  <si>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</si>
  <si>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</si>
  <si>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</si>
  <si>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</si>
  <si>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</si>
  <si>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</si>
  <si>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</si>
  <si>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</si>
  <si>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</si>
  <si>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</si>
  <si>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</si>
  <si>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</si>
  <si>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</si>
  <si>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</si>
  <si>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</si>
  <si>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</si>
  <si>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</si>
  <si>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</si>
  <si>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</si>
  <si>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</si>
  <si>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</si>
  <si>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</si>
  <si>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</si>
  <si>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</si>
  <si>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</si>
  <si>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</si>
  <si>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</si>
  <si>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</si>
  <si>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</si>
  <si>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</si>
  <si>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</si>
  <si>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</si>
  <si>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</si>
  <si>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</si>
  <si>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</si>
  <si>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</si>
  <si>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</si>
  <si>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</si>
  <si>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</si>
  <si>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</si>
  <si>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</si>
  <si>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</si>
  <si>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</si>
  <si>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</si>
  <si>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</si>
  <si>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</si>
  <si>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</si>
  <si>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</si>
  <si>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</si>
  <si>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</si>
  <si>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</si>
  <si>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</si>
  <si>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</si>
  <si>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</si>
  <si>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</si>
  <si>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</si>
  <si>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</si>
  <si>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</si>
  <si>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</si>
  <si>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</si>
  <si>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</si>
  <si>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</si>
  <si>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</si>
  <si>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</si>
  <si>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</si>
  <si>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</si>
  <si>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</si>
  <si>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</si>
  <si>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</si>
  <si>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</si>
  <si>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</si>
  <si>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</si>
  <si>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</si>
  <si>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</si>
  <si>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</si>
  <si>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</si>
  <si>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</si>
  <si>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</si>
  <si>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</si>
  <si>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</si>
  <si>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</si>
  <si>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</si>
  <si>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</si>
  <si>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</si>
  <si>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</si>
  <si>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</si>
  <si>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</si>
  <si>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</si>
  <si>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</si>
  <si>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</si>
  <si>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</si>
  <si>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</si>
  <si>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</si>
  <si>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</si>
  <si>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</si>
  <si>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</si>
  <si>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</si>
  <si>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</si>
  <si>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</si>
  <si>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</si>
  <si>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</si>
  <si>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</si>
  <si>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</si>
  <si>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</si>
  <si>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</si>
  <si>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</si>
  <si>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</si>
  <si>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</si>
  <si>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</si>
  <si>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</si>
  <si>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</si>
  <si>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</si>
  <si>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</si>
  <si>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</si>
  <si>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</si>
  <si>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</si>
  <si>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</si>
  <si>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</si>
  <si>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</si>
  <si>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</si>
  <si>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</si>
  <si>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</si>
  <si>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</si>
  <si>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</si>
  <si>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</si>
  <si>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</si>
  <si>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</si>
  <si>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</si>
  <si>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</si>
  <si>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</si>
  <si>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</si>
  <si>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</si>
  <si>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</si>
  <si>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</si>
  <si>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</si>
  <si>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</si>
  <si>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</si>
  <si>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</si>
  <si>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</si>
  <si>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</si>
  <si>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</si>
  <si>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</si>
  <si>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</si>
  <si>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</si>
  <si>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</si>
  <si>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</si>
  <si>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</si>
  <si>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</si>
  <si>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</si>
  <si>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</si>
  <si>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</si>
  <si>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</si>
  <si>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</si>
  <si>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</si>
  <si>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</si>
  <si>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</si>
  <si>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</si>
  <si>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</si>
  <si>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</si>
  <si>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</si>
  <si>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</si>
  <si>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</si>
  <si>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</si>
  <si>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</si>
  <si>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</si>
  <si>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</si>
  <si>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</si>
  <si>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</si>
  <si>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</si>
  <si>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</si>
  <si>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</si>
  <si>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</si>
  <si>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</si>
  <si>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</si>
  <si>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</si>
  <si>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</si>
  <si>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</si>
  <si>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</si>
  <si>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</si>
  <si>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</si>
  <si>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</si>
  <si>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</si>
  <si>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</si>
  <si>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</si>
  <si>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</si>
  <si>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</si>
  <si>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</si>
  <si>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</si>
  <si>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</si>
  <si>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</si>
  <si>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</si>
  <si>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</si>
  <si>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</si>
  <si>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</si>
  <si>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</si>
  <si>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</si>
  <si>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</si>
  <si>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</si>
  <si>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</si>
  <si>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</si>
  <si>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</si>
  <si>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</si>
  <si>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</si>
  <si>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</si>
  <si>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</si>
  <si>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</si>
  <si>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</si>
  <si>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</si>
  <si>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</si>
  <si>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</si>
  <si>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</si>
  <si>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</si>
  <si>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</si>
  <si>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</si>
  <si>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</si>
  <si>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</si>
  <si>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</si>
  <si>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</si>
  <si>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</si>
  <si>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</si>
  <si>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</si>
  <si>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</si>
  <si>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</si>
  <si>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</si>
  <si>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</si>
  <si>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</si>
  <si>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</si>
  <si>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</si>
  <si>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</si>
  <si>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</si>
  <si>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</si>
  <si>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</si>
  <si>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</si>
  <si>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</si>
  <si>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</si>
  <si>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</si>
  <si>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</si>
  <si>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</si>
  <si>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</si>
  <si>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</si>
  <si>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</si>
  <si>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</si>
  <si>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</si>
  <si>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</si>
  <si>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</si>
  <si>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</si>
  <si>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</si>
  <si>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</si>
  <si>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</si>
  <si>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</si>
  <si>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</si>
  <si>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</si>
  <si>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</si>
  <si>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</si>
  <si>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</si>
  <si>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</si>
  <si>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</si>
  <si>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</si>
  <si>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</si>
  <si>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</si>
  <si>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</si>
  <si>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</si>
  <si>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</si>
  <si>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</si>
  <si>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</si>
  <si>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</si>
  <si>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</si>
  <si>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</si>
  <si>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</si>
  <si>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</si>
  <si>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</si>
  <si>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</si>
  <si>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</si>
  <si>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</si>
  <si>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</si>
  <si>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</si>
  <si>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</si>
  <si>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</si>
  <si>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</si>
  <si>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</si>
  <si>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</si>
  <si>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</si>
  <si>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</si>
  <si>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</si>
  <si>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</si>
  <si>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</si>
  <si>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</si>
  <si>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</si>
  <si>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</si>
  <si>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</si>
  <si>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</si>
  <si>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</si>
  <si>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</si>
  <si>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</si>
  <si>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</si>
  <si>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</si>
  <si>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</si>
  <si>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</si>
  <si>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</si>
  <si>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</si>
  <si>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</si>
  <si>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</si>
  <si>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</si>
  <si>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</si>
  <si>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</si>
  <si>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</si>
  <si>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</si>
  <si>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</si>
  <si>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</si>
  <si>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</si>
  <si>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</si>
  <si>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</si>
  <si>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</si>
  <si>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</si>
  <si>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</si>
  <si>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</si>
  <si>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</si>
  <si>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</si>
  <si>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</si>
  <si>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</si>
  <si>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</si>
  <si>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</si>
  <si>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</si>
  <si>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</si>
  <si>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</si>
  <si>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</si>
  <si>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</si>
  <si>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</si>
  <si>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</si>
  <si>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</si>
  <si>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</si>
  <si>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</si>
  <si>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</si>
  <si>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</si>
  <si>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</si>
  <si>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</si>
  <si>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</si>
  <si>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</si>
  <si>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</si>
  <si>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</si>
  <si>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</si>
  <si>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</si>
  <si>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</si>
  <si>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</si>
  <si>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</si>
  <si>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</si>
  <si>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</si>
  <si>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</si>
  <si>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</si>
  <si>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</si>
  <si>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</si>
  <si>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</si>
  <si>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</si>
  <si>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</si>
  <si>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</si>
  <si>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</si>
  <si>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</si>
  <si>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</si>
  <si>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</si>
  <si>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</si>
  <si>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</si>
  <si>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</si>
  <si>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</si>
  <si>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</si>
  <si>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</si>
  <si>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</si>
  <si>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</si>
  <si>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</si>
  <si>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</si>
  <si>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</si>
  <si>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</si>
  <si>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</si>
  <si>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</si>
  <si>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</si>
  <si>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</si>
  <si>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</si>
  <si>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</si>
  <si>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</si>
  <si>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</si>
  <si>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</si>
  <si>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</si>
  <si>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</si>
  <si>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</si>
  <si>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</si>
  <si>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</si>
  <si>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</si>
  <si>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</si>
  <si>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</si>
  <si>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</si>
  <si>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</si>
  <si>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</si>
  <si>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</si>
  <si>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</si>
  <si>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</si>
  <si>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</si>
  <si>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</si>
  <si>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</si>
  <si>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</si>
  <si>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</si>
  <si>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</si>
  <si>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</si>
  <si>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</si>
  <si>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</si>
  <si>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</si>
  <si>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</si>
  <si>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</si>
  <si>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</si>
  <si>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</si>
  <si>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</si>
  <si>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</si>
  <si>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</si>
  <si>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</si>
  <si>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</si>
  <si>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</si>
  <si>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</si>
  <si>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</si>
  <si>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</si>
  <si>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</si>
  <si>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</si>
  <si>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</si>
  <si>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</si>
  <si>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</si>
  <si>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</si>
  <si>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</si>
  <si>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</si>
  <si>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</si>
  <si>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</si>
  <si>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</si>
  <si>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</si>
  <si>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</si>
  <si>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</si>
  <si>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</si>
  <si>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</si>
  <si>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</si>
  <si>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</si>
  <si>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</si>
  <si>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</si>
  <si>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</si>
  <si>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</si>
  <si>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</si>
  <si>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</si>
  <si>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</si>
  <si>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</si>
  <si>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</si>
  <si>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</si>
  <si>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</si>
  <si>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</si>
  <si>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</si>
  <si>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</si>
  <si>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</si>
  <si>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</si>
  <si>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</si>
  <si>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</si>
  <si>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</si>
  <si>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</si>
  <si>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</si>
  <si>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</si>
  <si>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</si>
  <si>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</si>
  <si>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</si>
  <si>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</si>
  <si>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</si>
  <si>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</si>
  <si>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</si>
  <si>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</si>
  <si>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</si>
  <si>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</si>
  <si>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</si>
  <si>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</si>
  <si>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</si>
  <si>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</si>
  <si>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</si>
  <si>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</si>
  <si>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</si>
  <si>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</si>
  <si>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</si>
  <si>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</si>
  <si>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</si>
  <si>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</si>
  <si>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</si>
  <si>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</si>
  <si>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</si>
  <si>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</si>
  <si>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</si>
  <si>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</si>
  <si>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</si>
  <si>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</si>
  <si>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</si>
  <si>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</si>
  <si>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</si>
  <si>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</si>
  <si>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</si>
  <si>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</si>
  <si>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</si>
  <si>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</si>
  <si>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</si>
  <si>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</si>
  <si>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</si>
  <si>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</si>
  <si>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</si>
  <si>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</si>
  <si>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</si>
  <si>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</si>
  <si>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</si>
  <si>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</si>
  <si>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</si>
  <si>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</si>
  <si>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</si>
  <si>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</si>
  <si>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</si>
  <si>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</si>
  <si>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</si>
  <si>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</si>
  <si>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</si>
  <si>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</si>
  <si>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</si>
  <si>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</si>
  <si>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</si>
  <si>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</si>
  <si>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</si>
  <si>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</si>
  <si>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</si>
  <si>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</si>
  <si>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</si>
  <si>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</si>
  <si>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</si>
  <si>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</si>
  <si>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</si>
  <si>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</si>
  <si>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</si>
  <si>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</si>
  <si>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</si>
  <si>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</si>
  <si>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</si>
  <si>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</si>
  <si>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</si>
  <si>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</si>
  <si>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</si>
  <si>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</si>
  <si>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</si>
  <si>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</si>
  <si>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</si>
  <si>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</si>
  <si>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</si>
  <si>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</si>
  <si>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</si>
  <si>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</si>
  <si>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</si>
  <si>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</si>
  <si>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</si>
  <si>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</si>
  <si>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</si>
  <si>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</si>
  <si>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</si>
  <si>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</si>
  <si>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</si>
  <si>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</si>
  <si>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</si>
  <si>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</si>
  <si>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</si>
  <si>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</si>
  <si>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</si>
  <si>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</si>
  <si>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</si>
  <si>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</si>
  <si>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</si>
  <si>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</si>
  <si>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</si>
  <si>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</si>
  <si>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</si>
  <si>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</si>
  <si>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</si>
  <si>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</si>
  <si>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</si>
  <si>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</si>
  <si>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</si>
  <si>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</si>
  <si>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</si>
  <si>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</si>
  <si>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</si>
  <si>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</si>
  <si>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</si>
  <si>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</si>
  <si>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</si>
  <si>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</si>
  <si>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</si>
  <si>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</si>
  <si>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</si>
  <si>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</si>
  <si>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</si>
  <si>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</si>
  <si>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</si>
  <si>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</si>
  <si>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</si>
  <si>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</si>
  <si>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</si>
  <si>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</si>
  <si>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</si>
  <si>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</si>
  <si>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</si>
  <si>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</si>
  <si>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</si>
  <si>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</si>
  <si>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</si>
  <si>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</si>
  <si>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</si>
  <si>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</si>
  <si>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</si>
  <si>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</si>
  <si>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</si>
  <si>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</si>
  <si>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</si>
  <si>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</si>
  <si>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</si>
  <si>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</si>
  <si>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</si>
  <si>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</si>
  <si>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</si>
  <si>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</si>
  <si>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</si>
  <si>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</si>
  <si>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</si>
  <si>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</si>
  <si>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</si>
  <si>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</si>
  <si>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</si>
  <si>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</si>
  <si>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</si>
  <si>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</si>
  <si>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</si>
  <si>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</si>
  <si>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</si>
  <si>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</si>
  <si>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</si>
  <si>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</si>
  <si>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</si>
  <si>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</si>
  <si>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</si>
  <si>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</si>
  <si>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</si>
  <si>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</si>
  <si>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</si>
  <si>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</si>
  <si>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</si>
  <si>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</si>
  <si>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</si>
  <si>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</si>
  <si>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</si>
  <si>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</si>
  <si>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</si>
  <si>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</si>
  <si>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</si>
  <si>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</si>
  <si>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</si>
  <si>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</si>
  <si>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</si>
  <si>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</si>
  <si>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</si>
  <si>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</si>
  <si>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</si>
  <si>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</si>
  <si>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</si>
  <si>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</si>
  <si>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</si>
  <si>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</si>
  <si>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</si>
  <si>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</si>
  <si>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</si>
  <si>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</si>
  <si>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</si>
  <si>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</si>
  <si>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</si>
  <si>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</si>
  <si>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</si>
  <si>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</si>
  <si>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</si>
  <si>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</si>
  <si>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</si>
  <si>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</si>
  <si>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</si>
  <si>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</si>
  <si>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</si>
  <si>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</si>
  <si>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</si>
  <si>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</si>
  <si>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</si>
  <si>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</si>
  <si>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</si>
  <si>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</si>
  <si>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</si>
  <si>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</si>
  <si>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</si>
  <si>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</si>
  <si>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</si>
  <si>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</si>
  <si>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</si>
  <si>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</si>
  <si>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</si>
  <si>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</si>
  <si>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</si>
  <si>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</si>
  <si>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</si>
  <si>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</si>
  <si>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</si>
  <si>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</si>
  <si>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</si>
  <si>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</si>
  <si>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</si>
  <si>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</si>
  <si>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</si>
  <si>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</si>
  <si>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</si>
  <si>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</si>
  <si>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</si>
  <si>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</si>
  <si>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</si>
  <si>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</si>
  <si>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</si>
  <si>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</si>
  <si>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</si>
  <si>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</si>
  <si>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</si>
  <si>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</si>
  <si>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</si>
  <si>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</si>
  <si>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</si>
  <si>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</si>
  <si>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</si>
  <si>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</si>
  <si>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</si>
  <si>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</si>
  <si>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</si>
  <si>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</si>
  <si>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</si>
  <si>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</si>
  <si>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</si>
  <si>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</si>
  <si>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</si>
  <si>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</si>
  <si>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</si>
  <si>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</si>
  <si>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</si>
  <si>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</si>
  <si>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</si>
  <si>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</si>
  <si>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</si>
  <si>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</si>
  <si>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</si>
  <si>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</si>
  <si>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</si>
  <si>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</si>
  <si>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</si>
  <si>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</si>
  <si>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</si>
  <si>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</si>
  <si>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</si>
  <si>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</si>
  <si>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</si>
  <si>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</si>
  <si>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</si>
  <si>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</si>
  <si>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</si>
  <si>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</si>
  <si>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</si>
  <si>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</si>
  <si>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</si>
  <si>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</si>
  <si>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</si>
  <si>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</si>
  <si>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</si>
  <si>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</si>
  <si>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</si>
  <si>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</si>
  <si>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</si>
  <si>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</si>
  <si>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</si>
  <si>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</si>
  <si>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</si>
  <si>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</si>
  <si>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</si>
  <si>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</si>
  <si>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</si>
  <si>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</si>
  <si>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</si>
  <si>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</si>
  <si>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</si>
  <si>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</si>
  <si>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</si>
  <si>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</si>
  <si>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</si>
  <si>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</si>
  <si>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</si>
  <si>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</si>
  <si>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</si>
  <si>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</si>
  <si>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</si>
  <si>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</si>
  <si>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</si>
  <si>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</si>
  <si>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</si>
  <si>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</si>
  <si>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</si>
  <si>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</si>
  <si>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</si>
  <si>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</si>
  <si>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</si>
  <si>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</si>
  <si>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</si>
  <si>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</si>
  <si>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</si>
  <si>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</si>
  <si>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</si>
  <si>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</si>
  <si>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</si>
  <si>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</si>
  <si>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</si>
  <si>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</si>
  <si>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</si>
  <si>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</si>
  <si>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</si>
  <si>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</si>
  <si>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</si>
  <si>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</si>
  <si>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</si>
  <si>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</si>
  <si>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</si>
  <si>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</si>
  <si>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</si>
  <si>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</si>
  <si>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</si>
  <si>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</si>
  <si>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</si>
  <si>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</si>
  <si>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</si>
  <si>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</si>
  <si>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</si>
  <si>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</si>
  <si>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</si>
  <si>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</si>
  <si>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</si>
  <si>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</si>
  <si>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</si>
  <si>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</si>
  <si>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</si>
  <si>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</si>
  <si>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</si>
  <si>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</si>
  <si>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</si>
  <si>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</si>
  <si>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</si>
  <si>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</si>
  <si>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</si>
  <si>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</si>
  <si>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</si>
  <si>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</si>
  <si>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</si>
  <si>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</si>
  <si>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</si>
  <si>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</si>
  <si>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</si>
  <si>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</si>
  <si>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</si>
  <si>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</si>
  <si>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</si>
  <si>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</si>
  <si>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</si>
  <si>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</si>
  <si>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</si>
  <si>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</si>
  <si>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</si>
  <si>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</si>
  <si>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</si>
  <si>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</si>
  <si>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</si>
  <si>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</si>
  <si>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</si>
  <si>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</si>
  <si>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</si>
  <si>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</si>
  <si>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</si>
  <si>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</si>
  <si>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</si>
  <si>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</si>
  <si>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</si>
  <si>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</si>
  <si>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</si>
  <si>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</si>
  <si>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</si>
  <si>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</si>
  <si>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</si>
  <si>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</si>
  <si>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</si>
  <si>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</si>
  <si>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</si>
  <si>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</si>
  <si>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</si>
  <si>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</si>
  <si>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</si>
  <si>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</si>
  <si>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</si>
  <si>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</si>
  <si>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</si>
  <si>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</si>
  <si>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</si>
  <si>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</si>
  <si>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</si>
  <si>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</si>
  <si>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</si>
  <si>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</si>
  <si>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</si>
  <si>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</si>
  <si>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</si>
  <si>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</si>
  <si>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</si>
  <si>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</si>
  <si>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</si>
  <si>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</si>
  <si>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</si>
  <si>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</si>
  <si>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</si>
  <si>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</si>
  <si>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</si>
  <si>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</si>
  <si>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</si>
  <si>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</si>
  <si>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</si>
  <si>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</si>
  <si>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</si>
  <si>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</si>
  <si>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</si>
  <si>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</si>
  <si>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</si>
  <si>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</si>
  <si>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</si>
  <si>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</si>
  <si>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</si>
  <si>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</si>
  <si>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</si>
  <si>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</si>
  <si>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</si>
  <si>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</si>
  <si>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</si>
  <si>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</si>
  <si>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</si>
  <si>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</si>
  <si>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</si>
  <si>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</si>
  <si>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</si>
  <si>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</si>
  <si>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</si>
  <si>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</si>
  <si>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</si>
  <si>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</si>
  <si>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</si>
  <si>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</si>
  <si>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</si>
  <si>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</si>
  <si>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</si>
  <si>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</si>
  <si>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</si>
  <si>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</si>
  <si>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</si>
  <si>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</si>
  <si>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</si>
  <si>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</si>
  <si>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</si>
  <si>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</si>
  <si>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</si>
  <si>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</si>
  <si>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</si>
  <si>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</si>
  <si>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</si>
  <si>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</si>
  <si>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</si>
  <si>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</si>
  <si>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</si>
  <si>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</si>
  <si>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</si>
  <si>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</si>
  <si>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</si>
  <si>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</si>
  <si>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</si>
  <si>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</si>
  <si>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</si>
  <si>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</si>
  <si>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</si>
  <si>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</si>
  <si>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</si>
  <si>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</si>
  <si>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</si>
  <si>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</si>
  <si>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</si>
  <si>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</si>
  <si>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</si>
  <si>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</si>
  <si>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</si>
  <si>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</si>
  <si>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</si>
  <si>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</si>
  <si>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</si>
  <si>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</si>
  <si>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</si>
  <si>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</si>
  <si>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</si>
  <si>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</si>
  <si>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</si>
  <si>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</si>
  <si>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</si>
  <si>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</si>
  <si>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</si>
  <si>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</si>
  <si>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</si>
  <si>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</si>
  <si>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</si>
  <si>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</si>
  <si>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</si>
  <si>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</si>
  <si>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</si>
  <si>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</si>
  <si>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</si>
  <si>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</si>
  <si>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</si>
  <si>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</si>
  <si>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</si>
  <si>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</si>
  <si>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</si>
  <si>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</si>
  <si>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</si>
  <si>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</si>
  <si>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</si>
  <si>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</si>
  <si>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</si>
  <si>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</si>
  <si>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</si>
  <si>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</si>
  <si>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</si>
  <si>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</si>
  <si>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</si>
  <si>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</si>
  <si>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</si>
  <si>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</si>
  <si>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</si>
  <si>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</si>
  <si>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</si>
  <si>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</si>
  <si>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</si>
  <si>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</si>
  <si>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</si>
  <si>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</si>
  <si>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</si>
  <si>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</si>
  <si>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</si>
  <si>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</si>
  <si>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</si>
  <si>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</si>
  <si>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</si>
  <si>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</si>
  <si>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</si>
  <si>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</si>
  <si>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</si>
  <si>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</si>
  <si>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</si>
  <si>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</si>
  <si>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</si>
  <si>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</si>
  <si>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</si>
  <si>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</si>
  <si>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</si>
  <si>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</si>
  <si>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</si>
  <si>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</si>
  <si>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</si>
  <si>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</si>
  <si>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</si>
  <si>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</si>
  <si>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</si>
  <si>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</si>
  <si>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</si>
  <si>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</si>
  <si>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</si>
  <si>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</si>
  <si>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</si>
  <si>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</si>
  <si>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</si>
  <si>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</si>
  <si>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</si>
  <si>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</si>
  <si>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</si>
  <si>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</si>
  <si>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</si>
  <si>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</si>
  <si>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</si>
  <si>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</si>
  <si>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</si>
  <si>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</si>
  <si>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</si>
  <si>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</si>
  <si>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</si>
  <si>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</si>
  <si>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</si>
  <si>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</si>
  <si>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</si>
  <si>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</si>
  <si>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</si>
  <si>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</si>
  <si>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</si>
  <si>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</si>
  <si>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</si>
  <si>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</si>
  <si>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</si>
  <si>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</si>
  <si>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</si>
  <si>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</si>
  <si>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</si>
  <si>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</si>
  <si>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</si>
  <si>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</si>
  <si>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</si>
  <si>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</si>
  <si>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</si>
  <si>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</si>
  <si>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</si>
  <si>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</si>
  <si>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</si>
  <si>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</si>
  <si>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</si>
  <si>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</si>
  <si>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</si>
  <si>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</si>
  <si>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</si>
  <si>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</si>
  <si>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</si>
  <si>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</si>
  <si>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</si>
  <si>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</si>
  <si>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</si>
  <si>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</si>
  <si>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</si>
  <si>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</si>
  <si>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</si>
  <si>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</si>
  <si>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</si>
  <si>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</si>
  <si>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</si>
  <si>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</si>
  <si>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</si>
  <si>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</si>
  <si>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</si>
  <si>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</si>
  <si>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</si>
  <si>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</si>
  <si>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</si>
  <si>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</si>
  <si>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</si>
  <si>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</si>
  <si>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</si>
  <si>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</si>
  <si>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</si>
  <si>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</si>
  <si>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</si>
  <si>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</si>
  <si>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</si>
  <si>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</si>
  <si>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</si>
  <si>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</si>
  <si>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</si>
  <si>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</si>
  <si>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</si>
  <si>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</si>
  <si>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</si>
  <si>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</si>
  <si>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</si>
  <si>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</si>
  <si>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</si>
  <si>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</si>
  <si>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</si>
  <si>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</si>
  <si>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</si>
  <si>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</si>
  <si>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</si>
  <si>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</si>
  <si>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</si>
  <si>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</si>
  <si>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</si>
  <si>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</si>
  <si>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</si>
  <si>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</si>
  <si>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</si>
  <si>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</si>
  <si>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</si>
  <si>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</si>
  <si>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</si>
  <si>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</si>
  <si>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</si>
  <si>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</si>
  <si>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</si>
  <si>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</si>
  <si>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</si>
  <si>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</si>
  <si>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</si>
  <si>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</si>
  <si>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</si>
  <si>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</si>
  <si>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</si>
  <si>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</si>
  <si>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</si>
  <si>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</si>
  <si>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</si>
  <si>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</si>
  <si>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</si>
  <si>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</si>
  <si>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</si>
  <si>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</si>
  <si>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</si>
  <si>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</si>
  <si>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</si>
  <si>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</si>
  <si>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</si>
  <si>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</si>
  <si>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</si>
  <si>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</si>
  <si>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</si>
  <si>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</si>
  <si>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</si>
  <si>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</si>
  <si>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</si>
  <si>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</si>
  <si>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</si>
  <si>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</si>
  <si>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</si>
  <si>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</si>
  <si>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</si>
  <si>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</si>
  <si>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</si>
  <si>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</si>
  <si>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</si>
  <si>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</si>
  <si>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</si>
  <si>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</si>
  <si>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</si>
  <si>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</si>
  <si>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</si>
  <si>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</si>
  <si>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</si>
  <si>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</si>
  <si>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</si>
  <si>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</si>
  <si>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</si>
  <si>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</si>
  <si>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</si>
  <si>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</si>
  <si>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</si>
  <si>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</si>
  <si>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</si>
  <si>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</si>
  <si>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</si>
  <si>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</si>
  <si>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</si>
  <si>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</si>
  <si>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</si>
  <si>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</si>
  <si>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</si>
  <si>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</si>
  <si>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</si>
  <si>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</si>
  <si>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</si>
  <si>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</si>
  <si>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</si>
  <si>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</si>
  <si>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</si>
  <si>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</si>
  <si>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</si>
  <si>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</si>
  <si>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</si>
  <si>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</si>
  <si>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</si>
  <si>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</si>
  <si>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</si>
  <si>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</si>
  <si>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</si>
  <si>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</si>
  <si>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</si>
  <si>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</si>
  <si>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</si>
  <si>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</si>
  <si>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</si>
  <si>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</si>
  <si>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</si>
  <si>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</si>
  <si>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</si>
  <si>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</si>
  <si>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</si>
  <si>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</si>
  <si>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</si>
  <si>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</si>
  <si>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</si>
  <si>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</si>
  <si>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</si>
  <si>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</si>
  <si>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</si>
  <si>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</si>
  <si>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</si>
  <si>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</si>
  <si>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</si>
  <si>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</si>
  <si>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</si>
  <si>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</si>
  <si>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</si>
  <si>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</si>
  <si>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</si>
  <si>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</si>
  <si>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</si>
  <si>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</si>
  <si>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</si>
  <si>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</si>
  <si>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</si>
  <si>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</si>
  <si>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</si>
  <si>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</si>
  <si>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</si>
  <si>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</si>
  <si>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</si>
  <si>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</si>
  <si>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</si>
  <si>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</si>
  <si>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</si>
  <si>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</si>
  <si>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</si>
  <si>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</si>
  <si>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</si>
  <si>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</si>
  <si>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</si>
  <si>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</si>
  <si>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</si>
  <si>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</si>
  <si>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</si>
  <si>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</si>
  <si>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</si>
  <si>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</si>
  <si>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</si>
  <si>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</si>
  <si>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</si>
  <si>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</si>
  <si>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</si>
  <si>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</si>
  <si>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</si>
  <si>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</si>
  <si>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</si>
  <si>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</si>
  <si>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</si>
  <si>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</si>
  <si>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</si>
  <si>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</si>
  <si>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</si>
  <si>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</si>
  <si>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</si>
  <si>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</si>
  <si>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</si>
  <si>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</si>
  <si>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</si>
  <si>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</si>
  <si>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</si>
  <si>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</si>
  <si>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</si>
  <si>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</si>
  <si>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</si>
  <si>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</si>
  <si>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</si>
  <si>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</si>
  <si>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</si>
  <si>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</si>
  <si>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</si>
  <si>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</si>
  <si>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</si>
  <si>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</si>
  <si>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</si>
  <si>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</si>
  <si>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</si>
  <si>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</si>
  <si>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</si>
  <si>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</si>
  <si>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</si>
  <si>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</si>
  <si>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</si>
  <si>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</si>
  <si>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</si>
  <si>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</si>
  <si>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</si>
  <si>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</si>
  <si>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</si>
  <si>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</si>
  <si>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</si>
  <si>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</si>
  <si>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</si>
  <si>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</si>
  <si>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</si>
  <si>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</si>
  <si>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</si>
  <si>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</si>
  <si>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</si>
  <si>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</si>
  <si>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</si>
  <si>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</si>
  <si>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</si>
  <si>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</si>
  <si>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</si>
  <si>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</si>
  <si>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</si>
  <si>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</si>
  <si>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</si>
  <si>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</si>
  <si>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</si>
  <si>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</si>
  <si>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</si>
  <si>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</si>
  <si>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</si>
  <si>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</si>
  <si>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</si>
  <si>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</si>
  <si>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</si>
  <si>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</si>
  <si>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</si>
  <si>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</si>
  <si>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</si>
  <si>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</si>
  <si>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</si>
  <si>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</si>
  <si>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</si>
  <si>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</si>
  <si>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</si>
  <si>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</si>
  <si>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</si>
  <si>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</si>
  <si>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</si>
  <si>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</si>
  <si>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</si>
  <si>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</si>
  <si>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</si>
  <si>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</si>
  <si>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</si>
  <si>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</si>
  <si>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</si>
  <si>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</si>
  <si>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</si>
  <si>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</si>
  <si>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</si>
  <si>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</si>
  <si>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</si>
  <si>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</si>
  <si>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</si>
  <si>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</si>
  <si>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</si>
  <si>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</si>
  <si>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</si>
  <si>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</si>
  <si>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</si>
  <si>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</si>
  <si>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</si>
  <si>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</si>
  <si>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</si>
  <si>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</si>
  <si>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</si>
  <si>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</si>
  <si>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</si>
  <si>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</si>
  <si>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</si>
  <si>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</si>
  <si>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</si>
  <si>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</si>
  <si>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</si>
  <si>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</si>
  <si>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</si>
  <si>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</si>
  <si>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</si>
  <si>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</si>
  <si>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</si>
  <si>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</si>
  <si>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</si>
  <si>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</si>
  <si>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</si>
  <si>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</si>
  <si>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</si>
  <si>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</si>
  <si>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</si>
  <si>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</si>
  <si>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</si>
  <si>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</si>
  <si>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</si>
  <si>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</si>
  <si>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</si>
  <si>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</si>
  <si>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</si>
  <si>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</si>
  <si>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</si>
  <si>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</si>
  <si>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</si>
  <si>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</si>
  <si>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</si>
  <si>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</si>
  <si>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</si>
  <si>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</si>
  <si>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</si>
  <si>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</si>
  <si>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</si>
  <si>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</si>
  <si>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</si>
  <si>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</si>
  <si>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</si>
  <si>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</si>
  <si>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</si>
  <si>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</si>
  <si>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</si>
  <si>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</si>
  <si>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</si>
  <si>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</si>
  <si>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</si>
  <si>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</si>
  <si>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</si>
  <si>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</si>
  <si>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</si>
  <si>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</si>
  <si>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</si>
  <si>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</si>
  <si>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</si>
  <si>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</si>
  <si>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</si>
  <si>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</si>
  <si>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</si>
  <si>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</si>
  <si>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</si>
  <si>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</si>
  <si>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</si>
  <si>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</si>
  <si>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</si>
  <si>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</si>
  <si>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</si>
  <si>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</si>
  <si>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</si>
  <si>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</si>
  <si>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</si>
  <si>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</si>
  <si>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</si>
  <si>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</si>
  <si>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</si>
  <si>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</si>
  <si>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</si>
  <si>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</si>
  <si>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</si>
  <si>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</si>
  <si>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</si>
  <si>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</si>
  <si>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</si>
  <si>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</si>
  <si>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</si>
  <si>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</si>
  <si>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</si>
  <si>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</si>
  <si>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</si>
  <si>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</si>
  <si>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</si>
  <si>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</si>
  <si>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</si>
  <si>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</si>
  <si>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</si>
  <si>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</si>
  <si>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</si>
  <si>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</si>
  <si>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</si>
  <si>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</si>
  <si>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</si>
  <si>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</si>
  <si>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</si>
  <si>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</si>
  <si>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</si>
  <si>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</si>
  <si>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</si>
  <si>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</si>
  <si>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</si>
  <si>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</si>
  <si>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</si>
  <si>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</si>
  <si>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</si>
  <si>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</si>
  <si>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</si>
  <si>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</si>
  <si>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</si>
  <si>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</si>
  <si>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</si>
  <si>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</si>
  <si>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</si>
  <si>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</si>
  <si>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</si>
  <si>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</si>
  <si>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</si>
  <si>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</si>
  <si>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</si>
  <si>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</si>
  <si>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</si>
  <si>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</si>
  <si>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</si>
  <si>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</si>
  <si>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</si>
  <si>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</si>
  <si>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</si>
  <si>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</si>
  <si>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</si>
  <si>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</si>
  <si>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</si>
  <si>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</si>
  <si>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</si>
  <si>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</si>
  <si>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</si>
  <si>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</si>
  <si>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</si>
  <si>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</si>
  <si>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</si>
  <si>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</si>
  <si>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</si>
  <si>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</si>
  <si>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</si>
  <si>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</si>
  <si>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</si>
  <si>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</si>
  <si>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</si>
  <si>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</si>
  <si>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</si>
  <si>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</si>
  <si>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</si>
  <si>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</si>
  <si>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</si>
  <si>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</si>
  <si>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</si>
  <si>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</si>
  <si>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</si>
  <si>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</si>
  <si>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</si>
  <si>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</si>
  <si>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</si>
  <si>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</si>
  <si>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</si>
  <si>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</si>
  <si>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</si>
  <si>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</si>
  <si>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</si>
  <si>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</si>
  <si>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</si>
  <si>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</si>
  <si>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</si>
  <si>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</si>
  <si>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</si>
  <si>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</si>
  <si>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</si>
  <si>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</si>
  <si>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</si>
  <si>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</si>
  <si>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</si>
  <si>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</si>
  <si>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</si>
  <si>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</si>
  <si>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</si>
  <si>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</si>
  <si>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</si>
  <si>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</si>
  <si>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</si>
  <si>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</si>
  <si>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</si>
  <si>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</si>
  <si>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</si>
  <si>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</si>
  <si>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</si>
  <si>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</si>
  <si>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</si>
  <si>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</si>
  <si>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</si>
  <si>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</si>
  <si>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</si>
  <si>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</si>
  <si>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</si>
  <si>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</si>
  <si>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</si>
  <si>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</si>
  <si>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</si>
  <si>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</si>
  <si>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</si>
  <si>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</si>
  <si>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</si>
  <si>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</si>
  <si>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</si>
  <si>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</si>
  <si>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</si>
  <si>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</si>
  <si>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</si>
  <si>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</si>
  <si>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</si>
  <si>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</si>
  <si>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</si>
  <si>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</si>
  <si>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</si>
  <si>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</si>
  <si>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</si>
  <si>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</si>
  <si>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</si>
  <si>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</si>
  <si>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</si>
  <si>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</si>
  <si>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</si>
  <si>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</si>
  <si>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</si>
  <si>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</si>
  <si>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</si>
  <si>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</si>
  <si>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</si>
  <si>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</si>
  <si>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</si>
  <si>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</si>
  <si>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</si>
  <si>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</si>
  <si>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</si>
  <si>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</si>
  <si>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</si>
  <si>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</si>
  <si>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</si>
  <si>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</si>
  <si>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</si>
  <si>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</si>
  <si>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</si>
  <si>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</si>
  <si>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</si>
  <si>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</si>
  <si>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</si>
  <si>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</si>
  <si>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</si>
  <si>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</si>
  <si>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</si>
  <si>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</si>
  <si>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</si>
  <si>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</si>
  <si>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</si>
  <si>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</si>
  <si>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</si>
  <si>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</si>
  <si>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</si>
  <si>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</si>
  <si>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</si>
  <si>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</si>
  <si>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</si>
  <si>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</si>
  <si>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</si>
  <si>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</si>
  <si>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</si>
  <si>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</si>
  <si>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</si>
  <si>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</si>
  <si>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</si>
  <si>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</si>
  <si>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</si>
  <si>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</si>
  <si>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</si>
  <si>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</si>
  <si>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</si>
  <si>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</si>
  <si>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</si>
  <si>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</si>
  <si>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</si>
  <si>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</si>
  <si>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</si>
  <si>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</si>
  <si>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</si>
  <si>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</si>
  <si>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</si>
  <si>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</si>
  <si>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</si>
  <si>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</si>
  <si>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</si>
  <si>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</si>
  <si>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</si>
  <si>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</si>
  <si>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</si>
  <si>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</si>
  <si>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</si>
  <si>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</si>
  <si>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</si>
  <si>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</si>
  <si>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</si>
  <si>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</si>
  <si>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</si>
  <si>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</si>
  <si>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</si>
  <si>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</si>
  <si>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</si>
  <si>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</si>
  <si>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</si>
  <si>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</si>
  <si>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</si>
  <si>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</si>
  <si>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</si>
  <si>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</si>
  <si>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</si>
  <si>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</si>
  <si>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</si>
  <si>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</si>
  <si>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</si>
  <si>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</si>
  <si>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</si>
  <si>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</si>
  <si>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</si>
  <si>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</si>
  <si>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</si>
  <si>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</si>
  <si>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</si>
  <si>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</si>
  <si>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</si>
  <si>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</si>
  <si>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</si>
  <si>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</si>
  <si>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</si>
  <si>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</si>
  <si>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</si>
  <si>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</si>
  <si>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</si>
  <si>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</si>
  <si>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</si>
  <si>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</si>
  <si>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</si>
  <si>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</si>
  <si>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</si>
  <si>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</si>
  <si>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</si>
  <si>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</si>
  <si>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</si>
  <si>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</si>
  <si>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</si>
  <si>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</si>
  <si>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</si>
  <si>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</si>
  <si>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</si>
  <si>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</si>
  <si>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</si>
  <si>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</si>
  <si>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</si>
  <si>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</si>
  <si>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</si>
  <si>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</si>
  <si>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</si>
  <si>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</si>
  <si>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</si>
  <si>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</si>
  <si>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</si>
  <si>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</si>
  <si>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</si>
  <si>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</si>
  <si>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</si>
  <si>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</si>
  <si>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</si>
  <si>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</si>
  <si>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</si>
  <si>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</si>
  <si>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</si>
  <si>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</si>
  <si>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</si>
  <si>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</si>
  <si>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</si>
  <si>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</si>
  <si>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</si>
  <si>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</si>
  <si>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</si>
  <si>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</si>
  <si>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</si>
  <si>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</si>
  <si>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</si>
  <si>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</si>
  <si>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</si>
  <si>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</si>
  <si>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</si>
  <si>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</si>
  <si>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</si>
  <si>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</si>
  <si>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</si>
  <si>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</si>
  <si>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</si>
  <si>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</si>
  <si>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</si>
  <si>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</si>
  <si>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</si>
  <si>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</si>
  <si>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</si>
  <si>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</si>
  <si>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</si>
  <si>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</si>
  <si>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</si>
  <si>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</si>
  <si>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</si>
  <si>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</si>
  <si>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</si>
  <si>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</si>
  <si>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</si>
  <si>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</si>
  <si>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</si>
  <si>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</si>
  <si>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</si>
  <si>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</si>
  <si>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</si>
  <si>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</si>
  <si>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</si>
  <si>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</si>
  <si>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</si>
  <si>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</si>
  <si>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</si>
  <si>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</si>
  <si>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</si>
  <si>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</si>
  <si>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</si>
  <si>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</si>
  <si>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</si>
  <si>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</si>
  <si>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</si>
  <si>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</si>
  <si>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</si>
  <si>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</si>
  <si>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</si>
  <si>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</si>
  <si>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</si>
  <si>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</si>
  <si>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</si>
  <si>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</si>
  <si>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</si>
  <si>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</si>
  <si>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</si>
  <si>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</si>
  <si>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</si>
  <si>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</si>
  <si>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</si>
  <si>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</si>
  <si>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</si>
  <si>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</si>
  <si>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</si>
  <si>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</si>
  <si>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</si>
  <si>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</si>
  <si>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</si>
  <si>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</si>
  <si>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</si>
  <si>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</si>
  <si>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</si>
  <si>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</si>
  <si>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</si>
  <si>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</si>
  <si>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</si>
  <si>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</si>
  <si>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</si>
  <si>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</si>
  <si>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</si>
  <si>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</si>
  <si>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</si>
  <si>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</si>
  <si>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</si>
  <si>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</si>
  <si>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</si>
  <si>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</si>
  <si>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</si>
  <si>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</si>
  <si>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</si>
  <si>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</si>
  <si>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</si>
  <si>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</si>
  <si>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</si>
  <si>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</si>
  <si>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</si>
  <si>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</si>
  <si>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</si>
  <si>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</si>
  <si>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</si>
  <si>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</si>
  <si>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</si>
  <si>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</si>
  <si>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</si>
  <si>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</si>
  <si>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</si>
  <si>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</si>
  <si>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</si>
  <si>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</si>
  <si>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</si>
  <si>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</si>
  <si>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</si>
  <si>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</si>
  <si>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</si>
  <si>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</si>
  <si>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</si>
  <si>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</si>
  <si>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</si>
  <si>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</si>
  <si>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</si>
  <si>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</si>
  <si>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</si>
  <si>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</si>
  <si>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</si>
  <si>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</si>
  <si>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</si>
  <si>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</si>
  <si>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</si>
  <si>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</si>
  <si>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</si>
  <si>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</si>
  <si>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</si>
  <si>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</si>
  <si>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</si>
  <si>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</si>
  <si>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</si>
  <si>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</si>
  <si>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</si>
  <si>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</si>
  <si>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</si>
  <si>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</si>
  <si>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</si>
  <si>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</si>
  <si>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</si>
  <si>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</si>
  <si>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</si>
  <si>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</si>
  <si>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</si>
  <si>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</si>
  <si>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</si>
  <si>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</si>
  <si>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</si>
  <si>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</si>
  <si>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</si>
  <si>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</si>
  <si>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</si>
  <si>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</si>
  <si>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</si>
  <si>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</si>
  <si>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</si>
  <si>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</si>
  <si>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</si>
  <si>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</si>
  <si>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</si>
  <si>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</si>
  <si>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</si>
  <si>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</si>
  <si>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</si>
  <si>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</si>
  <si>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</si>
  <si>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</si>
  <si>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</si>
  <si>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</si>
  <si>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</si>
  <si>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</si>
  <si>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</si>
  <si>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</si>
  <si>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</si>
  <si>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</si>
  <si>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</si>
  <si>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</si>
  <si>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</si>
  <si>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</si>
  <si>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</si>
  <si>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</si>
  <si>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</si>
  <si>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</si>
  <si>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</si>
  <si>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</si>
  <si>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</si>
  <si>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</si>
  <si>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</si>
  <si>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</si>
  <si>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</si>
  <si>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</si>
  <si>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</si>
  <si>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</si>
  <si>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</si>
  <si>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</si>
  <si>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</si>
  <si>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</si>
  <si>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</si>
  <si>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</si>
  <si>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</si>
  <si>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</si>
  <si>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</si>
  <si>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</si>
  <si>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</si>
  <si>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</si>
  <si>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</si>
  <si>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</si>
  <si>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</si>
  <si>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</si>
  <si>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</si>
  <si>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</si>
  <si>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</si>
  <si>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</si>
  <si>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</si>
  <si>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</si>
  <si>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</si>
  <si>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</si>
  <si>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</si>
  <si>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</si>
  <si>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</si>
  <si>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</si>
  <si>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</si>
  <si>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</si>
  <si>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</si>
  <si>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</si>
  <si>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</si>
  <si>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</si>
  <si>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</si>
  <si>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</si>
  <si>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</si>
  <si>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</si>
  <si>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</si>
  <si>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</si>
  <si>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</si>
  <si>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</si>
  <si>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</si>
  <si>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</si>
  <si>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</si>
  <si>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</si>
  <si>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</si>
  <si>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</si>
  <si>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</si>
  <si>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</si>
  <si>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</si>
  <si>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</si>
  <si>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</si>
  <si>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</si>
  <si>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</si>
  <si>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</si>
  <si>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</si>
  <si>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</si>
  <si>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</si>
  <si>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</si>
  <si>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</si>
  <si>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</si>
  <si>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</si>
  <si>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</si>
  <si>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</si>
  <si>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</si>
  <si>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</si>
  <si>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</si>
  <si>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</si>
  <si>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</si>
  <si>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</si>
  <si>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</si>
  <si>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</si>
  <si>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</si>
  <si>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</si>
  <si>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</si>
  <si>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</si>
  <si>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</si>
  <si>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</si>
  <si>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</si>
  <si>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</si>
  <si>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</si>
  <si>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</si>
  <si>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</si>
  <si>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</si>
  <si>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</si>
  <si>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</si>
  <si>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</si>
  <si>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</si>
  <si>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</si>
  <si>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</si>
  <si>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</si>
  <si>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</si>
  <si>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</si>
  <si>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</si>
  <si>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</si>
  <si>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</si>
  <si>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</si>
  <si>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</si>
  <si>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</si>
  <si>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</si>
  <si>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</si>
  <si>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</si>
  <si>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</si>
  <si>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</si>
  <si>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</si>
  <si>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</si>
  <si>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</si>
  <si>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</si>
  <si>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</si>
  <si>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</si>
  <si>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</si>
  <si>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</si>
  <si>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</si>
  <si>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</si>
  <si>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</si>
  <si>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</si>
  <si>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</si>
  <si>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</si>
  <si>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</si>
  <si>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</si>
  <si>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</si>
  <si>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</si>
  <si>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</si>
  <si>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</si>
  <si>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</si>
  <si>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</si>
  <si>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</si>
  <si>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</si>
  <si>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</si>
  <si>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</si>
  <si>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</si>
  <si>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</si>
  <si>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</si>
  <si>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</si>
  <si>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</si>
  <si>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</si>
  <si>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</si>
  <si>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</si>
  <si>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</si>
  <si>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</si>
  <si>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</si>
  <si>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</si>
  <si>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</si>
  <si>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</si>
  <si>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</si>
  <si>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</si>
  <si>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</si>
  <si>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</si>
  <si>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</si>
  <si>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</si>
  <si>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</si>
  <si>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</si>
  <si>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</si>
  <si>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</si>
  <si>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</si>
  <si>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</si>
  <si>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</si>
  <si>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</si>
  <si>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</si>
  <si>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</si>
  <si>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</si>
  <si>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</si>
  <si>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</si>
  <si>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</si>
  <si>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</si>
  <si>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</si>
  <si>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</si>
  <si>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</si>
  <si>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</si>
  <si>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</si>
  <si>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</si>
  <si>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</si>
  <si>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</si>
  <si>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</si>
  <si>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</si>
  <si>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</si>
  <si>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</si>
  <si>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</si>
  <si>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</si>
  <si>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</si>
  <si>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</si>
  <si>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</si>
  <si>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</si>
  <si>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</si>
  <si>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</si>
  <si>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</si>
  <si>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</si>
  <si>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</si>
  <si>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</si>
  <si>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</si>
  <si>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</si>
  <si>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</si>
  <si>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</si>
  <si>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</si>
  <si>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</si>
  <si>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</si>
  <si>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</si>
  <si>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</si>
  <si>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</si>
  <si>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</si>
  <si>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</si>
  <si>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</si>
  <si>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</si>
  <si>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</si>
  <si>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</si>
  <si>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</si>
  <si>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</si>
  <si>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</si>
  <si>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</si>
  <si>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</si>
  <si>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</si>
  <si>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</si>
  <si>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</si>
  <si>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</si>
  <si>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</si>
  <si>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</si>
  <si>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</si>
  <si>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</si>
  <si>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</si>
  <si>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</si>
  <si>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</si>
  <si>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</si>
  <si>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</si>
  <si>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</si>
  <si>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</si>
  <si>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</si>
  <si>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</si>
  <si>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</si>
  <si>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</si>
  <si>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</si>
  <si>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</si>
  <si>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</si>
  <si>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</si>
  <si>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</si>
  <si>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</si>
  <si>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</si>
  <si>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</si>
  <si>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</si>
  <si>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</si>
  <si>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</si>
  <si>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</si>
  <si>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</si>
  <si>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</si>
  <si>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</si>
  <si>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</si>
  <si>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</si>
  <si>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</si>
  <si>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</si>
  <si>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</si>
  <si>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</si>
  <si>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</si>
  <si>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</si>
  <si>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</si>
  <si>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</si>
  <si>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</si>
  <si>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</si>
  <si>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</si>
  <si>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</si>
  <si>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</si>
  <si>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</si>
  <si>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</si>
  <si>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</si>
  <si>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</si>
  <si>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</si>
  <si>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</si>
  <si>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</si>
  <si>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</si>
  <si>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</si>
  <si>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</si>
  <si>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</si>
  <si>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</si>
  <si>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</si>
  <si>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</si>
  <si>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</si>
  <si>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</si>
  <si>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</si>
  <si>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</si>
  <si>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</si>
  <si>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</si>
  <si>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</si>
  <si>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</si>
  <si>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</si>
  <si>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</si>
  <si>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</si>
  <si>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</si>
  <si>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</si>
  <si>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</si>
  <si>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</si>
  <si>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</si>
  <si>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</si>
  <si>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</si>
  <si>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</si>
  <si>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</si>
  <si>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</si>
  <si>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</si>
  <si>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</si>
  <si>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</si>
  <si>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</si>
  <si>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</si>
  <si>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</si>
  <si>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</si>
  <si>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</si>
  <si>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</si>
  <si>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</si>
  <si>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</si>
  <si>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</si>
  <si>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</si>
  <si>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</si>
  <si>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</si>
  <si>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</si>
  <si>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</si>
  <si>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</si>
  <si>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</si>
  <si>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</si>
  <si>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</si>
  <si>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</si>
  <si>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</si>
  <si>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</si>
  <si>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</si>
  <si>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</si>
  <si>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</si>
  <si>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</si>
  <si>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</si>
  <si>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</si>
  <si>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</si>
  <si>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</si>
  <si>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</si>
  <si>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</si>
  <si>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</si>
  <si>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</si>
  <si>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</si>
  <si>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</si>
  <si>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</si>
  <si>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</si>
  <si>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</si>
  <si>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</si>
  <si>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</si>
  <si>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</si>
  <si>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</si>
  <si>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</si>
  <si>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</si>
  <si>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</si>
  <si>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</si>
  <si>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</si>
  <si>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</si>
  <si>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</si>
  <si>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</si>
  <si>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</si>
  <si>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</si>
  <si>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</si>
  <si>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</si>
  <si>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</si>
  <si>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</si>
  <si>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</si>
  <si>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</si>
  <si>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</si>
  <si>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</si>
  <si>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</si>
  <si>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</si>
  <si>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</si>
  <si>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</si>
  <si>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</si>
  <si>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</si>
  <si>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</si>
  <si>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</si>
  <si>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</si>
  <si>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</si>
  <si>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</si>
  <si>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</si>
  <si>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</si>
  <si>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</si>
  <si>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</si>
  <si>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</si>
  <si>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</si>
  <si>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</si>
  <si>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</si>
  <si>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</si>
  <si>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</si>
  <si>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</si>
  <si>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</si>
  <si>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</si>
  <si>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</si>
  <si>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</si>
  <si>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</si>
  <si>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</si>
  <si>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</si>
  <si>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</si>
  <si>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</si>
  <si>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</si>
  <si>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</si>
  <si>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</si>
  <si>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</si>
  <si>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</si>
  <si>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</si>
  <si>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</si>
  <si>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</si>
  <si>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</si>
  <si>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</si>
  <si>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</si>
  <si>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</si>
  <si>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</si>
  <si>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</si>
  <si>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</si>
  <si>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</si>
  <si>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</si>
  <si>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</si>
  <si>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</si>
  <si>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</si>
  <si>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</si>
  <si>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</si>
  <si>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</si>
  <si>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</si>
  <si>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</si>
  <si>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</si>
  <si>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</si>
  <si>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</si>
  <si>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</si>
  <si>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</si>
  <si>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</si>
  <si>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</si>
  <si>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</si>
  <si>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</si>
  <si>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</si>
  <si>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</si>
  <si>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</si>
  <si>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</si>
  <si>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</si>
  <si>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</si>
  <si>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</si>
  <si>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</si>
  <si>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</si>
  <si>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</si>
  <si>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</si>
  <si>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</si>
  <si>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</si>
  <si>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</si>
  <si>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</si>
  <si>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</si>
  <si>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</si>
  <si>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</si>
  <si>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</si>
  <si>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</si>
  <si>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</si>
  <si>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</si>
  <si>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</si>
  <si>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</si>
  <si>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</si>
  <si>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</si>
  <si>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</si>
  <si>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</si>
  <si>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</si>
  <si>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</si>
  <si>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</si>
  <si>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</si>
  <si>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</si>
  <si>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</si>
  <si>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</si>
  <si>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</si>
  <si>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</si>
  <si>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</si>
  <si>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S.Š. TINA UJEVIĆA KUTINA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</si>
</sst>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610182.84000000008</v>
      </c>
      <c r="D2" s="6">
        <f>'PR-RAS'!E6</f>
        <v>658234.87</v>
      </c>
      <c r="E2" s="6">
        <v>0</v>
      </c>
      <c r="F2" s="6">
        <v>0</v>
      </c>
      <c r="G2" s="7">
        <f t="shared" ref="G2:G264" si="0">(B2/1000)*(C2*1+D2*2)</f>
        <v>1926.6525800000002</v>
      </c>
      <c r="H2" s="7">
        <f t="shared" ref="H2:H264" si="1">ABS(C2-ROUND(C2,0))+ABS(D2-ROUND(D2,0))</f>
        <v>0.28999999992083758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492428.16</v>
      </c>
      <c r="D46" s="1">
        <f>'PR-RAS'!E50</f>
        <v>569348.26</v>
      </c>
      <c r="E46" s="1">
        <v>0</v>
      </c>
      <c r="F46" s="1">
        <v>0</v>
      </c>
      <c r="G46" s="2">
        <f t="shared" si="0"/>
        <v>73400.6106</v>
      </c>
      <c r="H46" s="2">
        <f t="shared" si="1"/>
        <v>0.41999999998370185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7454.14</v>
      </c>
      <c r="E50" s="1">
        <v>0</v>
      </c>
      <c r="F50" s="1">
        <v>0</v>
      </c>
      <c r="G50" s="2">
        <f t="shared" si="0"/>
        <v>730.50572000000011</v>
      </c>
      <c r="H50" s="2">
        <f t="shared" si="1"/>
        <v>0.14000000000032742</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7454.14</v>
      </c>
      <c r="E53" s="1">
        <v>0</v>
      </c>
      <c r="F53" s="1">
        <v>0</v>
      </c>
      <c r="G53" s="2">
        <f t="shared" si="0"/>
        <v>775.23055999999997</v>
      </c>
      <c r="H53" s="2">
        <f t="shared" si="1"/>
        <v>0.14000000000032742</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492428.16</v>
      </c>
      <c r="D64" s="1">
        <f>'PR-RAS'!E68</f>
        <v>561894.12</v>
      </c>
      <c r="E64" s="1">
        <v>0</v>
      </c>
      <c r="F64" s="1">
        <v>0</v>
      </c>
      <c r="G64" s="2">
        <f t="shared" si="0"/>
        <v>101821.6332</v>
      </c>
      <c r="H64" s="2">
        <f t="shared" si="1"/>
        <v>0.27999999996973202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492428.16</v>
      </c>
      <c r="D65" s="1">
        <f>'PR-RAS'!E69</f>
        <v>561894.12</v>
      </c>
      <c r="E65" s="1">
        <v>0</v>
      </c>
      <c r="F65" s="1">
        <v>0</v>
      </c>
      <c r="G65" s="2">
        <f t="shared" si="0"/>
        <v>103437.8496</v>
      </c>
      <c r="H65" s="2">
        <f t="shared" si="1"/>
        <v>0.27999999996973202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0.14000000000000001</v>
      </c>
      <c r="D78" s="1">
        <f>'PR-RAS'!E82</f>
        <v>4.63</v>
      </c>
      <c r="E78" s="1">
        <v>0</v>
      </c>
      <c r="F78" s="1">
        <v>0</v>
      </c>
      <c r="G78" s="2">
        <f t="shared" si="0"/>
        <v>0.7238</v>
      </c>
      <c r="H78" s="2">
        <f t="shared" si="1"/>
        <v>0.51000000000000012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0.14000000000000001</v>
      </c>
      <c r="D79" s="1">
        <f>'PR-RAS'!E83</f>
        <v>4.63</v>
      </c>
      <c r="E79" s="1">
        <v>0</v>
      </c>
      <c r="F79" s="1">
        <v>0</v>
      </c>
      <c r="G79" s="2">
        <f t="shared" si="0"/>
        <v>0.73320000000000007</v>
      </c>
      <c r="H79" s="2">
        <f t="shared" si="1"/>
        <v>0.51000000000000012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0.14000000000000001</v>
      </c>
      <c r="D81" s="1">
        <f>'PR-RAS'!E85</f>
        <v>4.63</v>
      </c>
      <c r="E81" s="1">
        <v>0</v>
      </c>
      <c r="F81" s="1">
        <v>0</v>
      </c>
      <c r="G81" s="2">
        <f t="shared" si="0"/>
        <v>0.752</v>
      </c>
      <c r="H81" s="2">
        <f t="shared" si="1"/>
        <v>0.51000000000000012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6.64</v>
      </c>
      <c r="D102" s="1">
        <f>'PR-RAS'!E106</f>
        <v>1304.97</v>
      </c>
      <c r="E102" s="1">
        <v>0</v>
      </c>
      <c r="F102" s="1">
        <v>0</v>
      </c>
      <c r="G102" s="2">
        <f t="shared" si="0"/>
        <v>264.27458000000001</v>
      </c>
      <c r="H102" s="2">
        <f t="shared" si="1"/>
        <v>0.38999999999997303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6.64</v>
      </c>
      <c r="D108" s="1">
        <f>'PR-RAS'!E112</f>
        <v>1304.97</v>
      </c>
      <c r="E108" s="1">
        <v>0</v>
      </c>
      <c r="F108" s="1">
        <v>0</v>
      </c>
      <c r="G108" s="2">
        <f t="shared" si="0"/>
        <v>279.97406000000001</v>
      </c>
      <c r="H108" s="2">
        <f t="shared" si="1"/>
        <v>0.38999999999997303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6.64</v>
      </c>
      <c r="D113" s="1">
        <f>'PR-RAS'!E117</f>
        <v>1304.97</v>
      </c>
      <c r="E113" s="1">
        <v>0</v>
      </c>
      <c r="F113" s="1">
        <v>0</v>
      </c>
      <c r="G113" s="2">
        <f t="shared" si="0"/>
        <v>293.05696</v>
      </c>
      <c r="H113" s="2">
        <f t="shared" si="1"/>
        <v>0.38999999999997303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3361.4599999999996</v>
      </c>
      <c r="D120" s="1">
        <f>'PR-RAS'!E124</f>
        <v>7060.26</v>
      </c>
      <c r="E120" s="1">
        <v>0</v>
      </c>
      <c r="F120" s="1">
        <v>0</v>
      </c>
      <c r="G120" s="2">
        <f t="shared" si="0"/>
        <v>2080.3556199999998</v>
      </c>
      <c r="H120" s="2">
        <f t="shared" si="1"/>
        <v>0.71999999999979991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178.89</v>
      </c>
      <c r="D121" s="1">
        <f>'PR-RAS'!E125</f>
        <v>6795.74</v>
      </c>
      <c r="E121" s="1">
        <v>0</v>
      </c>
      <c r="F121" s="1">
        <v>0</v>
      </c>
      <c r="G121" s="2">
        <f t="shared" si="0"/>
        <v>1652.4443999999999</v>
      </c>
      <c r="H121" s="2">
        <f t="shared" si="1"/>
        <v>0.37000000000023192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178.89</v>
      </c>
      <c r="D123" s="1">
        <f>'PR-RAS'!E127</f>
        <v>6795.74</v>
      </c>
      <c r="E123" s="1">
        <v>0</v>
      </c>
      <c r="F123" s="1">
        <v>0</v>
      </c>
      <c r="G123" s="2">
        <f t="shared" si="0"/>
        <v>1679.9851399999998</v>
      </c>
      <c r="H123" s="2">
        <f t="shared" si="1"/>
        <v>0.37000000000023192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3182.5699999999997</v>
      </c>
      <c r="D124" s="1">
        <f>'PR-RAS'!E128</f>
        <v>264.52</v>
      </c>
      <c r="E124" s="1">
        <v>0</v>
      </c>
      <c r="F124" s="1">
        <v>0</v>
      </c>
      <c r="G124" s="2">
        <f t="shared" si="0"/>
        <v>456.52802999999994</v>
      </c>
      <c r="H124" s="2">
        <f t="shared" si="1"/>
        <v>0.91000000000030923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6.64</v>
      </c>
      <c r="D125" s="1">
        <f>'PR-RAS'!E129</f>
        <v>212.4</v>
      </c>
      <c r="E125" s="1">
        <v>0</v>
      </c>
      <c r="F125" s="1">
        <v>0</v>
      </c>
      <c r="G125" s="2">
        <f t="shared" si="0"/>
        <v>53.498559999999998</v>
      </c>
      <c r="H125" s="2">
        <f t="shared" si="1"/>
        <v>0.760000000000006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3175.93</v>
      </c>
      <c r="D126" s="1">
        <f>'PR-RAS'!E130</f>
        <v>52.12</v>
      </c>
      <c r="E126" s="1">
        <v>0</v>
      </c>
      <c r="F126" s="1">
        <v>0</v>
      </c>
      <c r="G126" s="2">
        <f t="shared" si="0"/>
        <v>410.02124999999995</v>
      </c>
      <c r="H126" s="2">
        <f t="shared" si="1"/>
        <v>0.19000000000016115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114386.44</v>
      </c>
      <c r="D129" s="1">
        <f>'PR-RAS'!E133</f>
        <v>80516.75</v>
      </c>
      <c r="E129" s="1">
        <v>0</v>
      </c>
      <c r="F129" s="1">
        <v>0</v>
      </c>
      <c r="G129" s="2">
        <f t="shared" si="0"/>
        <v>35253.75232</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114386.44</v>
      </c>
      <c r="D130" s="1">
        <f>'PR-RAS'!E134</f>
        <v>80516.75</v>
      </c>
      <c r="E130" s="1">
        <v>0</v>
      </c>
      <c r="F130" s="1">
        <v>0</v>
      </c>
      <c r="G130" s="2">
        <f t="shared" si="0"/>
        <v>35529.172259999999</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114386.44</v>
      </c>
      <c r="D131" s="1">
        <f>'PR-RAS'!E135</f>
        <v>75410.86</v>
      </c>
      <c r="E131" s="1">
        <v>0</v>
      </c>
      <c r="F131" s="1">
        <v>0</v>
      </c>
      <c r="G131" s="2">
        <f t="shared" si="0"/>
        <v>34477.060800000007</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5105.8900000000003</v>
      </c>
      <c r="E132" s="1">
        <v>0</v>
      </c>
      <c r="F132" s="1">
        <v>0</v>
      </c>
      <c r="G132" s="2">
        <f t="shared" si="0"/>
        <v>1337.7431800000002</v>
      </c>
      <c r="H132" s="2">
        <f t="shared" si="1"/>
        <v>0.10999999999967258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619674.52</v>
      </c>
      <c r="D147" s="1">
        <f>'PR-RAS'!E151</f>
        <v>663894.56000000006</v>
      </c>
      <c r="E147" s="1">
        <v>0</v>
      </c>
      <c r="F147" s="1">
        <v>0</v>
      </c>
      <c r="G147" s="2">
        <f t="shared" si="0"/>
        <v>284329.69144000002</v>
      </c>
      <c r="H147" s="2">
        <f t="shared" si="1"/>
        <v>0.91999999992549419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497038.18</v>
      </c>
      <c r="D148" s="1">
        <f>'PR-RAS'!E152</f>
        <v>560660</v>
      </c>
      <c r="E148" s="1">
        <v>0</v>
      </c>
      <c r="F148" s="1">
        <v>0</v>
      </c>
      <c r="G148" s="2">
        <f t="shared" si="0"/>
        <v>237898.65245999998</v>
      </c>
      <c r="H148" s="2">
        <f t="shared" si="1"/>
        <v>0.17999999999301508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414796.26</v>
      </c>
      <c r="D149" s="1">
        <f>'PR-RAS'!E153</f>
        <v>466128.08999999997</v>
      </c>
      <c r="E149" s="1">
        <v>0</v>
      </c>
      <c r="F149" s="1">
        <v>0</v>
      </c>
      <c r="G149" s="2">
        <f t="shared" si="0"/>
        <v>199363.76111999998</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400878.71</v>
      </c>
      <c r="D150" s="1">
        <f>'PR-RAS'!E154</f>
        <v>450003.24</v>
      </c>
      <c r="E150" s="1">
        <v>0</v>
      </c>
      <c r="F150" s="1">
        <v>0</v>
      </c>
      <c r="G150" s="2">
        <f t="shared" si="0"/>
        <v>193831.89330999998</v>
      </c>
      <c r="H150" s="2">
        <f t="shared" si="1"/>
        <v>0.52999999996973202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13917.55</v>
      </c>
      <c r="D152" s="1">
        <f>'PR-RAS'!E156</f>
        <v>16124.85</v>
      </c>
      <c r="E152" s="1">
        <v>0</v>
      </c>
      <c r="F152" s="1">
        <v>0</v>
      </c>
      <c r="G152" s="2">
        <f t="shared" si="0"/>
        <v>6971.2547500000001</v>
      </c>
      <c r="H152" s="2">
        <f t="shared" si="1"/>
        <v>0.6000000000003638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16996.2</v>
      </c>
      <c r="D154" s="1">
        <f>'PR-RAS'!E158</f>
        <v>22427.57</v>
      </c>
      <c r="E154" s="1">
        <v>0</v>
      </c>
      <c r="F154" s="1">
        <v>0</v>
      </c>
      <c r="G154" s="2">
        <f t="shared" si="0"/>
        <v>9463.2550199999987</v>
      </c>
      <c r="H154" s="2">
        <f t="shared" si="1"/>
        <v>0.63000000000101863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65245.719999999994</v>
      </c>
      <c r="D155" s="1">
        <f>'PR-RAS'!E159</f>
        <v>72104.34</v>
      </c>
      <c r="E155" s="1">
        <v>0</v>
      </c>
      <c r="F155" s="1">
        <v>0</v>
      </c>
      <c r="G155" s="2">
        <f t="shared" si="0"/>
        <v>32255.977599999998</v>
      </c>
      <c r="H155" s="2">
        <f t="shared" si="1"/>
        <v>0.62000000000261934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729.95</v>
      </c>
      <c r="D156" s="1">
        <f>'PR-RAS'!E160</f>
        <v>796.98</v>
      </c>
      <c r="E156" s="1">
        <v>0</v>
      </c>
      <c r="F156" s="1">
        <v>0</v>
      </c>
      <c r="G156" s="2">
        <f t="shared" si="0"/>
        <v>360.20604999999995</v>
      </c>
      <c r="H156" s="2">
        <f t="shared" si="1"/>
        <v>6.9999999999936335E-2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64384.35</v>
      </c>
      <c r="D157" s="1">
        <f>'PR-RAS'!E161</f>
        <v>71307.360000000001</v>
      </c>
      <c r="E157" s="1">
        <v>0</v>
      </c>
      <c r="F157" s="1">
        <v>0</v>
      </c>
      <c r="G157" s="2">
        <f t="shared" si="0"/>
        <v>32291.854920000002</v>
      </c>
      <c r="H157" s="2">
        <f t="shared" si="1"/>
        <v>0.70999999999912689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131.41999999999999</v>
      </c>
      <c r="D158" s="1">
        <f>'PR-RAS'!E162</f>
        <v>0</v>
      </c>
      <c r="E158" s="1">
        <v>0</v>
      </c>
      <c r="F158" s="1">
        <v>0</v>
      </c>
      <c r="G158" s="2">
        <f t="shared" si="0"/>
        <v>20.632939999999998</v>
      </c>
      <c r="H158" s="2">
        <f t="shared" si="1"/>
        <v>0.41999999999998749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119179.95</v>
      </c>
      <c r="D159" s="1">
        <f>'PR-RAS'!E163</f>
        <v>101579.11000000002</v>
      </c>
      <c r="E159" s="1">
        <v>0</v>
      </c>
      <c r="F159" s="1">
        <v>0</v>
      </c>
      <c r="G159" s="2">
        <f t="shared" si="0"/>
        <v>50929.430860000008</v>
      </c>
      <c r="H159" s="2">
        <f t="shared" si="1"/>
        <v>0.16000000001804437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17520.41</v>
      </c>
      <c r="D160" s="1">
        <f>'PR-RAS'!E164</f>
        <v>22253.83</v>
      </c>
      <c r="E160" s="1">
        <v>0</v>
      </c>
      <c r="F160" s="1">
        <v>0</v>
      </c>
      <c r="G160" s="2">
        <f t="shared" si="0"/>
        <v>9862.4631300000019</v>
      </c>
      <c r="H160" s="2">
        <f t="shared" si="1"/>
        <v>0.57999999999810825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4004.79</v>
      </c>
      <c r="D161" s="1">
        <f>'PR-RAS'!E165</f>
        <v>8060.8</v>
      </c>
      <c r="E161" s="1">
        <v>0</v>
      </c>
      <c r="F161" s="1">
        <v>0</v>
      </c>
      <c r="G161" s="2">
        <f t="shared" si="0"/>
        <v>3220.2224000000001</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12927.33</v>
      </c>
      <c r="D162" s="1">
        <f>'PR-RAS'!E166</f>
        <v>13454.54</v>
      </c>
      <c r="E162" s="1">
        <v>0</v>
      </c>
      <c r="F162" s="1">
        <v>0</v>
      </c>
      <c r="G162" s="2">
        <f t="shared" si="0"/>
        <v>6413.6620100000009</v>
      </c>
      <c r="H162" s="2">
        <f t="shared" si="1"/>
        <v>0.78999999999905413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588.29</v>
      </c>
      <c r="D163" s="1">
        <f>'PR-RAS'!E167</f>
        <v>738.49</v>
      </c>
      <c r="E163" s="1">
        <v>0</v>
      </c>
      <c r="F163" s="1">
        <v>0</v>
      </c>
      <c r="G163" s="2">
        <f t="shared" si="0"/>
        <v>334.57373999999999</v>
      </c>
      <c r="H163" s="2">
        <f t="shared" si="1"/>
        <v>0.77999999999997272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28353.750000000004</v>
      </c>
      <c r="D165" s="1">
        <f>'PR-RAS'!E169</f>
        <v>55027.859999999993</v>
      </c>
      <c r="E165" s="1">
        <v>0</v>
      </c>
      <c r="F165" s="1">
        <v>0</v>
      </c>
      <c r="G165" s="2">
        <f t="shared" si="0"/>
        <v>22699.15308</v>
      </c>
      <c r="H165" s="2">
        <f t="shared" si="1"/>
        <v>0.3900000000030559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7698.1</v>
      </c>
      <c r="D166" s="1">
        <f>'PR-RAS'!E170</f>
        <v>10379.049999999999</v>
      </c>
      <c r="E166" s="1">
        <v>0</v>
      </c>
      <c r="F166" s="1">
        <v>0</v>
      </c>
      <c r="G166" s="2">
        <f t="shared" si="0"/>
        <v>4695.2730000000001</v>
      </c>
      <c r="H166" s="2">
        <f t="shared" si="1"/>
        <v>0.1499999999996362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429.77</v>
      </c>
      <c r="D167" s="1">
        <f>'PR-RAS'!E171</f>
        <v>2039.35</v>
      </c>
      <c r="E167" s="1">
        <v>0</v>
      </c>
      <c r="F167" s="1">
        <v>0</v>
      </c>
      <c r="G167" s="2">
        <f t="shared" si="0"/>
        <v>748.4060199999999</v>
      </c>
      <c r="H167" s="2">
        <f t="shared" si="1"/>
        <v>0.57999999999992724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19284.150000000001</v>
      </c>
      <c r="D168" s="1">
        <f>'PR-RAS'!E172</f>
        <v>40950.03</v>
      </c>
      <c r="E168" s="1">
        <v>0</v>
      </c>
      <c r="F168" s="1">
        <v>0</v>
      </c>
      <c r="G168" s="2">
        <f t="shared" si="0"/>
        <v>16897.763070000001</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401.21</v>
      </c>
      <c r="D169" s="1">
        <f>'PR-RAS'!E173</f>
        <v>343.34</v>
      </c>
      <c r="E169" s="1">
        <v>0</v>
      </c>
      <c r="F169" s="1">
        <v>0</v>
      </c>
      <c r="G169" s="2">
        <f t="shared" si="0"/>
        <v>182.76551999999998</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335.33</v>
      </c>
      <c r="D170" s="1">
        <f>'PR-RAS'!E174</f>
        <v>1216.0899999999999</v>
      </c>
      <c r="E170" s="1">
        <v>0</v>
      </c>
      <c r="F170" s="1">
        <v>0</v>
      </c>
      <c r="G170" s="2">
        <f t="shared" si="0"/>
        <v>467.70918999999998</v>
      </c>
      <c r="H170" s="2">
        <f t="shared" si="1"/>
        <v>0.41999999999990223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205.19</v>
      </c>
      <c r="D172" s="1">
        <f>'PR-RAS'!E176</f>
        <v>100</v>
      </c>
      <c r="E172" s="1">
        <v>0</v>
      </c>
      <c r="F172" s="1">
        <v>0</v>
      </c>
      <c r="G172" s="2">
        <f t="shared" si="0"/>
        <v>69.287490000000005</v>
      </c>
      <c r="H172" s="2">
        <f t="shared" si="1"/>
        <v>0.18999999999999773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65891.62</v>
      </c>
      <c r="D173" s="1">
        <f>'PR-RAS'!E177</f>
        <v>21556.82</v>
      </c>
      <c r="E173" s="1">
        <v>0</v>
      </c>
      <c r="F173" s="1">
        <v>0</v>
      </c>
      <c r="G173" s="2">
        <f t="shared" si="0"/>
        <v>18748.904719999999</v>
      </c>
      <c r="H173" s="2">
        <f t="shared" si="1"/>
        <v>0.56000000000494765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824.67</v>
      </c>
      <c r="D174" s="1">
        <f>'PR-RAS'!E178</f>
        <v>10695.23</v>
      </c>
      <c r="E174" s="1">
        <v>0</v>
      </c>
      <c r="F174" s="1">
        <v>0</v>
      </c>
      <c r="G174" s="2">
        <f t="shared" si="0"/>
        <v>3843.2174899999991</v>
      </c>
      <c r="H174" s="2">
        <f t="shared" si="1"/>
        <v>0.55999999999960437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50740.42</v>
      </c>
      <c r="D175" s="1">
        <f>'PR-RAS'!E179</f>
        <v>2933.13</v>
      </c>
      <c r="E175" s="1">
        <v>0</v>
      </c>
      <c r="F175" s="1">
        <v>0</v>
      </c>
      <c r="G175" s="2">
        <f t="shared" si="0"/>
        <v>9849.5623199999991</v>
      </c>
      <c r="H175" s="2">
        <f t="shared" si="1"/>
        <v>0.54999999999836291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834.96</v>
      </c>
      <c r="D176" s="1">
        <f>'PR-RAS'!E180</f>
        <v>600</v>
      </c>
      <c r="E176" s="1">
        <v>0</v>
      </c>
      <c r="F176" s="1">
        <v>0</v>
      </c>
      <c r="G176" s="2">
        <f t="shared" si="0"/>
        <v>356.11799999999999</v>
      </c>
      <c r="H176" s="2">
        <f t="shared" si="1"/>
        <v>3.999999999996362E-2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4391.5600000000004</v>
      </c>
      <c r="D177" s="1">
        <f>'PR-RAS'!E181</f>
        <v>4203.25</v>
      </c>
      <c r="E177" s="1">
        <v>0</v>
      </c>
      <c r="F177" s="1">
        <v>0</v>
      </c>
      <c r="G177" s="2">
        <f t="shared" si="0"/>
        <v>2252.45856</v>
      </c>
      <c r="H177" s="2">
        <f t="shared" si="1"/>
        <v>0.68999999999959982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98.55</v>
      </c>
      <c r="D178" s="1">
        <f>'PR-RAS'!E182</f>
        <v>98.56</v>
      </c>
      <c r="E178" s="1">
        <v>0</v>
      </c>
      <c r="F178" s="1">
        <v>0</v>
      </c>
      <c r="G178" s="2">
        <f t="shared" si="0"/>
        <v>52.333590000000001</v>
      </c>
      <c r="H178" s="2">
        <f t="shared" si="1"/>
        <v>0.89000000000000057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794.45</v>
      </c>
      <c r="D179" s="1">
        <f>'PR-RAS'!E183</f>
        <v>0</v>
      </c>
      <c r="E179" s="1">
        <v>0</v>
      </c>
      <c r="F179" s="1">
        <v>0</v>
      </c>
      <c r="G179" s="2">
        <f t="shared" si="0"/>
        <v>141.41210000000001</v>
      </c>
      <c r="H179" s="2">
        <f t="shared" si="1"/>
        <v>0.45000000000004547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207.5</v>
      </c>
      <c r="D180" s="1">
        <f>'PR-RAS'!E184</f>
        <v>0</v>
      </c>
      <c r="E180" s="1">
        <v>0</v>
      </c>
      <c r="F180" s="1">
        <v>0</v>
      </c>
      <c r="G180" s="2">
        <f t="shared" si="0"/>
        <v>37.142499999999998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1105.72</v>
      </c>
      <c r="D181" s="1">
        <f>'PR-RAS'!E185</f>
        <v>2022.44</v>
      </c>
      <c r="E181" s="1">
        <v>0</v>
      </c>
      <c r="F181" s="1">
        <v>0</v>
      </c>
      <c r="G181" s="2">
        <f t="shared" si="0"/>
        <v>927.10800000000006</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6893.79</v>
      </c>
      <c r="D182" s="1">
        <f>'PR-RAS'!E186</f>
        <v>1004.21</v>
      </c>
      <c r="E182" s="1">
        <v>0</v>
      </c>
      <c r="F182" s="1">
        <v>0</v>
      </c>
      <c r="G182" s="2">
        <f t="shared" si="0"/>
        <v>1611.3000099999997</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7414.17</v>
      </c>
      <c r="D184" s="1">
        <f>'PR-RAS'!E188</f>
        <v>2740.5999999999995</v>
      </c>
      <c r="E184" s="1">
        <v>0</v>
      </c>
      <c r="F184" s="1">
        <v>0</v>
      </c>
      <c r="G184" s="2">
        <f t="shared" si="0"/>
        <v>2359.8527099999997</v>
      </c>
      <c r="H184" s="2">
        <f t="shared" si="1"/>
        <v>0.57000000000061846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1212.02</v>
      </c>
      <c r="D187" s="1">
        <f>'PR-RAS'!E191</f>
        <v>137.46</v>
      </c>
      <c r="E187" s="1">
        <v>0</v>
      </c>
      <c r="F187" s="1">
        <v>0</v>
      </c>
      <c r="G187" s="2">
        <f t="shared" si="0"/>
        <v>276.57084000000003</v>
      </c>
      <c r="H187" s="2">
        <f t="shared" si="1"/>
        <v>0.47999999999998977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1489.81</v>
      </c>
      <c r="D189" s="1">
        <f>'PR-RAS'!E193</f>
        <v>1923.86</v>
      </c>
      <c r="E189" s="1">
        <v>0</v>
      </c>
      <c r="F189" s="1">
        <v>0</v>
      </c>
      <c r="G189" s="2">
        <f t="shared" si="0"/>
        <v>1003.4556399999999</v>
      </c>
      <c r="H189" s="2">
        <f t="shared" si="1"/>
        <v>0.33000000000015461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4157.96</v>
      </c>
      <c r="D190" s="1">
        <f>'PR-RAS'!E194</f>
        <v>0</v>
      </c>
      <c r="E190" s="1">
        <v>0</v>
      </c>
      <c r="F190" s="1">
        <v>0</v>
      </c>
      <c r="G190" s="2">
        <f t="shared" si="0"/>
        <v>785.85444000000007</v>
      </c>
      <c r="H190" s="2">
        <f t="shared" si="1"/>
        <v>3.999999999996362E-2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521.20000000000005</v>
      </c>
      <c r="D191" s="1">
        <f>'PR-RAS'!E195</f>
        <v>644.28</v>
      </c>
      <c r="E191" s="1">
        <v>0</v>
      </c>
      <c r="F191" s="1">
        <v>0</v>
      </c>
      <c r="G191" s="2">
        <f t="shared" si="0"/>
        <v>343.8544</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3429.8500000000004</v>
      </c>
      <c r="D192" s="1">
        <f>'PR-RAS'!E196</f>
        <v>350.29999999999995</v>
      </c>
      <c r="E192" s="1">
        <v>0</v>
      </c>
      <c r="F192" s="1">
        <v>0</v>
      </c>
      <c r="G192" s="2">
        <f t="shared" si="0"/>
        <v>788.91595000000018</v>
      </c>
      <c r="H192" s="2">
        <f t="shared" si="1"/>
        <v>0.44999999999959073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3429.8500000000004</v>
      </c>
      <c r="D206" s="1">
        <f>'PR-RAS'!E210</f>
        <v>350.29999999999995</v>
      </c>
      <c r="E206" s="1">
        <v>0</v>
      </c>
      <c r="F206" s="1">
        <v>0</v>
      </c>
      <c r="G206" s="2">
        <f t="shared" si="0"/>
        <v>846.74225000000013</v>
      </c>
      <c r="H206" s="2">
        <f t="shared" si="1"/>
        <v>0.44999999999959073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392.32</v>
      </c>
      <c r="D207" s="1">
        <f>'PR-RAS'!E211</f>
        <v>333.83</v>
      </c>
      <c r="E207" s="1">
        <v>0</v>
      </c>
      <c r="F207" s="1">
        <v>0</v>
      </c>
      <c r="G207" s="2">
        <f t="shared" si="0"/>
        <v>218.35587999999998</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3037.53</v>
      </c>
      <c r="D209" s="1">
        <f>'PR-RAS'!E213</f>
        <v>16.47</v>
      </c>
      <c r="E209" s="1">
        <v>0</v>
      </c>
      <c r="F209" s="1">
        <v>0</v>
      </c>
      <c r="G209" s="2">
        <f t="shared" si="0"/>
        <v>638.65776000000005</v>
      </c>
      <c r="H209" s="2">
        <f t="shared" si="1"/>
        <v>0.93999999999979877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26.54</v>
      </c>
      <c r="D248" s="1">
        <f>'PR-RAS'!E252</f>
        <v>0</v>
      </c>
      <c r="E248" s="1">
        <v>0</v>
      </c>
      <c r="F248" s="1">
        <v>0</v>
      </c>
      <c r="G248" s="2">
        <f t="shared" si="0"/>
        <v>6.5553799999999995</v>
      </c>
      <c r="H248" s="2">
        <f t="shared" si="1"/>
        <v>0.46000000000000085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26.54</v>
      </c>
      <c r="D255" s="1">
        <f>'PR-RAS'!E259</f>
        <v>0</v>
      </c>
      <c r="E255" s="1">
        <v>0</v>
      </c>
      <c r="F255" s="1">
        <v>0</v>
      </c>
      <c r="G255" s="2">
        <f t="shared" si="0"/>
        <v>6.7411599999999998</v>
      </c>
      <c r="H255" s="2">
        <f t="shared" si="1"/>
        <v>0.46000000000000085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26.54</v>
      </c>
      <c r="D256" s="1">
        <f>'PR-RAS'!E260</f>
        <v>0</v>
      </c>
      <c r="E256" s="1">
        <v>0</v>
      </c>
      <c r="F256" s="1">
        <v>0</v>
      </c>
      <c r="G256" s="2">
        <f t="shared" si="0"/>
        <v>6.7676999999999996</v>
      </c>
      <c r="H256" s="2">
        <f t="shared" si="1"/>
        <v>0.46000000000000085</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1305.1500000000001</v>
      </c>
      <c r="E259" s="1">
        <v>0</v>
      </c>
      <c r="F259" s="1">
        <v>0</v>
      </c>
      <c r="G259" s="2">
        <f t="shared" si="0"/>
        <v>673.45740000000012</v>
      </c>
      <c r="H259" s="2">
        <f t="shared" si="1"/>
        <v>0.15000000000009095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1305.1500000000001</v>
      </c>
      <c r="E260" s="1">
        <v>0</v>
      </c>
      <c r="F260" s="1">
        <v>0</v>
      </c>
      <c r="G260" s="2">
        <f t="shared" si="0"/>
        <v>676.06770000000006</v>
      </c>
      <c r="H260" s="2">
        <f t="shared" si="1"/>
        <v>0.15000000000009095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1305.1500000000001</v>
      </c>
      <c r="E262" s="1">
        <v>0</v>
      </c>
      <c r="F262" s="1">
        <v>0</v>
      </c>
      <c r="G262" s="2">
        <f t="shared" si="0"/>
        <v>681.28830000000005</v>
      </c>
      <c r="H262" s="2">
        <f t="shared" si="1"/>
        <v>0.15000000000009095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619674.52</v>
      </c>
      <c r="D285" s="1">
        <f>'PR-RAS'!E289</f>
        <v>663894.56000000006</v>
      </c>
      <c r="E285" s="1">
        <v>0</v>
      </c>
      <c r="F285" s="1">
        <v>0</v>
      </c>
      <c r="G285" s="2">
        <f t="shared" si="8"/>
        <v>553079.67376000003</v>
      </c>
      <c r="H285" s="2">
        <f t="shared" si="9"/>
        <v>0.91999999992549419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9491.6799999999348</v>
      </c>
      <c r="D287" s="1">
        <f>'PR-RAS'!E291</f>
        <v>5659.6900000000605</v>
      </c>
      <c r="E287" s="1">
        <v>0</v>
      </c>
      <c r="F287" s="1">
        <v>0</v>
      </c>
      <c r="G287" s="2">
        <f t="shared" si="8"/>
        <v>5951.9631600000157</v>
      </c>
      <c r="H287" s="2">
        <f t="shared" si="9"/>
        <v>0.63000000000465661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29527.62</v>
      </c>
      <c r="D288" s="1">
        <f>'PR-RAS'!E292</f>
        <v>28553.74</v>
      </c>
      <c r="E288" s="1">
        <v>0</v>
      </c>
      <c r="F288" s="1">
        <v>0</v>
      </c>
      <c r="G288" s="2">
        <f t="shared" si="8"/>
        <v>24864.273699999998</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159.86000000000001</v>
      </c>
      <c r="D290" s="1">
        <f>'PR-RAS'!E294</f>
        <v>383.72</v>
      </c>
      <c r="E290" s="1">
        <v>0</v>
      </c>
      <c r="F290" s="1">
        <v>0</v>
      </c>
      <c r="G290" s="2">
        <f t="shared" si="8"/>
        <v>267.98970000000003</v>
      </c>
      <c r="H290" s="2">
        <f t="shared" si="9"/>
        <v>0.41999999999995907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159.86000000000001</v>
      </c>
      <c r="D291" s="1">
        <f>'PR-RAS'!E295</f>
        <v>383.72</v>
      </c>
      <c r="E291" s="1">
        <v>0</v>
      </c>
      <c r="F291" s="1">
        <v>0</v>
      </c>
      <c r="G291" s="2">
        <f t="shared" si="8"/>
        <v>268.91699999999997</v>
      </c>
      <c r="H291" s="2">
        <f t="shared" si="9"/>
        <v>0.41999999999995907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7776.2400000000007</v>
      </c>
      <c r="D345" s="1">
        <f>'PR-RAS'!E350</f>
        <v>5949.01</v>
      </c>
      <c r="E345" s="1">
        <v>0</v>
      </c>
      <c r="F345" s="1">
        <v>0</v>
      </c>
      <c r="G345" s="2">
        <f t="shared" si="8"/>
        <v>6767.9454400000004</v>
      </c>
      <c r="H345" s="2">
        <f t="shared" si="9"/>
        <v>0.25000000000090949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7776.2400000000007</v>
      </c>
      <c r="D358" s="1">
        <f>'PR-RAS'!E363</f>
        <v>5949.01</v>
      </c>
      <c r="E358" s="1">
        <v>0</v>
      </c>
      <c r="F358" s="1">
        <v>0</v>
      </c>
      <c r="G358" s="2">
        <f t="shared" si="8"/>
        <v>7023.7108200000002</v>
      </c>
      <c r="H358" s="2">
        <f t="shared" si="9"/>
        <v>0.25000000000090949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7220.2400000000007</v>
      </c>
      <c r="D364" s="1">
        <f>'PR-RAS'!E369</f>
        <v>5826.24</v>
      </c>
      <c r="E364" s="1">
        <v>0</v>
      </c>
      <c r="F364" s="1">
        <v>0</v>
      </c>
      <c r="G364" s="2">
        <f t="shared" si="8"/>
        <v>6850.7973600000005</v>
      </c>
      <c r="H364" s="2">
        <f t="shared" si="9"/>
        <v>0.48000000000047294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6059.85</v>
      </c>
      <c r="D365" s="1">
        <f>'PR-RAS'!E370</f>
        <v>5826.24</v>
      </c>
      <c r="E365" s="1">
        <v>0</v>
      </c>
      <c r="F365" s="1">
        <v>0</v>
      </c>
      <c r="G365" s="2">
        <f t="shared" si="8"/>
        <v>6447.2881200000002</v>
      </c>
      <c r="H365" s="2">
        <f t="shared" si="9"/>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245.27</v>
      </c>
      <c r="D367" s="1">
        <f>'PR-RAS'!E372</f>
        <v>0</v>
      </c>
      <c r="E367" s="1">
        <v>0</v>
      </c>
      <c r="F367" s="1">
        <v>0</v>
      </c>
      <c r="G367" s="2">
        <f t="shared" si="8"/>
        <v>89.768820000000005</v>
      </c>
      <c r="H367" s="2">
        <f t="shared" si="9"/>
        <v>0.27000000000001023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915.12</v>
      </c>
      <c r="D371" s="1">
        <f>'PR-RAS'!E376</f>
        <v>0</v>
      </c>
      <c r="E371" s="1">
        <v>0</v>
      </c>
      <c r="F371" s="1">
        <v>0</v>
      </c>
      <c r="G371" s="2">
        <f t="shared" si="8"/>
        <v>338.59440000000001</v>
      </c>
      <c r="H371" s="2">
        <f t="shared" si="9"/>
        <v>0.12000000000000455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556</v>
      </c>
      <c r="D378" s="1">
        <f>'PR-RAS'!E383</f>
        <v>122.77</v>
      </c>
      <c r="E378" s="1">
        <v>0</v>
      </c>
      <c r="F378" s="1">
        <v>0</v>
      </c>
      <c r="G378" s="2">
        <f t="shared" si="8"/>
        <v>302.18057999999996</v>
      </c>
      <c r="H378" s="2">
        <f t="shared" si="9"/>
        <v>0.23000000000000398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556</v>
      </c>
      <c r="D379" s="1">
        <f>'PR-RAS'!E384</f>
        <v>122.77</v>
      </c>
      <c r="E379" s="1">
        <v>0</v>
      </c>
      <c r="F379" s="1">
        <v>0</v>
      </c>
      <c r="G379" s="2">
        <f t="shared" si="8"/>
        <v>302.98212000000001</v>
      </c>
      <c r="H379" s="2">
        <f t="shared" si="9"/>
        <v>0.23000000000000398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7776.2400000000007</v>
      </c>
      <c r="D403" s="1">
        <f>'PR-RAS'!E408</f>
        <v>5949.01</v>
      </c>
      <c r="E403" s="1">
        <v>0</v>
      </c>
      <c r="F403" s="1">
        <v>0</v>
      </c>
      <c r="G403" s="2">
        <f t="shared" si="8"/>
        <v>7909.0525200000011</v>
      </c>
      <c r="H403" s="2">
        <f t="shared" si="9"/>
        <v>0.25000000000090949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363.21</v>
      </c>
      <c r="D404" s="1">
        <f>'PR-RAS'!E409</f>
        <v>633.32000000000005</v>
      </c>
      <c r="E404" s="1">
        <v>0</v>
      </c>
      <c r="F404" s="1">
        <v>0</v>
      </c>
      <c r="G404" s="2">
        <f t="shared" si="8"/>
        <v>656.82955000000004</v>
      </c>
      <c r="H404" s="2">
        <f t="shared" si="9"/>
        <v>0.53000000000002956</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610182.84000000008</v>
      </c>
      <c r="D407" s="1">
        <f>'PR-RAS'!E412</f>
        <v>658234.87</v>
      </c>
      <c r="E407" s="1">
        <v>0</v>
      </c>
      <c r="F407" s="1">
        <v>0</v>
      </c>
      <c r="G407" s="2">
        <f t="shared" si="8"/>
        <v>782220.94748000009</v>
      </c>
      <c r="H407" s="2">
        <f t="shared" si="9"/>
        <v>0.28999999992083758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627450.76</v>
      </c>
      <c r="D408" s="1">
        <f>'PR-RAS'!E413</f>
        <v>669843.57000000007</v>
      </c>
      <c r="E408" s="1">
        <v>0</v>
      </c>
      <c r="F408" s="1">
        <v>0</v>
      </c>
      <c r="G408" s="2">
        <f t="shared" si="8"/>
        <v>800625.12529999996</v>
      </c>
      <c r="H408" s="2">
        <f t="shared" si="9"/>
        <v>0.66999999992549419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17267.919999999925</v>
      </c>
      <c r="D410" s="1">
        <f>'PR-RAS'!E415</f>
        <v>11608.70000000007</v>
      </c>
      <c r="E410" s="1">
        <v>0</v>
      </c>
      <c r="F410" s="1">
        <v>0</v>
      </c>
      <c r="G410" s="2">
        <f t="shared" si="8"/>
        <v>16558.495880000024</v>
      </c>
      <c r="H410" s="2">
        <f t="shared" si="9"/>
        <v>0.38000000000465661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29890.829999999998</v>
      </c>
      <c r="D411" s="1">
        <f>'PR-RAS'!E416</f>
        <v>29187.06</v>
      </c>
      <c r="E411" s="1">
        <v>0</v>
      </c>
      <c r="F411" s="1">
        <v>0</v>
      </c>
      <c r="G411" s="2">
        <f t="shared" si="8"/>
        <v>36188.629499999995</v>
      </c>
      <c r="H411" s="2">
        <f t="shared" si="9"/>
        <v>0.23000000000320142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159.86000000000001</v>
      </c>
      <c r="D413" s="1">
        <f>'PR-RAS'!E418</f>
        <v>383.72</v>
      </c>
      <c r="E413" s="1">
        <v>0</v>
      </c>
      <c r="F413" s="1">
        <v>0</v>
      </c>
      <c r="G413" s="2">
        <f t="shared" si="8"/>
        <v>382.04759999999999</v>
      </c>
      <c r="H413" s="2">
        <f t="shared" si="9"/>
        <v>0.41999999999995907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610182.84000000008</v>
      </c>
      <c r="D633" s="1">
        <f>'PR-RAS'!E639</f>
        <v>658234.87</v>
      </c>
      <c r="E633" s="1">
        <v>0</v>
      </c>
      <c r="F633" s="1">
        <v>0</v>
      </c>
      <c r="G633" s="2">
        <f t="shared" si="10"/>
        <v>1217644.43056</v>
      </c>
      <c r="H633" s="2">
        <f t="shared" si="11"/>
        <v>0.28999999992083758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627450.76</v>
      </c>
      <c r="D634" s="1">
        <f>'PR-RAS'!E640</f>
        <v>669843.57000000007</v>
      </c>
      <c r="E634" s="1">
        <v>0</v>
      </c>
      <c r="F634" s="1">
        <v>0</v>
      </c>
      <c r="G634" s="2">
        <f t="shared" si="10"/>
        <v>1245198.2907</v>
      </c>
      <c r="H634" s="2">
        <f t="shared" si="11"/>
        <v>0.66999999992549419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17267.919999999925</v>
      </c>
      <c r="D636" s="1">
        <f>'PR-RAS'!E642</f>
        <v>11608.70000000007</v>
      </c>
      <c r="E636" s="1">
        <v>0</v>
      </c>
      <c r="F636" s="1">
        <v>0</v>
      </c>
      <c r="G636" s="2">
        <f t="shared" si="10"/>
        <v>25708.178200000042</v>
      </c>
      <c r="H636" s="2">
        <f t="shared" si="11"/>
        <v>0.38000000000465661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29890.829999999998</v>
      </c>
      <c r="D637" s="1">
        <f>'PR-RAS'!E643</f>
        <v>29187.06</v>
      </c>
      <c r="E637" s="1">
        <v>0</v>
      </c>
      <c r="F637" s="1">
        <v>0</v>
      </c>
      <c r="G637" s="2">
        <f t="shared" si="10"/>
        <v>56136.508199999997</v>
      </c>
      <c r="H637" s="2">
        <f t="shared" si="11"/>
        <v>0.23000000000320142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12622.910000000073</v>
      </c>
      <c r="D639" s="1">
        <f>'PR-RAS'!E645</f>
        <v>17578.359999999931</v>
      </c>
      <c r="E639" s="1">
        <v>0</v>
      </c>
      <c r="F639" s="1">
        <v>0</v>
      </c>
      <c r="G639" s="2">
        <f t="shared" si="10"/>
        <v>30483.403939999956</v>
      </c>
      <c r="H639" s="2">
        <f t="shared" si="11"/>
        <v>0.44999999985884642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84186.99</v>
      </c>
      <c r="D641" s="1">
        <f>'PR-RAS'!E647</f>
        <v>104210.64</v>
      </c>
      <c r="E641" s="1">
        <v>0</v>
      </c>
      <c r="F641" s="1">
        <v>0</v>
      </c>
      <c r="G641" s="2">
        <f t="shared" si="10"/>
        <v>187269.29280000002</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40236.379999999997</v>
      </c>
      <c r="D642" s="1">
        <f>'PR-RAS'!E649</f>
        <v>42193.85</v>
      </c>
      <c r="E642" s="1">
        <v>0</v>
      </c>
      <c r="F642" s="1">
        <v>0</v>
      </c>
      <c r="G642" s="2">
        <f t="shared" si="10"/>
        <v>79884.035279999996</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189175</v>
      </c>
      <c r="D643" s="1">
        <f>'PR-RAS'!E650</f>
        <v>105945.47</v>
      </c>
      <c r="E643" s="1">
        <v>0</v>
      </c>
      <c r="F643" s="1">
        <v>0</v>
      </c>
      <c r="G643" s="2">
        <f t="shared" si="10"/>
        <v>257484.33348</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209299.54</v>
      </c>
      <c r="D644" s="1">
        <f>'PR-RAS'!E651</f>
        <v>125290.17</v>
      </c>
      <c r="E644" s="1">
        <v>0</v>
      </c>
      <c r="F644" s="1">
        <v>0</v>
      </c>
      <c r="G644" s="2">
        <f t="shared" si="10"/>
        <v>295702.76284000004</v>
      </c>
      <c r="H644" s="2">
        <f t="shared" si="11"/>
        <v>0.6299999999901047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20111.839999999997</v>
      </c>
      <c r="D645" s="1">
        <f>'PR-RAS'!E652</f>
        <v>22849.150000000009</v>
      </c>
      <c r="E645" s="1">
        <v>0</v>
      </c>
      <c r="F645" s="1">
        <v>0</v>
      </c>
      <c r="G645" s="2">
        <f t="shared" si="10"/>
        <v>42381.730160000014</v>
      </c>
      <c r="H645" s="2">
        <f t="shared" si="11"/>
        <v>0.31000000001222361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60</v>
      </c>
      <c r="D647" s="1">
        <f>'PR-RAS'!E654</f>
        <v>61</v>
      </c>
      <c r="E647" s="1">
        <v>0</v>
      </c>
      <c r="F647" s="1">
        <v>0</v>
      </c>
      <c r="G647" s="2">
        <f t="shared" si="10"/>
        <v>117.572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55</v>
      </c>
      <c r="D649" s="1">
        <f>'PR-RAS'!E656</f>
        <v>54</v>
      </c>
      <c r="E649" s="1">
        <v>0</v>
      </c>
      <c r="F649" s="1">
        <v>0</v>
      </c>
      <c r="G649" s="2">
        <f t="shared" si="10"/>
        <v>105.62400000000001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492428.16</v>
      </c>
      <c r="D668" s="1">
        <f>'PR-RAS'!E675</f>
        <v>559028.12</v>
      </c>
      <c r="E668" s="1">
        <v>0</v>
      </c>
      <c r="F668" s="1">
        <v>0</v>
      </c>
      <c r="G668" s="2">
        <f t="shared" si="10"/>
        <v>1074193.0948000001</v>
      </c>
      <c r="H668" s="2">
        <f t="shared" si="11"/>
        <v>0.27999999996973202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2866</v>
      </c>
      <c r="E669" s="1">
        <v>0</v>
      </c>
      <c r="F669" s="1">
        <v>0</v>
      </c>
      <c r="G669" s="2">
        <f t="shared" si="10"/>
        <v>3828.9760000000001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6.64</v>
      </c>
      <c r="D703" s="1">
        <f>'PR-RAS'!E710</f>
        <v>1304.97</v>
      </c>
      <c r="E703" s="1">
        <v>0</v>
      </c>
      <c r="F703" s="1">
        <v>0</v>
      </c>
      <c r="G703" s="2">
        <f t="shared" si="10"/>
        <v>1836.8391599999998</v>
      </c>
      <c r="H703" s="2">
        <f t="shared" si="11"/>
        <v>0.38999999999997303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1941.64</v>
      </c>
      <c r="D710" s="1">
        <f>'PR-RAS'!E717</f>
        <v>1191.55</v>
      </c>
      <c r="E710" s="1">
        <v>0</v>
      </c>
      <c r="F710" s="1">
        <v>0</v>
      </c>
      <c r="G710" s="2">
        <f t="shared" si="10"/>
        <v>3066.2406599999995</v>
      </c>
      <c r="H710" s="2">
        <f t="shared" si="11"/>
        <v>0.80999999999994543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12927.33</v>
      </c>
      <c r="D711" s="1">
        <f>'PR-RAS'!E718</f>
        <v>13454.54</v>
      </c>
      <c r="E711" s="1">
        <v>0</v>
      </c>
      <c r="F711" s="1">
        <v>0</v>
      </c>
      <c r="G711" s="2">
        <f t="shared" si="10"/>
        <v>28283.8511</v>
      </c>
      <c r="H711" s="2">
        <f t="shared" si="11"/>
        <v>0.78999999999905413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207.5</v>
      </c>
      <c r="D715" s="1">
        <f>'PR-RAS'!E722</f>
        <v>0</v>
      </c>
      <c r="E715" s="1">
        <v>0</v>
      </c>
      <c r="F715" s="1">
        <v>0</v>
      </c>
      <c r="G715" s="2">
        <f t="shared" si="10"/>
        <v>148.155</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26.54</v>
      </c>
      <c r="D816" s="1">
        <f>'PR-RAS'!E823</f>
        <v>0</v>
      </c>
      <c r="E816" s="1">
        <v>0</v>
      </c>
      <c r="F816" s="1">
        <v>0</v>
      </c>
      <c r="G816" s="2">
        <f t="shared" si="18"/>
        <v>21.630099999999999</v>
      </c>
      <c r="H816" s="2">
        <f t="shared" si="19"/>
        <v>0.46000000000000085</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105718.49</v>
      </c>
      <c r="D1480" s="6"/>
      <c r="E1480" s="6">
        <v>0</v>
      </c>
      <c r="F1480" s="6">
        <v>0</v>
      </c>
      <c r="G1480" s="7">
        <f t="shared" ref="G1480:G1580" si="34">B1480/1000*C1480</f>
        <v>105.71849</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670433.10000000009</v>
      </c>
      <c r="D1481" s="1">
        <v>0</v>
      </c>
      <c r="E1481" s="1">
        <v>0</v>
      </c>
      <c r="F1481" s="1">
        <v>0</v>
      </c>
      <c r="G1481" s="2">
        <f t="shared" si="34"/>
        <v>1340.8662000000002</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664536.21000000008</v>
      </c>
      <c r="D1483" s="1">
        <v>0</v>
      </c>
      <c r="E1483" s="1">
        <v>0</v>
      </c>
      <c r="F1483" s="1">
        <v>0</v>
      </c>
      <c r="G1483" s="2">
        <f t="shared" si="34"/>
        <v>2658.1448400000004</v>
      </c>
      <c r="H1483" s="2">
        <f t="shared" si="35"/>
        <v>0.21000000007916242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579085.73</v>
      </c>
      <c r="D1484" s="1">
        <v>0</v>
      </c>
      <c r="E1484" s="1">
        <v>0</v>
      </c>
      <c r="F1484" s="1">
        <v>0</v>
      </c>
      <c r="G1484" s="2">
        <f t="shared" si="34"/>
        <v>2895.4286499999998</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79954.789999999994</v>
      </c>
      <c r="D1485" s="1">
        <v>0</v>
      </c>
      <c r="E1485" s="1">
        <v>0</v>
      </c>
      <c r="F1485" s="1">
        <v>0</v>
      </c>
      <c r="G1485" s="2">
        <f t="shared" si="34"/>
        <v>479.72873999999996</v>
      </c>
      <c r="H1485" s="2">
        <f t="shared" si="35"/>
        <v>0.21000000000640284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350.3</v>
      </c>
      <c r="D1486" s="1">
        <v>0</v>
      </c>
      <c r="E1486" s="1">
        <v>0</v>
      </c>
      <c r="F1486" s="1">
        <v>0</v>
      </c>
      <c r="G1486" s="2">
        <f t="shared" si="34"/>
        <v>2.4521000000000002</v>
      </c>
      <c r="H1486" s="2">
        <f t="shared" si="35"/>
        <v>0.30000000000001137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5145.3900000000003</v>
      </c>
      <c r="D1491" s="1">
        <v>0</v>
      </c>
      <c r="E1491" s="1">
        <v>0</v>
      </c>
      <c r="F1491" s="1">
        <v>0</v>
      </c>
      <c r="G1491" s="2">
        <f t="shared" si="34"/>
        <v>61.744680000000002</v>
      </c>
      <c r="H1491" s="2">
        <f t="shared" si="35"/>
        <v>0.39000000000032742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5896.89</v>
      </c>
      <c r="D1492" s="1">
        <v>0</v>
      </c>
      <c r="E1492" s="1">
        <v>0</v>
      </c>
      <c r="F1492" s="1">
        <v>0</v>
      </c>
      <c r="G1492" s="2">
        <f t="shared" si="34"/>
        <v>76.659570000000002</v>
      </c>
      <c r="H1492" s="2">
        <f t="shared" si="35"/>
        <v>0.10999999999967258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659019.33999999985</v>
      </c>
      <c r="D1499" s="1">
        <v>0</v>
      </c>
      <c r="E1499" s="1">
        <v>0</v>
      </c>
      <c r="F1499" s="1">
        <v>0</v>
      </c>
      <c r="G1499" s="2">
        <f t="shared" si="34"/>
        <v>13180.386799999997</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653122.44999999984</v>
      </c>
      <c r="D1501" s="1">
        <v>0</v>
      </c>
      <c r="E1501" s="1">
        <v>0</v>
      </c>
      <c r="F1501" s="1">
        <v>0</v>
      </c>
      <c r="G1501" s="2">
        <f t="shared" si="34"/>
        <v>14368.693899999995</v>
      </c>
      <c r="H1501" s="2">
        <f t="shared" si="35"/>
        <v>0.44999999983701855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561979.07999999996</v>
      </c>
      <c r="D1502" s="1">
        <v>0</v>
      </c>
      <c r="E1502" s="1">
        <v>0</v>
      </c>
      <c r="F1502" s="1">
        <v>0</v>
      </c>
      <c r="G1502" s="2">
        <f t="shared" si="34"/>
        <v>12925.518839999999</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87542.720000000001</v>
      </c>
      <c r="D1503" s="1">
        <v>0</v>
      </c>
      <c r="E1503" s="1">
        <v>0</v>
      </c>
      <c r="F1503" s="1">
        <v>0</v>
      </c>
      <c r="G1503" s="2">
        <f t="shared" si="34"/>
        <v>2101.0252800000003</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414.21</v>
      </c>
      <c r="D1504" s="1">
        <v>0</v>
      </c>
      <c r="E1504" s="1">
        <v>0</v>
      </c>
      <c r="F1504" s="1">
        <v>0</v>
      </c>
      <c r="G1504" s="2">
        <f t="shared" si="34"/>
        <v>10.35525</v>
      </c>
      <c r="H1504" s="2">
        <f t="shared" si="35"/>
        <v>0.20999999999997954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3186.44</v>
      </c>
      <c r="D1509" s="1">
        <v>0</v>
      </c>
      <c r="E1509" s="1">
        <v>0</v>
      </c>
      <c r="F1509" s="1">
        <v>0</v>
      </c>
      <c r="G1509" s="2">
        <f t="shared" si="34"/>
        <v>95.593199999999996</v>
      </c>
      <c r="H1509" s="2">
        <f t="shared" si="35"/>
        <v>0.44000000000005457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5896.89</v>
      </c>
      <c r="D1510" s="1">
        <v>0</v>
      </c>
      <c r="E1510" s="1">
        <v>0</v>
      </c>
      <c r="F1510" s="1">
        <v>0</v>
      </c>
      <c r="G1510" s="2">
        <f t="shared" si="34"/>
        <v>182.80359000000001</v>
      </c>
      <c r="H1510" s="2">
        <f t="shared" si="35"/>
        <v>0.10999999999967258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117132.25000000023</v>
      </c>
      <c r="D1517" s="1">
        <v>0</v>
      </c>
      <c r="E1517" s="1">
        <v>0</v>
      </c>
      <c r="F1517" s="1">
        <v>0</v>
      </c>
      <c r="G1517" s="2">
        <f t="shared" si="34"/>
        <v>4451.0255000000088</v>
      </c>
      <c r="H1517" s="2">
        <f t="shared" si="35"/>
        <v>0.25000000023283064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117132.25</v>
      </c>
      <c r="D1576" s="1">
        <v>0</v>
      </c>
      <c r="E1576" s="1">
        <v>0</v>
      </c>
      <c r="F1576" s="1">
        <v>0</v>
      </c>
      <c r="G1576" s="2">
        <f t="shared" si="34"/>
        <v>11361.82825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117132.25</v>
      </c>
      <c r="D1578" s="1">
        <v>0</v>
      </c>
      <c r="E1578" s="1">
        <v>0</v>
      </c>
      <c r="F1578" s="1">
        <v>0</v>
      </c>
      <c r="G1578" s="2">
        <f t="shared" si="34"/>
        <v>11596.09275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17056</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3398</v>
      </c>
      <c r="E8" s="335"/>
      <c r="F8" s="326" t="s">
        <v>31</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32</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33</v>
      </c>
      <c r="C10" s="265" t="s">
        <v>34</v>
      </c>
      <c r="E10" s="335"/>
      <c r="F10" s="326" t="s">
        <v>35</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36</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0" t="s">
        <v>40</v>
      </c>
      <c r="C15" s="321"/>
      <c r="D15" s="321"/>
      <c r="E15" s="321"/>
      <c r="F15" s="322"/>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610182.84000000008</v>
      </c>
      <c r="I16" s="170">
        <f>'PR-RAS'!E6</f>
        <v>658234.87</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619674.52</v>
      </c>
      <c r="I17" s="170">
        <f>'PR-RAS'!E151</f>
        <v>663894.56000000006</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12622.910000000073</v>
      </c>
      <c r="I18" s="170">
        <f>'PR-RAS'!E645</f>
        <v>17578.359999999931</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3" t="s">
        <v>31</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44</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35</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36</v>
      </c>
      <c r="B33" s="319" t="str">
        <f>OBVEZE!B5</f>
        <v>Stanje obveza 1. siječnja (=stanju obveza iz Izvještaja o obvezama na 31. prosinca prethodne godine)</v>
      </c>
      <c r="C33" s="315"/>
      <c r="D33" s="315"/>
      <c r="E33" s="315"/>
      <c r="F33" s="316"/>
      <c r="G33" s="157" t="str">
        <f>OBVEZE!C5</f>
        <v>V001</v>
      </c>
      <c r="H33" s="180" t="s">
        <v>45</v>
      </c>
      <c r="I33" s="181">
        <f>OBVEZE!D5</f>
        <v>105718.49</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45</v>
      </c>
      <c r="I34" s="175">
        <f>OBVEZE!D42</f>
        <v>117132.25000000023</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45</v>
      </c>
      <c r="I36" s="179">
        <f>OBVEZE!D101</f>
        <v>117132.25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46</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C13" sqref="C1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5" t="s">
        <v>50</v>
      </c>
      <c r="B2" s="346"/>
      <c r="C2" s="346"/>
      <c r="D2" s="346"/>
      <c r="E2" s="346"/>
      <c r="F2" s="346"/>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56</v>
      </c>
      <c r="B5" s="348"/>
      <c r="C5" s="214"/>
      <c r="D5" s="72"/>
      <c r="E5" s="72"/>
      <c r="F5" s="59"/>
    </row>
    <row r="6" spans="1:25" ht="12.75" customHeight="1" x14ac:dyDescent="0.2">
      <c r="A6" s="53">
        <v>6</v>
      </c>
      <c r="B6" s="85" t="s">
        <v>57</v>
      </c>
      <c r="C6" s="50" t="s">
        <v>58</v>
      </c>
      <c r="D6" s="51">
        <f>D7+D44+D50+D82+D106+D124+D133+D139</f>
        <v>610182.84000000008</v>
      </c>
      <c r="E6" s="51">
        <f>E7+E44+E50+E82+E106+E124+E133+E139</f>
        <v>658234.87</v>
      </c>
      <c r="F6" s="52">
        <f t="shared" ref="F6:F131" si="0">IF(D6&lt;&gt;0,IF(E6/D6&gt;=100,"&gt;&gt;100",E6/D6*100),"-")</f>
        <v>107.87502152633462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492428.16</v>
      </c>
      <c r="E50" s="51">
        <f>E51+E54+E59+E62+E65+E68+E71+E74+E77</f>
        <v>569348.26</v>
      </c>
      <c r="F50" s="52">
        <f t="shared" si="0"/>
        <v>115.6205729582971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7454.14</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v>7454.14</v>
      </c>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492428.16</v>
      </c>
      <c r="E68" s="51">
        <f t="shared" si="15"/>
        <v>561894.12</v>
      </c>
      <c r="F68" s="52">
        <f t="shared" si="0"/>
        <v>114.10682118585582</v>
      </c>
    </row>
    <row r="69" spans="1:6" ht="12.75" customHeight="1" x14ac:dyDescent="0.2">
      <c r="A69" s="53" t="s">
        <v>183</v>
      </c>
      <c r="B69" s="85" t="s">
        <v>184</v>
      </c>
      <c r="C69" s="50" t="s">
        <v>183</v>
      </c>
      <c r="D69" s="242">
        <v>492428.16</v>
      </c>
      <c r="E69" s="242">
        <v>561894.12</v>
      </c>
      <c r="F69" s="52">
        <f t="shared" si="0"/>
        <v>114.10682118585582</v>
      </c>
    </row>
    <row r="70" spans="1:6" ht="12" x14ac:dyDescent="0.2">
      <c r="A70" s="53" t="s">
        <v>185</v>
      </c>
      <c r="B70" s="85" t="s">
        <v>186</v>
      </c>
      <c r="C70" s="50" t="s">
        <v>185</v>
      </c>
      <c r="D70" s="242">
        <v>0</v>
      </c>
      <c r="E70" s="242">
        <v>0</v>
      </c>
      <c r="F70" s="52" t="str">
        <f t="shared" si="0"/>
        <v>-</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0.14000000000000001</v>
      </c>
      <c r="E82" s="51">
        <f t="shared" si="19"/>
        <v>4.63</v>
      </c>
      <c r="F82" s="52">
        <f t="shared" si="0"/>
        <v>3307.1428571428569</v>
      </c>
    </row>
    <row r="83" spans="1:6" ht="12.75" customHeight="1" x14ac:dyDescent="0.2">
      <c r="A83" s="53">
        <v>641</v>
      </c>
      <c r="B83" s="85" t="s">
        <v>211</v>
      </c>
      <c r="C83" s="50" t="s">
        <v>212</v>
      </c>
      <c r="D83" s="51">
        <f t="shared" ref="D83:E83" si="20">SUM(D84:D90)</f>
        <v>0.14000000000000001</v>
      </c>
      <c r="E83" s="51">
        <f t="shared" si="20"/>
        <v>4.63</v>
      </c>
      <c r="F83" s="52">
        <f t="shared" si="0"/>
        <v>3307.1428571428569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0.14000000000000001</v>
      </c>
      <c r="E85" s="242">
        <v>4.63</v>
      </c>
      <c r="F85" s="52">
        <f t="shared" si="0"/>
        <v>3307.1428571428569</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6.64</v>
      </c>
      <c r="E106" s="51">
        <f t="shared" si="23"/>
        <v>1304.97</v>
      </c>
      <c r="F106" s="52" t="str">
        <f t="shared" si="0"/>
        <v>&gt;&gt;100</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6.64</v>
      </c>
      <c r="E112" s="51">
        <f t="shared" si="25"/>
        <v>1304.97</v>
      </c>
      <c r="F112" s="52" t="str">
        <f t="shared" si="0"/>
        <v>&gt;&gt;100</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6.64</v>
      </c>
      <c r="E117" s="242">
        <v>1304.97</v>
      </c>
      <c r="F117" s="52" t="str">
        <f t="shared" si="0"/>
        <v>&gt;&gt;100</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3361.4599999999996</v>
      </c>
      <c r="E124" s="51">
        <f t="shared" si="27"/>
        <v>7060.26</v>
      </c>
      <c r="F124" s="52">
        <f t="shared" si="0"/>
        <v>210.03552027987843</v>
      </c>
    </row>
    <row r="125" spans="1:6" ht="12.75" customHeight="1" x14ac:dyDescent="0.2">
      <c r="A125" s="53">
        <v>661</v>
      </c>
      <c r="B125" s="86" t="s">
        <v>295</v>
      </c>
      <c r="C125" s="50" t="s">
        <v>296</v>
      </c>
      <c r="D125" s="51">
        <f t="shared" ref="D125:E125" si="28">SUM(D126:D127)</f>
        <v>178.89</v>
      </c>
      <c r="E125" s="51">
        <f t="shared" si="28"/>
        <v>6795.74</v>
      </c>
      <c r="F125" s="52">
        <f t="shared" si="0"/>
        <v>3798.8372743026448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178.89</v>
      </c>
      <c r="E127" s="242">
        <v>6795.74</v>
      </c>
      <c r="F127" s="52">
        <f t="shared" si="0"/>
        <v>3798.8372743026448</v>
      </c>
    </row>
    <row r="128" spans="1:6" ht="22.8" x14ac:dyDescent="0.2">
      <c r="A128" s="53">
        <v>663</v>
      </c>
      <c r="B128" s="231" t="s">
        <v>301</v>
      </c>
      <c r="C128" s="50" t="s">
        <v>302</v>
      </c>
      <c r="D128" s="51">
        <f t="shared" ref="D128:E128" si="29">SUM(D129:D132)</f>
        <v>3182.5699999999997</v>
      </c>
      <c r="E128" s="51">
        <f t="shared" si="29"/>
        <v>264.52</v>
      </c>
      <c r="F128" s="52">
        <f t="shared" si="0"/>
        <v>8.3115218204155763</v>
      </c>
    </row>
    <row r="129" spans="1:6" ht="12.75" customHeight="1" x14ac:dyDescent="0.2">
      <c r="A129" s="53">
        <v>6631</v>
      </c>
      <c r="B129" s="86" t="s">
        <v>303</v>
      </c>
      <c r="C129" s="50" t="s">
        <v>304</v>
      </c>
      <c r="D129" s="242">
        <v>6.64</v>
      </c>
      <c r="E129" s="242">
        <v>212.4</v>
      </c>
      <c r="F129" s="52">
        <f t="shared" si="0"/>
        <v>3198.7951807228919</v>
      </c>
    </row>
    <row r="130" spans="1:6" ht="12.75" customHeight="1" x14ac:dyDescent="0.2">
      <c r="A130" s="53">
        <v>6632</v>
      </c>
      <c r="B130" s="232" t="s">
        <v>305</v>
      </c>
      <c r="C130" s="50" t="s">
        <v>306</v>
      </c>
      <c r="D130" s="242">
        <v>3175.93</v>
      </c>
      <c r="E130" s="242">
        <v>52.12</v>
      </c>
      <c r="F130" s="52">
        <f t="shared" si="0"/>
        <v>1.6410941047189327</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114386.44</v>
      </c>
      <c r="E133" s="51">
        <f t="shared" si="30"/>
        <v>80516.75</v>
      </c>
      <c r="F133" s="52">
        <f t="shared" ref="F133:F223" si="31">IF(D133&lt;&gt;0,IF(E133/D133&gt;=100,"&gt;&gt;100",E133/D133*100),"-")</f>
        <v>70.39011791957158</v>
      </c>
    </row>
    <row r="134" spans="1:6" ht="22.8" x14ac:dyDescent="0.2">
      <c r="A134" s="53">
        <v>671</v>
      </c>
      <c r="B134" s="232" t="s">
        <v>313</v>
      </c>
      <c r="C134" s="50" t="s">
        <v>314</v>
      </c>
      <c r="D134" s="51">
        <f t="shared" ref="D134:E134" si="32">SUM(D135:D137)</f>
        <v>114386.44</v>
      </c>
      <c r="E134" s="51">
        <f t="shared" si="32"/>
        <v>80516.75</v>
      </c>
      <c r="F134" s="52">
        <f t="shared" si="31"/>
        <v>70.39011791957158</v>
      </c>
    </row>
    <row r="135" spans="1:6" ht="12.75" customHeight="1" x14ac:dyDescent="0.2">
      <c r="A135" s="53">
        <v>6711</v>
      </c>
      <c r="B135" s="85" t="s">
        <v>315</v>
      </c>
      <c r="C135" s="50" t="s">
        <v>316</v>
      </c>
      <c r="D135" s="242">
        <v>114386.44</v>
      </c>
      <c r="E135" s="242">
        <v>75410.86</v>
      </c>
      <c r="F135" s="52">
        <f t="shared" si="31"/>
        <v>65.92639826888572</v>
      </c>
    </row>
    <row r="136" spans="1:6" ht="22.8" x14ac:dyDescent="0.2">
      <c r="A136" s="53">
        <v>6712</v>
      </c>
      <c r="B136" s="232" t="s">
        <v>317</v>
      </c>
      <c r="C136" s="50" t="s">
        <v>318</v>
      </c>
      <c r="D136" s="242">
        <v>0</v>
      </c>
      <c r="E136" s="242">
        <v>5105.8900000000003</v>
      </c>
      <c r="F136" s="52" t="str">
        <f t="shared" si="31"/>
        <v>-</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619674.52</v>
      </c>
      <c r="E151" s="51">
        <f t="shared" si="35"/>
        <v>663894.56000000006</v>
      </c>
      <c r="F151" s="52">
        <f t="shared" si="31"/>
        <v>107.13601069154821</v>
      </c>
    </row>
    <row r="152" spans="1:6" ht="12.75" customHeight="1" x14ac:dyDescent="0.2">
      <c r="A152" s="53">
        <v>31</v>
      </c>
      <c r="B152" s="85" t="s">
        <v>348</v>
      </c>
      <c r="C152" s="50" t="s">
        <v>34</v>
      </c>
      <c r="D152" s="51">
        <f t="shared" ref="D152:E152" si="36">D153+D158+D159</f>
        <v>497038.18</v>
      </c>
      <c r="E152" s="51">
        <f t="shared" si="36"/>
        <v>560660</v>
      </c>
      <c r="F152" s="52">
        <f t="shared" si="31"/>
        <v>112.80018770389026</v>
      </c>
    </row>
    <row r="153" spans="1:6" ht="12.75" customHeight="1" x14ac:dyDescent="0.2">
      <c r="A153" s="53">
        <v>311</v>
      </c>
      <c r="B153" s="85" t="s">
        <v>349</v>
      </c>
      <c r="C153" s="50" t="s">
        <v>350</v>
      </c>
      <c r="D153" s="51">
        <f t="shared" ref="D153:E153" si="37">SUM(D154:D157)</f>
        <v>414796.26</v>
      </c>
      <c r="E153" s="51">
        <f t="shared" si="37"/>
        <v>466128.08999999997</v>
      </c>
      <c r="F153" s="52">
        <f t="shared" si="31"/>
        <v>112.37519113600494</v>
      </c>
    </row>
    <row r="154" spans="1:6" ht="12.75" customHeight="1" x14ac:dyDescent="0.2">
      <c r="A154" s="53">
        <v>3111</v>
      </c>
      <c r="B154" s="85" t="s">
        <v>351</v>
      </c>
      <c r="C154" s="50" t="s">
        <v>352</v>
      </c>
      <c r="D154" s="242">
        <v>400878.71</v>
      </c>
      <c r="E154" s="242">
        <v>450003.24</v>
      </c>
      <c r="F154" s="52">
        <f t="shared" si="31"/>
        <v>112.25421275178221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13917.55</v>
      </c>
      <c r="E156" s="242">
        <v>16124.85</v>
      </c>
      <c r="F156" s="52">
        <f t="shared" si="31"/>
        <v>115.85983165140416</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16996.2</v>
      </c>
      <c r="E158" s="242">
        <v>22427.57</v>
      </c>
      <c r="F158" s="52">
        <f t="shared" si="31"/>
        <v>131.95637848460245</v>
      </c>
    </row>
    <row r="159" spans="1:6" ht="12.75" customHeight="1" x14ac:dyDescent="0.2">
      <c r="A159" s="53">
        <v>313</v>
      </c>
      <c r="B159" s="85" t="s">
        <v>361</v>
      </c>
      <c r="C159" s="50" t="s">
        <v>362</v>
      </c>
      <c r="D159" s="51">
        <f t="shared" ref="D159:E159" si="38">SUM(D160:D162)</f>
        <v>65245.719999999994</v>
      </c>
      <c r="E159" s="51">
        <f t="shared" si="38"/>
        <v>72104.34</v>
      </c>
      <c r="F159" s="52">
        <f t="shared" si="31"/>
        <v>110.51198454090169</v>
      </c>
    </row>
    <row r="160" spans="1:6" ht="12.75" customHeight="1" x14ac:dyDescent="0.2">
      <c r="A160" s="53">
        <v>3131</v>
      </c>
      <c r="B160" s="85" t="s">
        <v>141</v>
      </c>
      <c r="C160" s="50" t="s">
        <v>363</v>
      </c>
      <c r="D160" s="242">
        <v>729.95</v>
      </c>
      <c r="E160" s="242">
        <v>796.98</v>
      </c>
      <c r="F160" s="52">
        <f t="shared" si="31"/>
        <v>109.18282074114664</v>
      </c>
    </row>
    <row r="161" spans="1:6" ht="12.75" customHeight="1" x14ac:dyDescent="0.2">
      <c r="A161" s="53">
        <v>3132</v>
      </c>
      <c r="B161" s="85" t="s">
        <v>364</v>
      </c>
      <c r="C161" s="50" t="s">
        <v>365</v>
      </c>
      <c r="D161" s="242">
        <v>64384.35</v>
      </c>
      <c r="E161" s="242">
        <v>71307.360000000001</v>
      </c>
      <c r="F161" s="52">
        <f t="shared" si="31"/>
        <v>110.75262855026105</v>
      </c>
    </row>
    <row r="162" spans="1:6" ht="12.75" customHeight="1" x14ac:dyDescent="0.2">
      <c r="A162" s="53">
        <v>3133</v>
      </c>
      <c r="B162" s="85" t="s">
        <v>366</v>
      </c>
      <c r="C162" s="50" t="s">
        <v>367</v>
      </c>
      <c r="D162" s="242">
        <v>131.41999999999999</v>
      </c>
      <c r="E162" s="242"/>
      <c r="F162" s="52">
        <f t="shared" si="31"/>
        <v>0</v>
      </c>
    </row>
    <row r="163" spans="1:6" ht="12.75" customHeight="1" x14ac:dyDescent="0.2">
      <c r="A163" s="53">
        <v>32</v>
      </c>
      <c r="B163" s="85" t="s">
        <v>368</v>
      </c>
      <c r="C163" s="50" t="s">
        <v>369</v>
      </c>
      <c r="D163" s="51">
        <f t="shared" ref="D163:E163" si="39">D164+D169+D177+D187+D188</f>
        <v>119179.95</v>
      </c>
      <c r="E163" s="51">
        <f t="shared" si="39"/>
        <v>101579.11000000002</v>
      </c>
      <c r="F163" s="52">
        <f t="shared" si="31"/>
        <v>85.231710535203291</v>
      </c>
    </row>
    <row r="164" spans="1:6" ht="12.75" customHeight="1" x14ac:dyDescent="0.2">
      <c r="A164" s="53">
        <v>321</v>
      </c>
      <c r="B164" s="85" t="s">
        <v>370</v>
      </c>
      <c r="C164" s="50" t="s">
        <v>371</v>
      </c>
      <c r="D164" s="51">
        <f t="shared" ref="D164:E164" si="40">SUM(D165:D168)</f>
        <v>17520.41</v>
      </c>
      <c r="E164" s="51">
        <f t="shared" si="40"/>
        <v>22253.83</v>
      </c>
      <c r="F164" s="52">
        <f t="shared" si="31"/>
        <v>127.01660520501518</v>
      </c>
    </row>
    <row r="165" spans="1:6" ht="12.75" customHeight="1" x14ac:dyDescent="0.2">
      <c r="A165" s="53">
        <v>3211</v>
      </c>
      <c r="B165" s="85" t="s">
        <v>372</v>
      </c>
      <c r="C165" s="50" t="s">
        <v>373</v>
      </c>
      <c r="D165" s="242">
        <v>4004.79</v>
      </c>
      <c r="E165" s="242">
        <v>8060.8</v>
      </c>
      <c r="F165" s="52">
        <f t="shared" si="31"/>
        <v>201.27896843529874</v>
      </c>
    </row>
    <row r="166" spans="1:6" ht="12.75" customHeight="1" x14ac:dyDescent="0.2">
      <c r="A166" s="53">
        <v>3212</v>
      </c>
      <c r="B166" s="85" t="s">
        <v>374</v>
      </c>
      <c r="C166" s="50" t="s">
        <v>375</v>
      </c>
      <c r="D166" s="242">
        <v>12927.33</v>
      </c>
      <c r="E166" s="242">
        <v>13454.54</v>
      </c>
      <c r="F166" s="52">
        <f t="shared" si="31"/>
        <v>104.07825900630681</v>
      </c>
    </row>
    <row r="167" spans="1:6" ht="12.75" customHeight="1" x14ac:dyDescent="0.2">
      <c r="A167" s="53">
        <v>3213</v>
      </c>
      <c r="B167" s="85" t="s">
        <v>376</v>
      </c>
      <c r="C167" s="50" t="s">
        <v>377</v>
      </c>
      <c r="D167" s="242">
        <v>588.29</v>
      </c>
      <c r="E167" s="242">
        <v>738.49</v>
      </c>
      <c r="F167" s="52">
        <f t="shared" si="31"/>
        <v>125.53162555882305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28353.750000000004</v>
      </c>
      <c r="E169" s="51">
        <f t="shared" si="41"/>
        <v>55027.859999999993</v>
      </c>
      <c r="F169" s="52">
        <f t="shared" si="31"/>
        <v>194.07612749636286</v>
      </c>
    </row>
    <row r="170" spans="1:6" ht="12.75" customHeight="1" x14ac:dyDescent="0.2">
      <c r="A170" s="53">
        <v>3221</v>
      </c>
      <c r="B170" s="85" t="s">
        <v>382</v>
      </c>
      <c r="C170" s="50" t="s">
        <v>383</v>
      </c>
      <c r="D170" s="242">
        <v>7698.1</v>
      </c>
      <c r="E170" s="242">
        <v>10379.049999999999</v>
      </c>
      <c r="F170" s="52">
        <f t="shared" si="31"/>
        <v>134.82612592717683</v>
      </c>
    </row>
    <row r="171" spans="1:6" ht="12.75" customHeight="1" x14ac:dyDescent="0.2">
      <c r="A171" s="53">
        <v>3222</v>
      </c>
      <c r="B171" s="85" t="s">
        <v>384</v>
      </c>
      <c r="C171" s="50" t="s">
        <v>385</v>
      </c>
      <c r="D171" s="242">
        <v>429.77</v>
      </c>
      <c r="E171" s="242">
        <v>2039.35</v>
      </c>
      <c r="F171" s="52">
        <f t="shared" si="31"/>
        <v>474.52125555529705</v>
      </c>
    </row>
    <row r="172" spans="1:6" ht="12.75" customHeight="1" x14ac:dyDescent="0.2">
      <c r="A172" s="53">
        <v>3223</v>
      </c>
      <c r="B172" s="85" t="s">
        <v>386</v>
      </c>
      <c r="C172" s="50" t="s">
        <v>387</v>
      </c>
      <c r="D172" s="242">
        <v>19284.150000000001</v>
      </c>
      <c r="E172" s="242">
        <v>40950.03</v>
      </c>
      <c r="F172" s="52">
        <f t="shared" si="31"/>
        <v>212.35071289115672</v>
      </c>
    </row>
    <row r="173" spans="1:6" ht="12.75" customHeight="1" x14ac:dyDescent="0.2">
      <c r="A173" s="53">
        <v>3224</v>
      </c>
      <c r="B173" s="85" t="s">
        <v>388</v>
      </c>
      <c r="C173" s="50" t="s">
        <v>389</v>
      </c>
      <c r="D173" s="242">
        <v>401.21</v>
      </c>
      <c r="E173" s="242">
        <v>343.34</v>
      </c>
      <c r="F173" s="52">
        <f t="shared" si="31"/>
        <v>85.576132200094719</v>
      </c>
    </row>
    <row r="174" spans="1:6" ht="12.75" customHeight="1" x14ac:dyDescent="0.2">
      <c r="A174" s="53">
        <v>3225</v>
      </c>
      <c r="B174" s="85" t="s">
        <v>390</v>
      </c>
      <c r="C174" s="50" t="s">
        <v>391</v>
      </c>
      <c r="D174" s="242">
        <v>335.33</v>
      </c>
      <c r="E174" s="242">
        <v>1216.0899999999999</v>
      </c>
      <c r="F174" s="52">
        <f t="shared" si="31"/>
        <v>362.65469835684252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205.19</v>
      </c>
      <c r="E176" s="242">
        <v>100</v>
      </c>
      <c r="F176" s="52">
        <f t="shared" si="31"/>
        <v>48.735318485306301</v>
      </c>
    </row>
    <row r="177" spans="1:6" ht="12.75" customHeight="1" x14ac:dyDescent="0.2">
      <c r="A177" s="53">
        <v>323</v>
      </c>
      <c r="B177" s="85" t="s">
        <v>396</v>
      </c>
      <c r="C177" s="50" t="s">
        <v>397</v>
      </c>
      <c r="D177" s="51">
        <f t="shared" ref="D177:E177" si="42">SUM(D178:D186)</f>
        <v>65891.62</v>
      </c>
      <c r="E177" s="51">
        <f t="shared" si="42"/>
        <v>21556.82</v>
      </c>
      <c r="F177" s="52">
        <f t="shared" si="31"/>
        <v>32.715571418641701</v>
      </c>
    </row>
    <row r="178" spans="1:6" ht="12.75" customHeight="1" x14ac:dyDescent="0.2">
      <c r="A178" s="53">
        <v>3231</v>
      </c>
      <c r="B178" s="85" t="s">
        <v>398</v>
      </c>
      <c r="C178" s="50" t="s">
        <v>399</v>
      </c>
      <c r="D178" s="242">
        <v>824.67</v>
      </c>
      <c r="E178" s="242">
        <v>10695.23</v>
      </c>
      <c r="F178" s="52">
        <f t="shared" si="31"/>
        <v>1296.9102792632204</v>
      </c>
    </row>
    <row r="179" spans="1:6" ht="12.75" customHeight="1" x14ac:dyDescent="0.2">
      <c r="A179" s="53">
        <v>3232</v>
      </c>
      <c r="B179" s="85" t="s">
        <v>400</v>
      </c>
      <c r="C179" s="50" t="s">
        <v>401</v>
      </c>
      <c r="D179" s="242">
        <v>50740.42</v>
      </c>
      <c r="E179" s="242">
        <v>2933.13</v>
      </c>
      <c r="F179" s="52">
        <f t="shared" si="31"/>
        <v>5.780657708391062</v>
      </c>
    </row>
    <row r="180" spans="1:6" ht="12.75" customHeight="1" x14ac:dyDescent="0.2">
      <c r="A180" s="53">
        <v>3233</v>
      </c>
      <c r="B180" s="85" t="s">
        <v>402</v>
      </c>
      <c r="C180" s="50" t="s">
        <v>403</v>
      </c>
      <c r="D180" s="242">
        <v>834.96</v>
      </c>
      <c r="E180" s="242">
        <v>600</v>
      </c>
      <c r="F180" s="52">
        <f t="shared" si="31"/>
        <v>71.859729807415917</v>
      </c>
    </row>
    <row r="181" spans="1:6" ht="12.75" customHeight="1" x14ac:dyDescent="0.2">
      <c r="A181" s="53">
        <v>3234</v>
      </c>
      <c r="B181" s="85" t="s">
        <v>404</v>
      </c>
      <c r="C181" s="50" t="s">
        <v>405</v>
      </c>
      <c r="D181" s="242">
        <v>4391.5600000000004</v>
      </c>
      <c r="E181" s="242">
        <v>4203.25</v>
      </c>
      <c r="F181" s="52">
        <f t="shared" si="31"/>
        <v>95.712002113144294</v>
      </c>
    </row>
    <row r="182" spans="1:6" ht="12.75" customHeight="1" x14ac:dyDescent="0.2">
      <c r="A182" s="53">
        <v>3235</v>
      </c>
      <c r="B182" s="85" t="s">
        <v>406</v>
      </c>
      <c r="C182" s="50" t="s">
        <v>407</v>
      </c>
      <c r="D182" s="242">
        <v>98.55</v>
      </c>
      <c r="E182" s="242">
        <v>98.56</v>
      </c>
      <c r="F182" s="52">
        <f t="shared" si="31"/>
        <v>100.01014713343481</v>
      </c>
    </row>
    <row r="183" spans="1:6" ht="12.75" customHeight="1" x14ac:dyDescent="0.2">
      <c r="A183" s="53">
        <v>3236</v>
      </c>
      <c r="B183" s="85" t="s">
        <v>408</v>
      </c>
      <c r="C183" s="50" t="s">
        <v>409</v>
      </c>
      <c r="D183" s="242">
        <v>794.45</v>
      </c>
      <c r="E183" s="242"/>
      <c r="F183" s="52">
        <f t="shared" si="31"/>
        <v>0</v>
      </c>
    </row>
    <row r="184" spans="1:6" ht="12.75" customHeight="1" x14ac:dyDescent="0.2">
      <c r="A184" s="53">
        <v>3237</v>
      </c>
      <c r="B184" s="85" t="s">
        <v>410</v>
      </c>
      <c r="C184" s="50" t="s">
        <v>411</v>
      </c>
      <c r="D184" s="242">
        <v>207.5</v>
      </c>
      <c r="E184" s="242"/>
      <c r="F184" s="52">
        <f t="shared" si="31"/>
        <v>0</v>
      </c>
    </row>
    <row r="185" spans="1:6" ht="12.75" customHeight="1" x14ac:dyDescent="0.2">
      <c r="A185" s="53">
        <v>3238</v>
      </c>
      <c r="B185" s="85" t="s">
        <v>412</v>
      </c>
      <c r="C185" s="50" t="s">
        <v>413</v>
      </c>
      <c r="D185" s="242">
        <v>1105.72</v>
      </c>
      <c r="E185" s="242">
        <v>2022.44</v>
      </c>
      <c r="F185" s="52">
        <f t="shared" si="31"/>
        <v>182.90706507976705</v>
      </c>
    </row>
    <row r="186" spans="1:6" ht="12.75" customHeight="1" x14ac:dyDescent="0.2">
      <c r="A186" s="53">
        <v>3239</v>
      </c>
      <c r="B186" s="85" t="s">
        <v>414</v>
      </c>
      <c r="C186" s="50" t="s">
        <v>415</v>
      </c>
      <c r="D186" s="242">
        <v>6893.79</v>
      </c>
      <c r="E186" s="242">
        <v>1004.21</v>
      </c>
      <c r="F186" s="52">
        <f t="shared" si="31"/>
        <v>14.566878306417804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7414.17</v>
      </c>
      <c r="E188" s="51">
        <f t="shared" si="43"/>
        <v>2740.5999999999995</v>
      </c>
      <c r="F188" s="52">
        <f t="shared" si="31"/>
        <v>36.964353393569333</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1212.02</v>
      </c>
      <c r="E191" s="242">
        <v>137.46</v>
      </c>
      <c r="F191" s="52">
        <f t="shared" si="31"/>
        <v>11.341397006650055</v>
      </c>
    </row>
    <row r="192" spans="1:6" ht="12.75" customHeight="1" x14ac:dyDescent="0.2">
      <c r="A192" s="53">
        <v>3294</v>
      </c>
      <c r="B192" s="85" t="s">
        <v>426</v>
      </c>
      <c r="C192" s="50" t="s">
        <v>427</v>
      </c>
      <c r="D192" s="242">
        <v>33.18</v>
      </c>
      <c r="E192" s="242">
        <v>35</v>
      </c>
      <c r="F192" s="52">
        <f t="shared" si="31"/>
        <v>105.48523206751055</v>
      </c>
    </row>
    <row r="193" spans="1:6" ht="12.75" customHeight="1" x14ac:dyDescent="0.2">
      <c r="A193" s="53">
        <v>3295</v>
      </c>
      <c r="B193" s="85" t="s">
        <v>428</v>
      </c>
      <c r="C193" s="50" t="s">
        <v>429</v>
      </c>
      <c r="D193" s="242">
        <v>1489.81</v>
      </c>
      <c r="E193" s="242">
        <v>1923.86</v>
      </c>
      <c r="F193" s="52">
        <f t="shared" si="31"/>
        <v>129.13458763197991</v>
      </c>
    </row>
    <row r="194" spans="1:6" ht="12.75" customHeight="1" x14ac:dyDescent="0.2">
      <c r="A194" s="53" t="s">
        <v>430</v>
      </c>
      <c r="B194" s="85" t="s">
        <v>431</v>
      </c>
      <c r="C194" s="50" t="s">
        <v>430</v>
      </c>
      <c r="D194" s="242">
        <v>4157.96</v>
      </c>
      <c r="E194" s="242"/>
      <c r="F194" s="52">
        <f t="shared" si="31"/>
        <v>0</v>
      </c>
    </row>
    <row r="195" spans="1:6" ht="12.75" customHeight="1" x14ac:dyDescent="0.2">
      <c r="A195" s="53">
        <v>3299</v>
      </c>
      <c r="B195" s="85" t="s">
        <v>432</v>
      </c>
      <c r="C195" s="50" t="s">
        <v>433</v>
      </c>
      <c r="D195" s="242">
        <v>521.20000000000005</v>
      </c>
      <c r="E195" s="242">
        <v>644.28</v>
      </c>
      <c r="F195" s="52">
        <f t="shared" si="31"/>
        <v>123.61473522640061</v>
      </c>
    </row>
    <row r="196" spans="1:6" ht="12.75" customHeight="1" x14ac:dyDescent="0.2">
      <c r="A196" s="53">
        <v>34</v>
      </c>
      <c r="B196" s="232" t="s">
        <v>434</v>
      </c>
      <c r="C196" s="50" t="s">
        <v>435</v>
      </c>
      <c r="D196" s="51">
        <f t="shared" ref="D196:E196" si="44">D197+D202+D210</f>
        <v>3429.8500000000004</v>
      </c>
      <c r="E196" s="51">
        <f t="shared" si="44"/>
        <v>350.29999999999995</v>
      </c>
      <c r="F196" s="52">
        <f t="shared" si="31"/>
        <v>10.21327463300144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3429.8500000000004</v>
      </c>
      <c r="E210" s="51">
        <f t="shared" si="47"/>
        <v>350.29999999999995</v>
      </c>
      <c r="F210" s="52">
        <f t="shared" si="31"/>
        <v>10.21327463300144</v>
      </c>
    </row>
    <row r="211" spans="1:6" ht="12.75" customHeight="1" x14ac:dyDescent="0.2">
      <c r="A211" s="53">
        <v>3431</v>
      </c>
      <c r="B211" s="232" t="s">
        <v>464</v>
      </c>
      <c r="C211" s="50" t="s">
        <v>465</v>
      </c>
      <c r="D211" s="242">
        <v>392.32</v>
      </c>
      <c r="E211" s="242">
        <v>333.83</v>
      </c>
      <c r="F211" s="52">
        <f t="shared" si="31"/>
        <v>85.091252039151712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3037.53</v>
      </c>
      <c r="E213" s="242">
        <v>16.47</v>
      </c>
      <c r="F213" s="52">
        <f t="shared" si="31"/>
        <v>0.54221686699390614</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26.54</v>
      </c>
      <c r="E252" s="51">
        <f t="shared" si="63"/>
        <v>0</v>
      </c>
      <c r="F252" s="52">
        <f t="shared" ref="F252:F258" si="64">IF(D252&lt;&gt;0,IF(E252/D252&gt;=100,"&gt;&gt;100",E252/D252*100),"-")</f>
        <v>0</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26.54</v>
      </c>
      <c r="E259" s="51">
        <f t="shared" si="66"/>
        <v>0</v>
      </c>
      <c r="F259" s="52">
        <f t="shared" ref="F259:F262" si="67">IF(D259&lt;&gt;0,IF(E259/D259&gt;=100,"&gt;&gt;100",E259/D259*100),"-")</f>
        <v>0</v>
      </c>
    </row>
    <row r="260" spans="1:6" ht="12.75" customHeight="1" x14ac:dyDescent="0.2">
      <c r="A260" s="53">
        <v>3721</v>
      </c>
      <c r="B260" s="85" t="s">
        <v>558</v>
      </c>
      <c r="C260" s="50" t="s">
        <v>559</v>
      </c>
      <c r="D260" s="242">
        <v>26.54</v>
      </c>
      <c r="E260" s="242"/>
      <c r="F260" s="52">
        <f t="shared" si="67"/>
        <v>0</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1305.1500000000001</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1305.1500000000001</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1305.1500000000001</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619674.52</v>
      </c>
      <c r="E289" s="51">
        <f t="shared" si="79"/>
        <v>663894.56000000006</v>
      </c>
      <c r="F289" s="52">
        <f t="shared" si="76"/>
        <v>107.13601069154821</v>
      </c>
    </row>
    <row r="290" spans="1:6" ht="12.75" customHeight="1" x14ac:dyDescent="0.2">
      <c r="A290" s="53" t="s">
        <v>607</v>
      </c>
      <c r="B290" s="85" t="s">
        <v>618</v>
      </c>
      <c r="C290" s="50" t="s">
        <v>619</v>
      </c>
      <c r="D290" s="51">
        <f>IF(D6&gt;=D289,D6-D289,0)</f>
        <v>0</v>
      </c>
      <c r="E290" s="51">
        <f>IF(E6&gt;=E289,E6-E289,0)</f>
        <v>0</v>
      </c>
      <c r="F290" s="52" t="str">
        <f t="shared" si="76"/>
        <v>-</v>
      </c>
    </row>
    <row r="291" spans="1:6" ht="12.75" customHeight="1" x14ac:dyDescent="0.2">
      <c r="A291" s="53" t="s">
        <v>607</v>
      </c>
      <c r="B291" s="85" t="s">
        <v>620</v>
      </c>
      <c r="C291" s="50" t="s">
        <v>621</v>
      </c>
      <c r="D291" s="51">
        <f>IF(D289&gt;=D6,D289-D6,0)</f>
        <v>9491.6799999999348</v>
      </c>
      <c r="E291" s="51">
        <f>IF(E289&gt;=E6,E289-E6,0)</f>
        <v>5659.6900000000605</v>
      </c>
      <c r="F291" s="52">
        <f t="shared" si="76"/>
        <v>59.627905702679605</v>
      </c>
    </row>
    <row r="292" spans="1:6" ht="12.75" customHeight="1" x14ac:dyDescent="0.2">
      <c r="A292" s="53">
        <v>92211</v>
      </c>
      <c r="B292" s="85" t="s">
        <v>622</v>
      </c>
      <c r="C292" s="50" t="s">
        <v>623</v>
      </c>
      <c r="D292" s="242">
        <v>29527.62</v>
      </c>
      <c r="E292" s="242">
        <v>28553.74</v>
      </c>
      <c r="F292" s="52">
        <f t="shared" si="76"/>
        <v>96.701799874151746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159.86000000000001</v>
      </c>
      <c r="E294" s="242">
        <v>383.72</v>
      </c>
      <c r="F294" s="52">
        <f t="shared" si="76"/>
        <v>240.03503065182034</v>
      </c>
    </row>
    <row r="295" spans="1:6" ht="12" x14ac:dyDescent="0.2">
      <c r="A295" s="53">
        <v>9661</v>
      </c>
      <c r="B295" s="85" t="s">
        <v>628</v>
      </c>
      <c r="C295" s="50" t="s">
        <v>629</v>
      </c>
      <c r="D295" s="242">
        <v>159.86000000000001</v>
      </c>
      <c r="E295" s="242">
        <v>383.72</v>
      </c>
      <c r="F295" s="52">
        <f t="shared" si="76"/>
        <v>240.03503065182034</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5">
      <c r="A297" s="347" t="s">
        <v>632</v>
      </c>
      <c r="B297" s="348"/>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7776.2400000000007</v>
      </c>
      <c r="E350" s="51">
        <f t="shared" si="95"/>
        <v>5949.01</v>
      </c>
      <c r="F350" s="52">
        <f t="shared" si="81"/>
        <v>76.502397045358677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7776.2400000000007</v>
      </c>
      <c r="E363" s="51">
        <f t="shared" si="99"/>
        <v>5949.01</v>
      </c>
      <c r="F363" s="52">
        <f t="shared" si="81"/>
        <v>76.502397045358677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7220.2400000000007</v>
      </c>
      <c r="E369" s="51">
        <f t="shared" si="101"/>
        <v>5826.24</v>
      </c>
      <c r="F369" s="52">
        <f t="shared" si="81"/>
        <v>80.693162554153318</v>
      </c>
    </row>
    <row r="370" spans="1:6" ht="12.75" customHeight="1" x14ac:dyDescent="0.2">
      <c r="A370" s="53">
        <v>4221</v>
      </c>
      <c r="B370" s="85" t="s">
        <v>673</v>
      </c>
      <c r="C370" s="50" t="s">
        <v>765</v>
      </c>
      <c r="D370" s="242">
        <v>6059.85</v>
      </c>
      <c r="E370" s="242">
        <v>5826.24</v>
      </c>
      <c r="F370" s="52">
        <f t="shared" si="81"/>
        <v>96.144954083021844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245.27</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915.12</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556</v>
      </c>
      <c r="E383" s="51">
        <f t="shared" si="103"/>
        <v>122.77</v>
      </c>
      <c r="F383" s="52">
        <f t="shared" si="81"/>
        <v>22.080935251798561</v>
      </c>
    </row>
    <row r="384" spans="1:6" ht="12.75" customHeight="1" x14ac:dyDescent="0.2">
      <c r="A384" s="53">
        <v>4241</v>
      </c>
      <c r="B384" s="85" t="s">
        <v>782</v>
      </c>
      <c r="C384" s="50" t="s">
        <v>783</v>
      </c>
      <c r="D384" s="242">
        <v>556</v>
      </c>
      <c r="E384" s="242">
        <v>122.77</v>
      </c>
      <c r="F384" s="52">
        <f t="shared" si="81"/>
        <v>22.080935251798561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7776.2400000000007</v>
      </c>
      <c r="E408" s="51">
        <f t="shared" si="111"/>
        <v>5949.01</v>
      </c>
      <c r="F408" s="52">
        <f t="shared" si="81"/>
        <v>76.502397045358677</v>
      </c>
    </row>
    <row r="409" spans="1:6" ht="12.75" customHeight="1" x14ac:dyDescent="0.2">
      <c r="A409" s="53">
        <v>92212</v>
      </c>
      <c r="B409" s="85" t="s">
        <v>822</v>
      </c>
      <c r="C409" s="50" t="s">
        <v>823</v>
      </c>
      <c r="D409" s="242">
        <v>363.21</v>
      </c>
      <c r="E409" s="242">
        <v>633.32000000000005</v>
      </c>
      <c r="F409" s="52">
        <f t="shared" si="81"/>
        <v>174.36744583023597</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610182.84000000008</v>
      </c>
      <c r="E412" s="51">
        <f>E6+E298</f>
        <v>658234.87</v>
      </c>
      <c r="F412" s="52">
        <f t="shared" si="81"/>
        <v>107.87502152633462</v>
      </c>
    </row>
    <row r="413" spans="1:6" ht="12.75" customHeight="1" x14ac:dyDescent="0.2">
      <c r="A413" s="53" t="s">
        <v>607</v>
      </c>
      <c r="B413" s="85" t="s">
        <v>830</v>
      </c>
      <c r="C413" s="50" t="s">
        <v>831</v>
      </c>
      <c r="D413" s="51">
        <f t="shared" ref="D413:E413" si="112">D289+D350</f>
        <v>627450.76</v>
      </c>
      <c r="E413" s="51">
        <f t="shared" si="112"/>
        <v>669843.57000000007</v>
      </c>
      <c r="F413" s="52">
        <f t="shared" si="81"/>
        <v>106.75635646692021</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17267.919999999925</v>
      </c>
      <c r="E415" s="51">
        <f t="shared" si="114"/>
        <v>11608.70000000007</v>
      </c>
      <c r="F415" s="52">
        <f t="shared" si="81"/>
        <v>67.226973486095147</v>
      </c>
    </row>
    <row r="416" spans="1:6" ht="12.75" customHeight="1" x14ac:dyDescent="0.2">
      <c r="A416" s="60" t="s">
        <v>836</v>
      </c>
      <c r="B416" s="232" t="s">
        <v>837</v>
      </c>
      <c r="C416" s="61" t="s">
        <v>838</v>
      </c>
      <c r="D416" s="51">
        <f t="shared" ref="D416:E416" si="115">IF(D292-D293+D409-D410&gt;=0,D292-D293+D409-D410,0)</f>
        <v>29890.829999999998</v>
      </c>
      <c r="E416" s="51">
        <f t="shared" si="115"/>
        <v>29187.06</v>
      </c>
      <c r="F416" s="52">
        <f t="shared" si="81"/>
        <v>97.645532091280174</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159.86000000000001</v>
      </c>
      <c r="E418" s="62">
        <f t="shared" si="117"/>
        <v>383.72</v>
      </c>
      <c r="F418" s="57">
        <f t="shared" si="81"/>
        <v>240.03503065182034</v>
      </c>
    </row>
    <row r="419" spans="1:6" s="75" customFormat="1" ht="20.100000000000001" customHeight="1" x14ac:dyDescent="0.25">
      <c r="A419" s="347" t="s">
        <v>844</v>
      </c>
      <c r="B419" s="348"/>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c r="F637" s="52" t="str">
        <f t="shared" si="119"/>
        <v>-</v>
      </c>
    </row>
    <row r="638" spans="1:6" ht="12.75" customHeight="1" x14ac:dyDescent="0.2">
      <c r="A638" s="53">
        <v>92223</v>
      </c>
      <c r="B638" s="85" t="s">
        <v>1272</v>
      </c>
      <c r="C638" s="50" t="s">
        <v>1273</v>
      </c>
      <c r="D638" s="242">
        <v>0</v>
      </c>
      <c r="E638" s="242"/>
      <c r="F638" s="52" t="str">
        <f t="shared" si="119"/>
        <v>-</v>
      </c>
    </row>
    <row r="639" spans="1:6" ht="12.75" customHeight="1" x14ac:dyDescent="0.2">
      <c r="A639" s="53" t="s">
        <v>607</v>
      </c>
      <c r="B639" s="85" t="s">
        <v>1274</v>
      </c>
      <c r="C639" s="50" t="s">
        <v>1275</v>
      </c>
      <c r="D639" s="51">
        <f t="shared" ref="D639:E639" si="180">D412+D420</f>
        <v>610182.84000000008</v>
      </c>
      <c r="E639" s="51">
        <f t="shared" si="180"/>
        <v>658234.87</v>
      </c>
      <c r="F639" s="52">
        <f t="shared" si="119"/>
        <v>107.87502152633462</v>
      </c>
    </row>
    <row r="640" spans="1:6" ht="12.75" customHeight="1" x14ac:dyDescent="0.2">
      <c r="A640" s="53" t="s">
        <v>607</v>
      </c>
      <c r="B640" s="85" t="s">
        <v>1276</v>
      </c>
      <c r="C640" s="50" t="s">
        <v>1277</v>
      </c>
      <c r="D640" s="51">
        <f t="shared" ref="D640:E640" si="181">D413+D528</f>
        <v>627450.76</v>
      </c>
      <c r="E640" s="51">
        <f t="shared" si="181"/>
        <v>669843.57000000007</v>
      </c>
      <c r="F640" s="52">
        <f t="shared" si="119"/>
        <v>106.75635646692021</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17267.919999999925</v>
      </c>
      <c r="E642" s="51">
        <f t="shared" si="183"/>
        <v>11608.70000000007</v>
      </c>
      <c r="F642" s="52">
        <f t="shared" si="119"/>
        <v>67.226973486095147</v>
      </c>
    </row>
    <row r="643" spans="1:6" ht="22.8" x14ac:dyDescent="0.2">
      <c r="A643" s="60" t="s">
        <v>1282</v>
      </c>
      <c r="B643" s="85" t="s">
        <v>1283</v>
      </c>
      <c r="C643" s="61" t="s">
        <v>1282</v>
      </c>
      <c r="D643" s="51">
        <f t="shared" ref="D643:E643" si="184">IF(D416-D417+D637-D638&gt;=0,D416-D417+D637-D638,0)</f>
        <v>29890.829999999998</v>
      </c>
      <c r="E643" s="51">
        <f t="shared" si="184"/>
        <v>29187.06</v>
      </c>
      <c r="F643" s="52">
        <f t="shared" si="119"/>
        <v>97.645532091280174</v>
      </c>
    </row>
    <row r="644" spans="1:6" ht="22.8" x14ac:dyDescent="0.2">
      <c r="A644" s="60" t="s">
        <v>1284</v>
      </c>
      <c r="B644" s="85" t="s">
        <v>1285</v>
      </c>
      <c r="C644" s="61" t="s">
        <v>1284</v>
      </c>
      <c r="D644" s="51">
        <f t="shared" ref="D644:E644" si="185">IF(D417-D416+D638-D637&gt;=0,D417-D416+D638-D637,0)</f>
        <v>0</v>
      </c>
      <c r="E644" s="51">
        <f t="shared" si="185"/>
        <v>0</v>
      </c>
      <c r="F644" s="52" t="str">
        <f t="shared" si="119"/>
        <v>-</v>
      </c>
    </row>
    <row r="645" spans="1:6" ht="22.8" x14ac:dyDescent="0.2">
      <c r="A645" s="53" t="s">
        <v>607</v>
      </c>
      <c r="B645" s="85" t="s">
        <v>1286</v>
      </c>
      <c r="C645" s="50" t="s">
        <v>1287</v>
      </c>
      <c r="D645" s="51">
        <f t="shared" ref="D645:E645" si="186">IF(D641+D643-D642-D644&gt;=0,D641+D643-D642-D644,0)</f>
        <v>12622.910000000073</v>
      </c>
      <c r="E645" s="51">
        <f t="shared" si="186"/>
        <v>17578.359999999931</v>
      </c>
      <c r="F645" s="52">
        <f t="shared" si="119"/>
        <v>139.25758798882214</v>
      </c>
    </row>
    <row r="646" spans="1:6" ht="22.8" x14ac:dyDescent="0.2">
      <c r="A646" s="53" t="s">
        <v>607</v>
      </c>
      <c r="B646" s="85" t="s">
        <v>1288</v>
      </c>
      <c r="C646" s="50" t="s">
        <v>1289</v>
      </c>
      <c r="D646" s="51">
        <f t="shared" ref="D646:E646" si="187">IF(D642+D644-D641-D643&gt;=0,D642+D644-D641-D643,0)</f>
        <v>0</v>
      </c>
      <c r="E646" s="51">
        <f t="shared" si="187"/>
        <v>0</v>
      </c>
      <c r="F646" s="52" t="str">
        <f t="shared" si="119"/>
        <v>-</v>
      </c>
    </row>
    <row r="647" spans="1:6" ht="22.8" x14ac:dyDescent="0.2">
      <c r="A647" s="55" t="s">
        <v>1290</v>
      </c>
      <c r="B647" s="233" t="s">
        <v>1291</v>
      </c>
      <c r="C647" s="56" t="s">
        <v>1290</v>
      </c>
      <c r="D647" s="243">
        <v>84186.99</v>
      </c>
      <c r="E647" s="243">
        <v>104210.64</v>
      </c>
      <c r="F647" s="57">
        <f t="shared" si="119"/>
        <v>123.78473205895591</v>
      </c>
    </row>
    <row r="648" spans="1:6" s="75" customFormat="1" ht="20.100000000000001" customHeight="1" x14ac:dyDescent="0.25">
      <c r="A648" s="347" t="s">
        <v>1292</v>
      </c>
      <c r="B648" s="348"/>
      <c r="C648" s="219"/>
      <c r="D648" s="58"/>
      <c r="E648" s="58"/>
      <c r="F648" s="59"/>
    </row>
    <row r="649" spans="1:6" ht="12.75" customHeight="1" x14ac:dyDescent="0.2">
      <c r="A649" s="53">
        <v>11</v>
      </c>
      <c r="B649" s="85" t="s">
        <v>1293</v>
      </c>
      <c r="C649" s="50" t="s">
        <v>1294</v>
      </c>
      <c r="D649" s="242">
        <v>40236.379999999997</v>
      </c>
      <c r="E649" s="242">
        <v>42193.85</v>
      </c>
      <c r="F649" s="52">
        <f t="shared" ref="F649:F724" si="188">IF(D649&lt;&gt;0,IF(E649/D649&gt;=100,"&gt;&gt;100",E649/D649*100),"-")</f>
        <v>104.8649257214491</v>
      </c>
    </row>
    <row r="650" spans="1:6" ht="12.75" customHeight="1" x14ac:dyDescent="0.2">
      <c r="A650" s="53" t="s">
        <v>1295</v>
      </c>
      <c r="B650" s="85" t="s">
        <v>1296</v>
      </c>
      <c r="C650" s="50" t="s">
        <v>1295</v>
      </c>
      <c r="D650" s="242">
        <v>189175</v>
      </c>
      <c r="E650" s="242">
        <v>105945.47</v>
      </c>
      <c r="F650" s="52">
        <f t="shared" si="188"/>
        <v>56.003948724725781</v>
      </c>
    </row>
    <row r="651" spans="1:6" ht="12.75" customHeight="1" x14ac:dyDescent="0.2">
      <c r="A651" s="53" t="s">
        <v>1297</v>
      </c>
      <c r="B651" s="85" t="s">
        <v>1298</v>
      </c>
      <c r="C651" s="50" t="s">
        <v>1297</v>
      </c>
      <c r="D651" s="242">
        <v>209299.54</v>
      </c>
      <c r="E651" s="242">
        <v>125290.17</v>
      </c>
      <c r="F651" s="52">
        <f t="shared" si="188"/>
        <v>59.861655692124302</v>
      </c>
    </row>
    <row r="652" spans="1:6" ht="22.8" x14ac:dyDescent="0.2">
      <c r="A652" s="53">
        <v>11</v>
      </c>
      <c r="B652" s="85" t="s">
        <v>1299</v>
      </c>
      <c r="C652" s="50" t="s">
        <v>1300</v>
      </c>
      <c r="D652" s="51">
        <f t="shared" ref="D652:E652" si="189">+D649+D650-D651</f>
        <v>20111.839999999997</v>
      </c>
      <c r="E652" s="51">
        <f t="shared" si="189"/>
        <v>22849.150000000009</v>
      </c>
      <c r="F652" s="52">
        <f t="shared" si="188"/>
        <v>113.61044041718715</v>
      </c>
    </row>
    <row r="653" spans="1:6" ht="22.8" x14ac:dyDescent="0.2">
      <c r="A653" s="53" t="s">
        <v>607</v>
      </c>
      <c r="B653" s="85" t="s">
        <v>1301</v>
      </c>
      <c r="C653" s="50" t="s">
        <v>1302</v>
      </c>
      <c r="D653" s="262">
        <v>0</v>
      </c>
      <c r="E653" s="262">
        <v>0</v>
      </c>
      <c r="F653" s="52" t="str">
        <f t="shared" si="188"/>
        <v>-</v>
      </c>
    </row>
    <row r="654" spans="1:6" ht="22.8" x14ac:dyDescent="0.2">
      <c r="A654" s="53" t="s">
        <v>607</v>
      </c>
      <c r="B654" s="85" t="s">
        <v>1303</v>
      </c>
      <c r="C654" s="50" t="s">
        <v>1304</v>
      </c>
      <c r="D654" s="262">
        <v>60</v>
      </c>
      <c r="E654" s="262">
        <v>61</v>
      </c>
      <c r="F654" s="52">
        <f t="shared" si="188"/>
        <v>101.66666666666666</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55</v>
      </c>
      <c r="E656" s="262">
        <v>54</v>
      </c>
      <c r="F656" s="52">
        <f t="shared" si="188"/>
        <v>98.181818181818187</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492428.16</v>
      </c>
      <c r="E675" s="242">
        <v>559028.12</v>
      </c>
      <c r="F675" s="52">
        <f t="shared" si="188"/>
        <v>113.52480735464032</v>
      </c>
    </row>
    <row r="676" spans="1:6" ht="22.8" x14ac:dyDescent="0.2">
      <c r="A676" s="53">
        <v>63613</v>
      </c>
      <c r="B676" s="232" t="s">
        <v>1348</v>
      </c>
      <c r="C676" s="50" t="s">
        <v>1349</v>
      </c>
      <c r="D676" s="242">
        <v>0</v>
      </c>
      <c r="E676" s="242">
        <v>2866</v>
      </c>
      <c r="F676" s="52" t="str">
        <f t="shared" si="188"/>
        <v>-</v>
      </c>
    </row>
    <row r="677" spans="1:6" ht="22.8" x14ac:dyDescent="0.2">
      <c r="A677" s="53">
        <v>63622</v>
      </c>
      <c r="B677" s="232" t="s">
        <v>1350</v>
      </c>
      <c r="C677" s="50" t="s">
        <v>1351</v>
      </c>
      <c r="D677" s="242">
        <v>0</v>
      </c>
      <c r="E677" s="242"/>
      <c r="F677" s="52" t="str">
        <f t="shared" si="188"/>
        <v>-</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6.64</v>
      </c>
      <c r="E710" s="242">
        <v>1304.97</v>
      </c>
      <c r="F710" s="52" t="str">
        <f t="shared" si="188"/>
        <v>&gt;&gt;100</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1941.64</v>
      </c>
      <c r="E717" s="242">
        <v>1191.55</v>
      </c>
      <c r="F717" s="52">
        <f t="shared" si="188"/>
        <v>61.368224799653895</v>
      </c>
    </row>
    <row r="718" spans="1:6" ht="12.75" customHeight="1" x14ac:dyDescent="0.2">
      <c r="A718" s="53">
        <v>32121</v>
      </c>
      <c r="B718" s="85" t="s">
        <v>1414</v>
      </c>
      <c r="C718" s="50" t="s">
        <v>1415</v>
      </c>
      <c r="D718" s="242">
        <v>12927.33</v>
      </c>
      <c r="E718" s="242">
        <v>13454.54</v>
      </c>
      <c r="F718" s="52">
        <f t="shared" si="188"/>
        <v>104.07825900630681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207.5</v>
      </c>
      <c r="E722" s="242"/>
      <c r="F722" s="52">
        <f t="shared" si="188"/>
        <v>0</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26.54</v>
      </c>
      <c r="E823" s="242"/>
      <c r="F823" s="52">
        <f t="shared" si="190"/>
        <v>0</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3" t="s">
        <v>1943</v>
      </c>
      <c r="B983" s="344"/>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c r="C1" s="299" t="s">
        <v>33</v>
      </c>
      <c r="D1" s="302"/>
      <c r="E1" s="300" t="s">
        <v>49</v>
      </c>
      <c r="F1" s="303"/>
    </row>
    <row r="2" spans="1:25" ht="50.1" customHeight="1" x14ac:dyDescent="0.3">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1967</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2266</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1292</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c r="C1" s="299" t="s">
        <v>33</v>
      </c>
      <c r="D1" s="302"/>
      <c r="E1" s="300" t="s">
        <v>49</v>
      </c>
      <c r="F1" s="303"/>
    </row>
    <row r="2" spans="1:25" ht="50.1" customHeight="1" x14ac:dyDescent="0.3">
      <c r="A2" s="354" t="s">
        <v>2534</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c r="C1" s="299" t="s">
        <v>33</v>
      </c>
      <c r="D1" s="302"/>
      <c r="E1" s="300" t="s">
        <v>49</v>
      </c>
      <c r="F1" s="303"/>
    </row>
    <row r="2" spans="1:25" ht="50.1" customHeight="1" x14ac:dyDescent="0.25">
      <c r="A2" s="358" t="s">
        <v>2787</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6" sqref="D10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2" t="s">
        <v>2858</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105718.49</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670433.10000000009</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664536.21000000008</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579085.73</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79954.789999999994</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350.3</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5145.3900000000003</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5896.89</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659019.33999999985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653122.44999999984</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561979.07999999996</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87542.720000000001</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414.21</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3186.44</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5896.89</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117132.25000000023</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117132.25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117132.25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2858</v>
      </c>
      <c r="B1" s="361"/>
      <c r="C1" s="361"/>
      <c r="D1" s="361"/>
      <c r="E1" s="71" t="s">
        <v>3000</v>
      </c>
      <c r="F1" s="71"/>
      <c r="G1" s="71"/>
      <c r="H1" s="71"/>
      <c r="I1" s="71"/>
      <c r="J1" s="71"/>
      <c r="K1" s="71"/>
      <c r="L1" s="71"/>
      <c r="M1" s="71"/>
      <c r="N1" s="71"/>
      <c r="O1" s="71"/>
      <c r="P1" s="71"/>
    </row>
    <row r="2" spans="1:16" ht="37.5" customHeight="1" x14ac:dyDescent="0.25">
      <c r="A2" s="366" t="s">
        <v>3001</v>
      </c>
      <c r="B2" s="361"/>
      <c r="C2" s="361"/>
      <c r="D2" s="361"/>
    </row>
    <row r="3" spans="1:16" ht="29.25" customHeight="1" x14ac:dyDescent="0.25">
      <c r="A3" s="125" t="s">
        <v>3002</v>
      </c>
      <c r="B3" s="126" t="s">
        <v>3003</v>
      </c>
      <c r="C3" s="127" t="s">
        <v>3004</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17056</v>
      </c>
      <c r="P3" s="71"/>
    </row>
    <row r="4" spans="1:16" ht="19.5" customHeight="1" x14ac:dyDescent="0.25">
      <c r="A4" s="367" t="s">
        <v>3005</v>
      </c>
      <c r="B4" s="368"/>
      <c r="C4" s="369"/>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3018</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3019</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3020</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3021</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3022</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3023</v>
      </c>
      <c r="B19" s="364"/>
      <c r="C19" s="365"/>
      <c r="D19" s="123"/>
      <c r="E19" s="71">
        <f>SUM(E20:E273)</f>
        <v>0</v>
      </c>
      <c r="F19" s="71">
        <f>SUM(F20:F273)</f>
        <v>2</v>
      </c>
      <c r="G19" s="71"/>
      <c r="H19" s="71"/>
      <c r="I19" s="71"/>
      <c r="J19" s="71"/>
      <c r="K19" s="71"/>
      <c r="L19" s="71"/>
      <c r="M19" s="71"/>
      <c r="N19" s="71"/>
      <c r="O19" s="71"/>
      <c r="P19" s="71"/>
    </row>
    <row r="20" spans="1:16" ht="20.399999999999999" x14ac:dyDescent="0.25">
      <c r="A20" s="133">
        <v>1</v>
      </c>
      <c r="B20" s="134" t="str">
        <f>IF(E20=1,"Pogreška",IF(F20=1,"Provjera","O.K."))</f>
        <v>O.K.</v>
      </c>
      <c r="C20" s="116" t="s">
        <v>3024</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3025</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3026</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3027</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3028</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3029</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3030</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3031</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3032</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3033</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3034</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3035</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3036</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3037</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3038</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3039</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3040</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3041</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3042</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3043</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3044</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3045</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3046</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3047</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3048</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3049</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3050</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3051</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3052</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3053</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3054</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3055</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3056</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3057</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3058</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3059</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3060</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3061</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3062</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3063</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3064</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3065</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3066</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3067</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3068</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3069</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3070</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3071</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3072</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3073</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3074</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3075</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3076</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3077</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3078</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3079</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3080</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3081</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3082</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3083</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3084</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3085</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3086</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3087</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3088</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3089</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3090</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3091</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3092</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3093</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3094</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3095</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3096</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3097</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3098</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3099</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3100</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3101</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3102</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3103</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3104</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3105</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3106</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3107</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3108</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3109</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3110</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3111</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3112</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3113</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3114</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3115</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3116</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3117</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3118</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3119</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3120</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3121</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3122</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3123</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3124</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3125</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3126</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3127</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3128</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3129</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3130</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3131</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3132</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3133</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3134</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3135</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3136</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3137</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3138</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3139</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3140</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3141</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3142</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3143</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3144</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3145</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3146</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3147</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3148</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3149</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3150</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3151</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3152</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3153</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3154</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3155</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3156</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3157</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3158</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3159</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3160</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3161</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3162</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3163</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3164</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3165</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3166</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3167</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3168</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3169</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3170</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3171</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3172</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3173</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3174</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3175</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3176</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3177</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3178</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3179</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3180</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3181</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3182</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3183</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3184</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3185</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3186</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3187</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3188</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3189</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3190</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3191</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3192</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3193</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3194</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3195</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3196</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3197</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3198</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3199</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3200</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3201</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3202</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3203</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3204</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3205</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3206</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3207</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3208</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3209</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3210</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3211</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3212</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3213</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3214</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3215</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3216</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3217</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3218</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3219</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3220</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3221</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Provjera</v>
      </c>
      <c r="C218" s="118" t="s">
        <v>3222</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5">
      <c r="A219" s="133">
        <v>182</v>
      </c>
      <c r="B219" s="134" t="str">
        <f t="shared" si="19"/>
        <v>O.K.</v>
      </c>
      <c r="C219" s="118" t="s">
        <v>3223</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3224</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3225</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3226</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3227</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3228</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3229</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3230</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3231</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3232</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3233</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3234</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3235</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3236</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3237</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3238</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3239</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3240</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3241</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3242</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3243</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3244</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3245</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3246</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3247</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3248</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3249</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3250</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3251</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3252</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3253</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3254</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3255</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3256</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3257</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3258</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3259</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3260</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3261</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3262</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3263</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3264</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3265</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3266</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3267</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3268</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3269</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3270</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3271</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3272</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3273</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3274</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3275</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3276</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3277</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3278</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3279</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3280</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3281</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3282</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3283</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3284</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3285</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3286</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3287</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3288</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3289</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3290</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3291</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3292</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3293</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3294</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3295</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3278</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3296</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3278</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3297</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3278</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3298</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3299</v>
      </c>
      <c r="B1" s="377"/>
      <c r="C1" s="377"/>
    </row>
    <row r="2" spans="1:17" ht="33" customHeight="1" x14ac:dyDescent="0.25">
      <c r="A2" s="378" t="s">
        <v>3300</v>
      </c>
      <c r="B2" s="379"/>
      <c r="C2" s="371"/>
      <c r="D2" s="4"/>
      <c r="E2" s="4"/>
      <c r="F2" s="4"/>
      <c r="G2" s="4"/>
      <c r="H2" s="4"/>
      <c r="I2" s="4"/>
      <c r="J2" s="4"/>
      <c r="K2" s="4"/>
      <c r="L2" s="4"/>
      <c r="M2" s="4"/>
      <c r="N2" s="4"/>
      <c r="O2" s="4"/>
      <c r="P2" s="4"/>
      <c r="Q2" s="4"/>
    </row>
    <row r="3" spans="1:17" ht="18.75" customHeight="1" x14ac:dyDescent="0.25">
      <c r="A3" s="304" t="s">
        <v>3301</v>
      </c>
      <c r="B3" s="380" t="s">
        <v>3302</v>
      </c>
      <c r="C3" s="371"/>
      <c r="D3" s="4"/>
      <c r="E3" s="4"/>
      <c r="F3" s="4"/>
      <c r="G3" s="4"/>
      <c r="H3" s="4"/>
      <c r="I3" s="4"/>
      <c r="J3" s="4"/>
      <c r="K3" s="4"/>
      <c r="L3" s="4"/>
      <c r="M3" s="4"/>
      <c r="N3" s="4"/>
      <c r="O3" s="4"/>
      <c r="P3" s="4"/>
      <c r="Q3" s="4"/>
    </row>
    <row r="4" spans="1:17" ht="37.5" hidden="1" customHeight="1" x14ac:dyDescent="0.25">
      <c r="A4" s="305" t="s">
        <v>3303</v>
      </c>
      <c r="B4" s="370" t="s">
        <v>3304</v>
      </c>
      <c r="C4" s="371"/>
      <c r="D4" s="4"/>
      <c r="E4" s="4"/>
      <c r="F4" s="4"/>
      <c r="G4" s="4"/>
      <c r="H4" s="4"/>
      <c r="I4" s="4"/>
      <c r="J4" s="4"/>
      <c r="K4" s="4"/>
      <c r="L4" s="4"/>
      <c r="M4" s="4"/>
      <c r="N4" s="4"/>
      <c r="O4" s="4"/>
      <c r="P4" s="4"/>
      <c r="Q4" s="4"/>
    </row>
    <row r="5" spans="1:17" ht="48" hidden="1" customHeight="1" x14ac:dyDescent="0.25">
      <c r="A5" s="305" t="s">
        <v>3303</v>
      </c>
      <c r="B5" s="370" t="s">
        <v>3305</v>
      </c>
      <c r="C5" s="371"/>
      <c r="D5" s="4"/>
      <c r="E5" s="4"/>
      <c r="F5" s="4"/>
      <c r="G5" s="4"/>
      <c r="H5" s="4"/>
      <c r="I5" s="4"/>
      <c r="J5" s="4"/>
      <c r="K5" s="4"/>
      <c r="L5" s="4"/>
      <c r="M5" s="4"/>
      <c r="N5" s="4"/>
      <c r="O5" s="4"/>
      <c r="P5" s="4"/>
      <c r="Q5" s="4"/>
    </row>
    <row r="6" spans="1:17" ht="59.25" hidden="1" customHeight="1" x14ac:dyDescent="0.25">
      <c r="A6" s="305" t="s">
        <v>3303</v>
      </c>
      <c r="B6" s="370" t="s">
        <v>3306</v>
      </c>
      <c r="C6" s="371"/>
      <c r="D6" s="4"/>
      <c r="E6" s="4"/>
      <c r="F6" s="4"/>
      <c r="G6" s="4"/>
      <c r="H6" s="4"/>
      <c r="I6" s="4"/>
      <c r="J6" s="4"/>
      <c r="K6" s="4"/>
      <c r="L6" s="4"/>
      <c r="M6" s="4"/>
      <c r="N6" s="4"/>
      <c r="O6" s="4"/>
      <c r="P6" s="4"/>
      <c r="Q6" s="4"/>
    </row>
    <row r="7" spans="1:17" ht="48" hidden="1" customHeight="1" x14ac:dyDescent="0.25">
      <c r="A7" s="305" t="s">
        <v>3307</v>
      </c>
      <c r="B7" s="370" t="s">
        <v>3308</v>
      </c>
      <c r="C7" s="371"/>
      <c r="D7" s="4"/>
      <c r="E7" s="4"/>
      <c r="F7" s="4"/>
      <c r="G7" s="4"/>
      <c r="H7" s="4"/>
      <c r="I7" s="4"/>
      <c r="J7" s="4"/>
      <c r="K7" s="4"/>
      <c r="L7" s="4"/>
      <c r="M7" s="4"/>
      <c r="N7" s="4"/>
      <c r="O7" s="4"/>
      <c r="P7" s="4"/>
      <c r="Q7" s="4"/>
    </row>
    <row r="8" spans="1:17" ht="41.25" hidden="1" customHeight="1" x14ac:dyDescent="0.25">
      <c r="A8" s="305" t="s">
        <v>3309</v>
      </c>
      <c r="B8" s="370" t="s">
        <v>3310</v>
      </c>
      <c r="C8" s="371"/>
      <c r="D8" s="4"/>
      <c r="E8" s="4"/>
      <c r="F8" s="4"/>
      <c r="G8" s="4"/>
      <c r="H8" s="4"/>
      <c r="I8" s="4"/>
      <c r="J8" s="4"/>
      <c r="K8" s="4"/>
      <c r="L8" s="4"/>
      <c r="M8" s="4"/>
      <c r="N8" s="4"/>
      <c r="O8" s="4"/>
      <c r="P8" s="4"/>
      <c r="Q8" s="4"/>
    </row>
    <row r="9" spans="1:17" ht="59.25" hidden="1" customHeight="1" x14ac:dyDescent="0.25">
      <c r="A9" s="305" t="s">
        <v>3311</v>
      </c>
      <c r="B9" s="370" t="s">
        <v>3312</v>
      </c>
      <c r="C9" s="371"/>
      <c r="D9" s="4"/>
      <c r="E9" s="4"/>
      <c r="F9" s="4"/>
      <c r="G9" s="4"/>
      <c r="H9" s="4"/>
      <c r="I9" s="4"/>
      <c r="J9" s="4"/>
      <c r="K9" s="4"/>
      <c r="L9" s="4"/>
      <c r="M9" s="4"/>
      <c r="N9" s="4"/>
      <c r="O9" s="4"/>
      <c r="P9" s="4"/>
      <c r="Q9" s="4"/>
    </row>
    <row r="10" spans="1:17" ht="61.5" hidden="1" customHeight="1" x14ac:dyDescent="0.25">
      <c r="A10" s="305" t="s">
        <v>3311</v>
      </c>
      <c r="B10" s="370" t="s">
        <v>3313</v>
      </c>
      <c r="C10" s="371"/>
      <c r="D10" s="4"/>
      <c r="E10" s="4"/>
      <c r="F10" s="4"/>
      <c r="G10" s="4"/>
      <c r="H10" s="4"/>
      <c r="I10" s="4"/>
      <c r="J10" s="4"/>
      <c r="K10" s="4"/>
      <c r="L10" s="4"/>
      <c r="M10" s="4"/>
      <c r="N10" s="4"/>
      <c r="O10" s="4"/>
      <c r="P10" s="4"/>
      <c r="Q10" s="4"/>
    </row>
    <row r="11" spans="1:17" ht="43.5" hidden="1" customHeight="1" x14ac:dyDescent="0.25">
      <c r="A11" s="305" t="s">
        <v>3311</v>
      </c>
      <c r="B11" s="370" t="s">
        <v>3314</v>
      </c>
      <c r="C11" s="371"/>
      <c r="D11" s="4"/>
      <c r="E11" s="4"/>
      <c r="F11" s="4"/>
      <c r="G11" s="4"/>
      <c r="H11" s="4"/>
      <c r="I11" s="4"/>
      <c r="J11" s="4"/>
      <c r="K11" s="4"/>
      <c r="L11" s="4"/>
      <c r="M11" s="4"/>
      <c r="N11" s="4"/>
      <c r="O11" s="4"/>
      <c r="P11" s="4"/>
      <c r="Q11" s="4"/>
    </row>
    <row r="12" spans="1:17" ht="27.75" hidden="1" customHeight="1" x14ac:dyDescent="0.25">
      <c r="A12" s="305" t="s">
        <v>3315</v>
      </c>
      <c r="B12" s="370" t="s">
        <v>3316</v>
      </c>
      <c r="C12" s="371"/>
      <c r="D12" s="4"/>
      <c r="E12" s="4"/>
      <c r="F12" s="4"/>
      <c r="G12" s="4"/>
      <c r="H12" s="4"/>
      <c r="I12" s="4"/>
      <c r="J12" s="4"/>
      <c r="K12" s="4"/>
      <c r="L12" s="4"/>
      <c r="M12" s="4"/>
      <c r="N12" s="4"/>
      <c r="O12" s="4"/>
      <c r="P12" s="4"/>
      <c r="Q12" s="4"/>
    </row>
    <row r="13" spans="1:17" ht="27.75" hidden="1" customHeight="1" x14ac:dyDescent="0.25">
      <c r="A13" s="305" t="s">
        <v>3317</v>
      </c>
      <c r="B13" s="370" t="s">
        <v>3318</v>
      </c>
      <c r="C13" s="371"/>
      <c r="D13" s="4"/>
      <c r="E13" s="4"/>
      <c r="F13" s="4"/>
      <c r="G13" s="4"/>
      <c r="H13" s="4"/>
      <c r="I13" s="4"/>
      <c r="J13" s="4"/>
      <c r="K13" s="4"/>
      <c r="L13" s="4"/>
      <c r="M13" s="4"/>
      <c r="N13" s="4"/>
      <c r="O13" s="4"/>
      <c r="P13" s="4"/>
      <c r="Q13" s="4"/>
    </row>
    <row r="14" spans="1:17" ht="45.75" hidden="1" customHeight="1" x14ac:dyDescent="0.25">
      <c r="A14" s="305" t="s">
        <v>3319</v>
      </c>
      <c r="B14" s="370" t="s">
        <v>3320</v>
      </c>
      <c r="C14" s="371"/>
      <c r="D14" s="4"/>
      <c r="E14" s="4"/>
      <c r="F14" s="4"/>
      <c r="G14" s="4"/>
      <c r="H14" s="4"/>
      <c r="I14" s="4"/>
      <c r="J14" s="4"/>
      <c r="K14" s="4"/>
      <c r="L14" s="4"/>
      <c r="M14" s="4"/>
      <c r="N14" s="4"/>
      <c r="O14" s="4"/>
      <c r="P14" s="4"/>
      <c r="Q14" s="4"/>
    </row>
    <row r="15" spans="1:17" ht="45.75" hidden="1" customHeight="1" x14ac:dyDescent="0.25">
      <c r="A15" s="305" t="s">
        <v>3321</v>
      </c>
      <c r="B15" s="370" t="s">
        <v>3322</v>
      </c>
      <c r="C15" s="371"/>
      <c r="D15" s="4"/>
      <c r="E15" s="4"/>
      <c r="F15" s="4"/>
      <c r="G15" s="4"/>
      <c r="H15" s="4"/>
      <c r="I15" s="4"/>
      <c r="J15" s="4"/>
      <c r="K15" s="4"/>
      <c r="L15" s="4"/>
      <c r="M15" s="4"/>
      <c r="N15" s="4"/>
      <c r="O15" s="4"/>
      <c r="P15" s="4"/>
      <c r="Q15" s="4"/>
    </row>
    <row r="16" spans="1:17" ht="51" hidden="1" customHeight="1" x14ac:dyDescent="0.25">
      <c r="A16" s="305" t="s">
        <v>3323</v>
      </c>
      <c r="B16" s="370" t="s">
        <v>3324</v>
      </c>
      <c r="C16" s="371"/>
      <c r="D16" s="4"/>
      <c r="E16" s="4"/>
      <c r="F16" s="4"/>
      <c r="G16" s="4"/>
      <c r="H16" s="4"/>
      <c r="I16" s="4"/>
      <c r="J16" s="4"/>
      <c r="K16" s="4"/>
      <c r="L16" s="4"/>
      <c r="M16" s="4"/>
      <c r="N16" s="4"/>
      <c r="O16" s="4"/>
      <c r="P16" s="4"/>
      <c r="Q16" s="4"/>
    </row>
    <row r="17" spans="1:17" ht="27.75" hidden="1" customHeight="1" x14ac:dyDescent="0.25">
      <c r="A17" s="305" t="s">
        <v>3325</v>
      </c>
      <c r="B17" s="370" t="s">
        <v>3326</v>
      </c>
      <c r="C17" s="371"/>
      <c r="D17" s="4"/>
      <c r="E17" s="4"/>
      <c r="F17" s="4"/>
      <c r="G17" s="4"/>
      <c r="H17" s="4"/>
      <c r="I17" s="4"/>
      <c r="J17" s="4"/>
      <c r="K17" s="4"/>
      <c r="L17" s="4"/>
      <c r="M17" s="4"/>
      <c r="N17" s="4"/>
      <c r="O17" s="4"/>
      <c r="P17" s="4"/>
      <c r="Q17" s="4"/>
    </row>
    <row r="18" spans="1:17" ht="27.75" hidden="1" customHeight="1" x14ac:dyDescent="0.25">
      <c r="A18" s="305" t="s">
        <v>3327</v>
      </c>
      <c r="B18" s="370" t="s">
        <v>3328</v>
      </c>
      <c r="C18" s="371"/>
      <c r="D18" s="4"/>
      <c r="E18" s="4"/>
      <c r="F18" s="4"/>
      <c r="G18" s="4"/>
      <c r="H18" s="4"/>
      <c r="I18" s="4"/>
      <c r="J18" s="4"/>
      <c r="K18" s="4"/>
      <c r="L18" s="4"/>
      <c r="M18" s="4"/>
      <c r="N18" s="4"/>
      <c r="O18" s="4"/>
      <c r="P18" s="4"/>
      <c r="Q18" s="4"/>
    </row>
    <row r="19" spans="1:17" ht="45" hidden="1" customHeight="1" x14ac:dyDescent="0.25">
      <c r="A19" s="305" t="s">
        <v>3327</v>
      </c>
      <c r="B19" s="370" t="s">
        <v>3329</v>
      </c>
      <c r="C19" s="371"/>
      <c r="D19" s="4"/>
      <c r="E19" s="4"/>
      <c r="F19" s="4"/>
      <c r="G19" s="4"/>
      <c r="H19" s="4"/>
      <c r="I19" s="4"/>
      <c r="J19" s="4"/>
      <c r="K19" s="4"/>
      <c r="L19" s="4"/>
      <c r="M19" s="4"/>
      <c r="N19" s="4"/>
      <c r="O19" s="4"/>
      <c r="P19" s="4"/>
      <c r="Q19" s="4"/>
    </row>
    <row r="20" spans="1:17" ht="45" hidden="1" customHeight="1" x14ac:dyDescent="0.25">
      <c r="A20" s="305" t="s">
        <v>3330</v>
      </c>
      <c r="B20" s="370" t="s">
        <v>3331</v>
      </c>
      <c r="C20" s="371"/>
      <c r="D20" s="4"/>
      <c r="E20" s="4"/>
      <c r="F20" s="4"/>
      <c r="G20" s="4"/>
      <c r="H20" s="4"/>
      <c r="I20" s="4"/>
      <c r="J20" s="4"/>
      <c r="K20" s="4"/>
      <c r="L20" s="4"/>
      <c r="M20" s="4"/>
      <c r="N20" s="4"/>
      <c r="O20" s="4"/>
      <c r="P20" s="4"/>
      <c r="Q20" s="4"/>
    </row>
    <row r="21" spans="1:17" ht="30" hidden="1" customHeight="1" x14ac:dyDescent="0.25">
      <c r="A21" s="305" t="s">
        <v>3332</v>
      </c>
      <c r="B21" s="370" t="s">
        <v>3333</v>
      </c>
      <c r="C21" s="371"/>
      <c r="D21" s="4"/>
      <c r="E21" s="4"/>
      <c r="F21" s="4"/>
      <c r="G21" s="4"/>
      <c r="H21" s="4"/>
      <c r="I21" s="4"/>
      <c r="J21" s="4"/>
      <c r="K21" s="4"/>
      <c r="L21" s="4"/>
      <c r="M21" s="4"/>
      <c r="N21" s="4"/>
      <c r="O21" s="4"/>
      <c r="P21" s="4"/>
      <c r="Q21" s="4"/>
    </row>
    <row r="22" spans="1:17" ht="30" hidden="1" customHeight="1" x14ac:dyDescent="0.25">
      <c r="A22" s="305" t="s">
        <v>3334</v>
      </c>
      <c r="B22" s="370" t="s">
        <v>3335</v>
      </c>
      <c r="C22" s="371"/>
      <c r="D22" s="4"/>
      <c r="E22" s="4"/>
      <c r="F22" s="4"/>
      <c r="G22" s="4"/>
      <c r="H22" s="4"/>
      <c r="I22" s="4"/>
      <c r="J22" s="4"/>
      <c r="K22" s="4"/>
      <c r="L22" s="4"/>
      <c r="M22" s="4"/>
      <c r="N22" s="4"/>
      <c r="O22" s="4"/>
      <c r="P22" s="4"/>
      <c r="Q22" s="4"/>
    </row>
    <row r="23" spans="1:17" ht="30" hidden="1" customHeight="1" x14ac:dyDescent="0.25">
      <c r="A23" s="305" t="s">
        <v>3336</v>
      </c>
      <c r="B23" s="370" t="s">
        <v>3337</v>
      </c>
      <c r="C23" s="371"/>
      <c r="D23" s="4"/>
      <c r="E23" s="4"/>
      <c r="F23" s="4"/>
      <c r="G23" s="4"/>
      <c r="H23" s="4"/>
      <c r="I23" s="4"/>
      <c r="J23" s="4"/>
      <c r="K23" s="4"/>
      <c r="L23" s="4"/>
      <c r="M23" s="4"/>
      <c r="N23" s="4"/>
      <c r="O23" s="4"/>
      <c r="P23" s="4"/>
      <c r="Q23" s="4"/>
    </row>
    <row r="24" spans="1:17" ht="30" hidden="1" customHeight="1" x14ac:dyDescent="0.25">
      <c r="A24" s="305" t="s">
        <v>3338</v>
      </c>
      <c r="B24" s="370" t="s">
        <v>3339</v>
      </c>
      <c r="C24" s="371"/>
      <c r="D24" s="4"/>
      <c r="E24" s="4"/>
      <c r="F24" s="4"/>
      <c r="G24" s="4"/>
      <c r="H24" s="4"/>
      <c r="I24" s="4"/>
      <c r="J24" s="4"/>
      <c r="K24" s="4"/>
      <c r="L24" s="4"/>
      <c r="M24" s="4"/>
      <c r="N24" s="4"/>
      <c r="O24" s="4"/>
      <c r="P24" s="4"/>
      <c r="Q24" s="4"/>
    </row>
    <row r="25" spans="1:17" ht="30" hidden="1" customHeight="1" x14ac:dyDescent="0.25">
      <c r="A25" s="305" t="s">
        <v>3340</v>
      </c>
      <c r="B25" s="370" t="s">
        <v>3341</v>
      </c>
      <c r="C25" s="371"/>
      <c r="D25" s="4"/>
      <c r="E25" s="4"/>
      <c r="F25" s="4"/>
      <c r="G25" s="4"/>
      <c r="H25" s="4"/>
      <c r="I25" s="4"/>
      <c r="J25" s="4"/>
      <c r="K25" s="4"/>
      <c r="L25" s="4"/>
      <c r="M25" s="4"/>
      <c r="N25" s="4"/>
      <c r="O25" s="4"/>
      <c r="P25" s="4"/>
      <c r="Q25" s="4"/>
    </row>
    <row r="26" spans="1:17" ht="30" hidden="1" customHeight="1" x14ac:dyDescent="0.25">
      <c r="A26" s="305" t="s">
        <v>3342</v>
      </c>
      <c r="B26" s="370" t="s">
        <v>3343</v>
      </c>
      <c r="C26" s="371"/>
      <c r="D26" s="4"/>
      <c r="E26" s="4"/>
      <c r="F26" s="4"/>
      <c r="G26" s="4"/>
      <c r="H26" s="4"/>
      <c r="I26" s="4"/>
      <c r="J26" s="4"/>
      <c r="K26" s="4"/>
      <c r="L26" s="4"/>
      <c r="M26" s="4"/>
      <c r="N26" s="4"/>
      <c r="O26" s="4"/>
      <c r="P26" s="4"/>
      <c r="Q26" s="4"/>
    </row>
    <row r="27" spans="1:17" ht="70.5" hidden="1" customHeight="1" x14ac:dyDescent="0.25">
      <c r="A27" s="305" t="s">
        <v>3344</v>
      </c>
      <c r="B27" s="370" t="s">
        <v>3345</v>
      </c>
      <c r="C27" s="371"/>
      <c r="D27" s="4"/>
      <c r="E27" s="4"/>
      <c r="F27" s="4"/>
      <c r="G27" s="4"/>
      <c r="H27" s="4"/>
      <c r="I27" s="4"/>
      <c r="J27" s="4"/>
      <c r="K27" s="4"/>
      <c r="L27" s="4"/>
      <c r="M27" s="4"/>
      <c r="N27" s="4"/>
      <c r="O27" s="4"/>
      <c r="P27" s="4"/>
      <c r="Q27" s="4"/>
    </row>
    <row r="28" spans="1:17" ht="48" hidden="1" customHeight="1" x14ac:dyDescent="0.25">
      <c r="A28" s="305" t="s">
        <v>3346</v>
      </c>
      <c r="B28" s="370" t="s">
        <v>3347</v>
      </c>
      <c r="C28" s="371"/>
      <c r="D28" s="4"/>
      <c r="E28" s="4"/>
      <c r="F28" s="4"/>
      <c r="G28" s="4"/>
      <c r="H28" s="4"/>
      <c r="I28" s="4"/>
      <c r="J28" s="4"/>
      <c r="K28" s="4"/>
      <c r="L28" s="4"/>
      <c r="M28" s="4"/>
      <c r="N28" s="4"/>
      <c r="O28" s="4"/>
      <c r="P28" s="4"/>
      <c r="Q28" s="4"/>
    </row>
    <row r="29" spans="1:17" ht="100.5" hidden="1" customHeight="1" x14ac:dyDescent="0.25">
      <c r="A29" s="305" t="s">
        <v>3348</v>
      </c>
      <c r="B29" s="370" t="s">
        <v>3349</v>
      </c>
      <c r="C29" s="371"/>
      <c r="D29" s="4"/>
      <c r="E29" s="4"/>
      <c r="F29" s="4"/>
      <c r="G29" s="4"/>
      <c r="H29" s="4"/>
      <c r="I29" s="4"/>
      <c r="J29" s="4"/>
      <c r="K29" s="4"/>
      <c r="L29" s="4"/>
      <c r="M29" s="4"/>
      <c r="N29" s="4"/>
      <c r="O29" s="4"/>
      <c r="P29" s="4"/>
      <c r="Q29" s="4"/>
    </row>
    <row r="30" spans="1:17" ht="45" hidden="1" customHeight="1" x14ac:dyDescent="0.25">
      <c r="A30" s="305" t="s">
        <v>3350</v>
      </c>
      <c r="B30" s="370" t="s">
        <v>3351</v>
      </c>
      <c r="C30" s="371"/>
      <c r="D30" s="4"/>
      <c r="E30" s="4"/>
      <c r="F30" s="4"/>
      <c r="G30" s="4"/>
      <c r="H30" s="4"/>
      <c r="I30" s="4"/>
      <c r="J30" s="4"/>
      <c r="K30" s="4"/>
      <c r="L30" s="4"/>
      <c r="M30" s="4"/>
      <c r="N30" s="4"/>
      <c r="O30" s="4"/>
      <c r="P30" s="4"/>
      <c r="Q30" s="4"/>
    </row>
    <row r="31" spans="1:17" ht="45" hidden="1" customHeight="1" x14ac:dyDescent="0.25">
      <c r="A31" s="305" t="s">
        <v>3352</v>
      </c>
      <c r="B31" s="370" t="s">
        <v>3353</v>
      </c>
      <c r="C31" s="371"/>
      <c r="D31" s="4"/>
      <c r="E31" s="4"/>
      <c r="F31" s="4"/>
      <c r="G31" s="4"/>
      <c r="H31" s="4"/>
      <c r="I31" s="4"/>
      <c r="J31" s="4"/>
      <c r="K31" s="4"/>
      <c r="L31" s="4"/>
      <c r="M31" s="4"/>
      <c r="N31" s="4"/>
      <c r="O31" s="4"/>
      <c r="P31" s="4"/>
      <c r="Q31" s="4"/>
    </row>
    <row r="32" spans="1:17" ht="45" hidden="1" customHeight="1" x14ac:dyDescent="0.25">
      <c r="A32" s="305" t="s">
        <v>3354</v>
      </c>
      <c r="B32" s="370" t="s">
        <v>3355</v>
      </c>
      <c r="C32" s="371"/>
      <c r="D32" s="4"/>
      <c r="E32" s="4"/>
      <c r="F32" s="4"/>
      <c r="G32" s="4"/>
      <c r="H32" s="4"/>
      <c r="I32" s="4"/>
      <c r="J32" s="4"/>
      <c r="K32" s="4"/>
      <c r="L32" s="4"/>
      <c r="M32" s="4"/>
      <c r="N32" s="4"/>
      <c r="O32" s="4"/>
      <c r="P32" s="4"/>
      <c r="Q32" s="4"/>
    </row>
    <row r="33" spans="1:17" ht="72" hidden="1" customHeight="1" x14ac:dyDescent="0.25">
      <c r="A33" s="305" t="s">
        <v>3356</v>
      </c>
      <c r="B33" s="370" t="s">
        <v>3357</v>
      </c>
      <c r="C33" s="371"/>
      <c r="D33" s="4"/>
      <c r="E33" s="4"/>
      <c r="F33" s="4"/>
      <c r="G33" s="4"/>
      <c r="H33" s="4"/>
      <c r="I33" s="4"/>
      <c r="J33" s="4"/>
      <c r="K33" s="4"/>
      <c r="L33" s="4"/>
      <c r="M33" s="4"/>
      <c r="N33" s="4"/>
      <c r="O33" s="4"/>
      <c r="P33" s="4"/>
      <c r="Q33" s="4"/>
    </row>
    <row r="34" spans="1:17" ht="79.5" hidden="1" customHeight="1" x14ac:dyDescent="0.25">
      <c r="A34" s="305" t="s">
        <v>3358</v>
      </c>
      <c r="B34" s="370" t="s">
        <v>3359</v>
      </c>
      <c r="C34" s="371"/>
      <c r="D34" s="4"/>
      <c r="E34" s="4"/>
      <c r="F34" s="4"/>
      <c r="G34" s="4"/>
      <c r="H34" s="4"/>
      <c r="I34" s="4"/>
      <c r="J34" s="4"/>
      <c r="K34" s="4"/>
      <c r="L34" s="4"/>
      <c r="M34" s="4"/>
      <c r="N34" s="4"/>
      <c r="O34" s="4"/>
      <c r="P34" s="4"/>
      <c r="Q34" s="4"/>
    </row>
    <row r="35" spans="1:17" ht="70.5" hidden="1" customHeight="1" x14ac:dyDescent="0.25">
      <c r="A35" s="305" t="s">
        <v>3360</v>
      </c>
      <c r="B35" s="370" t="s">
        <v>3361</v>
      </c>
      <c r="C35" s="371"/>
      <c r="D35" s="4"/>
      <c r="E35" s="4"/>
      <c r="F35" s="4"/>
      <c r="G35" s="4"/>
      <c r="H35" s="4"/>
      <c r="I35" s="4"/>
      <c r="J35" s="4"/>
      <c r="K35" s="4"/>
      <c r="L35" s="4"/>
      <c r="M35" s="4"/>
      <c r="N35" s="4"/>
      <c r="O35" s="4"/>
      <c r="P35" s="4"/>
      <c r="Q35" s="4"/>
    </row>
    <row r="36" spans="1:17" ht="45.75" hidden="1" customHeight="1" x14ac:dyDescent="0.25">
      <c r="A36" s="305" t="s">
        <v>3362</v>
      </c>
      <c r="B36" s="370" t="s">
        <v>3363</v>
      </c>
      <c r="C36" s="371"/>
      <c r="D36" s="4"/>
      <c r="E36" s="4"/>
      <c r="F36" s="4"/>
      <c r="G36" s="4"/>
      <c r="H36" s="4"/>
      <c r="I36" s="4"/>
      <c r="J36" s="4"/>
      <c r="K36" s="4"/>
      <c r="L36" s="4"/>
      <c r="M36" s="4"/>
      <c r="N36" s="4"/>
      <c r="O36" s="4"/>
      <c r="P36" s="4"/>
      <c r="Q36" s="4"/>
    </row>
    <row r="37" spans="1:17" ht="54.75" hidden="1" customHeight="1" x14ac:dyDescent="0.25">
      <c r="A37" s="305" t="s">
        <v>3364</v>
      </c>
      <c r="B37" s="370" t="s">
        <v>3365</v>
      </c>
      <c r="C37" s="371"/>
      <c r="D37" s="4"/>
      <c r="E37" s="4"/>
      <c r="F37" s="4"/>
      <c r="G37" s="4"/>
      <c r="H37" s="4"/>
      <c r="I37" s="4"/>
      <c r="J37" s="4"/>
      <c r="K37" s="4"/>
      <c r="L37" s="4"/>
      <c r="M37" s="4"/>
      <c r="N37" s="4"/>
      <c r="O37" s="4"/>
      <c r="P37" s="4"/>
      <c r="Q37" s="4"/>
    </row>
    <row r="38" spans="1:17" ht="37.5" hidden="1" customHeight="1" x14ac:dyDescent="0.25">
      <c r="A38" s="305" t="s">
        <v>3366</v>
      </c>
      <c r="B38" s="370" t="s">
        <v>3367</v>
      </c>
      <c r="C38" s="371"/>
      <c r="D38" s="4"/>
      <c r="E38" s="4"/>
      <c r="F38" s="4"/>
      <c r="G38" s="4"/>
      <c r="H38" s="4"/>
      <c r="I38" s="4"/>
      <c r="J38" s="4"/>
      <c r="K38" s="4"/>
      <c r="L38" s="4"/>
      <c r="M38" s="4"/>
      <c r="N38" s="4"/>
      <c r="O38" s="4"/>
      <c r="P38" s="4"/>
      <c r="Q38" s="4"/>
    </row>
    <row r="39" spans="1:17" ht="61.5" hidden="1" customHeight="1" x14ac:dyDescent="0.25">
      <c r="A39" s="305" t="s">
        <v>3368</v>
      </c>
      <c r="B39" s="370" t="s">
        <v>3369</v>
      </c>
      <c r="C39" s="371"/>
      <c r="D39" s="4"/>
      <c r="E39" s="4"/>
      <c r="F39" s="4"/>
      <c r="G39" s="4"/>
      <c r="H39" s="4"/>
      <c r="I39" s="4"/>
      <c r="J39" s="4"/>
      <c r="K39" s="4"/>
      <c r="L39" s="4"/>
      <c r="M39" s="4"/>
      <c r="N39" s="4"/>
      <c r="O39" s="4"/>
      <c r="P39" s="4"/>
      <c r="Q39" s="4"/>
    </row>
    <row r="40" spans="1:17" ht="53.25" hidden="1" customHeight="1" x14ac:dyDescent="0.25">
      <c r="A40" s="305" t="s">
        <v>3370</v>
      </c>
      <c r="B40" s="370" t="s">
        <v>3371</v>
      </c>
      <c r="C40" s="371"/>
      <c r="D40" s="4"/>
      <c r="E40" s="4"/>
      <c r="F40" s="4"/>
      <c r="G40" s="4"/>
      <c r="H40" s="4"/>
      <c r="I40" s="4"/>
      <c r="J40" s="4"/>
      <c r="K40" s="4"/>
      <c r="L40" s="4"/>
      <c r="M40" s="4"/>
      <c r="N40" s="4"/>
      <c r="O40" s="4"/>
      <c r="P40" s="4"/>
      <c r="Q40" s="4"/>
    </row>
    <row r="41" spans="1:17" ht="73.5" hidden="1" customHeight="1" x14ac:dyDescent="0.25">
      <c r="A41" s="305" t="s">
        <v>3372</v>
      </c>
      <c r="B41" s="370" t="s">
        <v>3373</v>
      </c>
      <c r="C41" s="371"/>
      <c r="D41" s="4"/>
      <c r="E41" s="4"/>
      <c r="F41" s="4"/>
      <c r="G41" s="4"/>
      <c r="H41" s="4"/>
      <c r="I41" s="4"/>
      <c r="J41" s="4"/>
      <c r="K41" s="4"/>
      <c r="L41" s="4"/>
      <c r="M41" s="4"/>
      <c r="N41" s="4"/>
      <c r="O41" s="4"/>
      <c r="P41" s="4"/>
      <c r="Q41" s="4"/>
    </row>
    <row r="42" spans="1:17" ht="57.75" hidden="1" customHeight="1" x14ac:dyDescent="0.25">
      <c r="A42" s="305" t="s">
        <v>3374</v>
      </c>
      <c r="B42" s="370" t="s">
        <v>3375</v>
      </c>
      <c r="C42" s="371"/>
      <c r="D42" s="4"/>
      <c r="E42" s="4"/>
      <c r="F42" s="4"/>
      <c r="G42" s="4"/>
      <c r="H42" s="4"/>
      <c r="I42" s="4"/>
      <c r="J42" s="4"/>
      <c r="K42" s="4"/>
      <c r="L42" s="4"/>
      <c r="M42" s="4"/>
      <c r="N42" s="4"/>
      <c r="O42" s="4"/>
      <c r="P42" s="4"/>
      <c r="Q42" s="4"/>
    </row>
    <row r="43" spans="1:17" ht="84" hidden="1" customHeight="1" x14ac:dyDescent="0.25">
      <c r="A43" s="305" t="s">
        <v>3376</v>
      </c>
      <c r="B43" s="370" t="s">
        <v>3377</v>
      </c>
      <c r="C43" s="371"/>
      <c r="D43" s="4"/>
      <c r="E43" s="4"/>
      <c r="F43" s="4"/>
      <c r="G43" s="4"/>
      <c r="H43" s="4"/>
      <c r="I43" s="4"/>
      <c r="J43" s="4"/>
      <c r="K43" s="4"/>
      <c r="L43" s="4"/>
      <c r="M43" s="4"/>
      <c r="N43" s="4"/>
      <c r="O43" s="4"/>
      <c r="P43" s="4"/>
      <c r="Q43" s="4"/>
    </row>
    <row r="44" spans="1:17" ht="48" hidden="1" customHeight="1" x14ac:dyDescent="0.25">
      <c r="A44" s="305" t="s">
        <v>3378</v>
      </c>
      <c r="B44" s="370" t="s">
        <v>3379</v>
      </c>
      <c r="C44" s="371"/>
      <c r="D44" s="4"/>
      <c r="E44" s="4"/>
      <c r="F44" s="4"/>
      <c r="G44" s="4"/>
      <c r="H44" s="4"/>
      <c r="I44" s="4"/>
      <c r="J44" s="4"/>
      <c r="K44" s="4"/>
      <c r="L44" s="4"/>
      <c r="M44" s="4"/>
      <c r="N44" s="4"/>
      <c r="O44" s="4"/>
      <c r="P44" s="4"/>
      <c r="Q44" s="4"/>
    </row>
    <row r="45" spans="1:17" ht="57" hidden="1" customHeight="1" x14ac:dyDescent="0.25">
      <c r="A45" s="305" t="s">
        <v>3380</v>
      </c>
      <c r="B45" s="370" t="s">
        <v>3381</v>
      </c>
      <c r="C45" s="371"/>
      <c r="D45" s="4"/>
      <c r="E45" s="4"/>
      <c r="F45" s="4"/>
      <c r="G45" s="4"/>
      <c r="H45" s="4"/>
      <c r="I45" s="4"/>
      <c r="J45" s="4"/>
      <c r="K45" s="4"/>
      <c r="L45" s="4"/>
      <c r="M45" s="4"/>
      <c r="N45" s="4"/>
      <c r="O45" s="4"/>
      <c r="P45" s="4"/>
      <c r="Q45" s="4"/>
    </row>
    <row r="46" spans="1:17" ht="73.5" hidden="1" customHeight="1" x14ac:dyDescent="0.25">
      <c r="A46" s="305" t="s">
        <v>3382</v>
      </c>
      <c r="B46" s="375" t="s">
        <v>3383</v>
      </c>
      <c r="C46" s="371"/>
      <c r="D46" s="41"/>
      <c r="E46" s="4"/>
      <c r="F46" s="4"/>
      <c r="G46" s="4"/>
      <c r="H46" s="4"/>
      <c r="I46" s="4"/>
      <c r="J46" s="4"/>
      <c r="K46" s="4"/>
      <c r="L46" s="4"/>
      <c r="M46" s="4"/>
      <c r="N46" s="4"/>
      <c r="O46" s="4"/>
      <c r="P46" s="4"/>
      <c r="Q46" s="4"/>
    </row>
    <row r="47" spans="1:17" ht="66" hidden="1" customHeight="1" x14ac:dyDescent="0.25">
      <c r="A47" s="46" t="s">
        <v>3384</v>
      </c>
      <c r="B47" s="376" t="s">
        <v>3385</v>
      </c>
      <c r="C47" s="376"/>
      <c r="D47" s="4"/>
      <c r="E47" s="4"/>
      <c r="F47" s="4"/>
      <c r="G47" s="4"/>
      <c r="H47" s="4"/>
      <c r="I47" s="4"/>
      <c r="J47" s="4"/>
      <c r="K47" s="4"/>
      <c r="L47" s="4"/>
      <c r="M47" s="4"/>
      <c r="N47" s="4"/>
      <c r="O47" s="4"/>
      <c r="P47" s="4"/>
      <c r="Q47" s="4"/>
    </row>
    <row r="48" spans="1:17" ht="123.75" customHeight="1" x14ac:dyDescent="0.25">
      <c r="A48" s="267" t="s">
        <v>3386</v>
      </c>
      <c r="B48" s="374" t="s">
        <v>3387</v>
      </c>
      <c r="C48" s="373"/>
      <c r="D48" s="4"/>
      <c r="E48" s="4"/>
      <c r="F48" s="4"/>
      <c r="G48" s="4"/>
      <c r="H48" s="4"/>
      <c r="I48" s="4"/>
      <c r="J48" s="4"/>
      <c r="K48" s="4"/>
      <c r="L48" s="4"/>
      <c r="M48" s="4"/>
      <c r="N48" s="4"/>
      <c r="O48" s="4"/>
      <c r="P48" s="4"/>
      <c r="Q48" s="4"/>
    </row>
    <row r="49" spans="1:17" ht="34.5" customHeight="1" x14ac:dyDescent="0.25">
      <c r="A49" s="267" t="s">
        <v>3388</v>
      </c>
      <c r="B49" s="372" t="s">
        <v>3389</v>
      </c>
      <c r="C49" s="373"/>
      <c r="D49" s="4"/>
      <c r="E49" s="4"/>
      <c r="F49" s="4"/>
      <c r="G49" s="4"/>
      <c r="H49" s="4"/>
      <c r="I49" s="4"/>
      <c r="J49" s="4"/>
      <c r="K49" s="4"/>
      <c r="L49" s="4"/>
      <c r="M49" s="4"/>
      <c r="N49" s="4"/>
      <c r="O49" s="4"/>
      <c r="P49" s="4"/>
      <c r="Q49" s="4"/>
    </row>
    <row r="50" spans="1:17" ht="34.5" customHeight="1" x14ac:dyDescent="0.25">
      <c r="A50" s="267" t="s">
        <v>3390</v>
      </c>
      <c r="B50" s="372" t="s">
        <v>3391</v>
      </c>
      <c r="C50" s="373"/>
      <c r="D50" s="4"/>
      <c r="E50" s="4"/>
      <c r="F50" s="4"/>
      <c r="G50" s="4"/>
      <c r="H50" s="4"/>
      <c r="I50" s="4"/>
      <c r="J50" s="4"/>
      <c r="K50" s="4"/>
      <c r="L50" s="4"/>
      <c r="M50" s="4"/>
      <c r="N50" s="4"/>
      <c r="O50" s="4"/>
      <c r="P50" s="4"/>
      <c r="Q50" s="4"/>
    </row>
    <row r="51" spans="1:17" ht="31.5" customHeight="1" x14ac:dyDescent="0.25">
      <c r="A51" s="306" t="s">
        <v>3392</v>
      </c>
      <c r="B51" s="370" t="s">
        <v>3393</v>
      </c>
      <c r="C51" s="371"/>
      <c r="D51" s="4"/>
      <c r="E51" s="4"/>
      <c r="F51" s="4"/>
      <c r="G51" s="4"/>
      <c r="H51" s="4"/>
      <c r="I51" s="4"/>
      <c r="J51" s="4"/>
      <c r="K51" s="4"/>
      <c r="L51" s="4"/>
      <c r="M51" s="4"/>
      <c r="N51" s="4"/>
      <c r="O51" s="4"/>
      <c r="P51" s="4"/>
      <c r="Q51" s="4"/>
    </row>
    <row r="52" spans="1:17" ht="31.5" customHeight="1" x14ac:dyDescent="0.25">
      <c r="A52" s="306" t="s">
        <v>3394</v>
      </c>
      <c r="B52" s="370" t="s">
        <v>3395</v>
      </c>
      <c r="C52" s="371"/>
      <c r="D52" s="4"/>
      <c r="E52" s="4"/>
      <c r="F52" s="4"/>
      <c r="G52" s="4"/>
      <c r="H52" s="4"/>
      <c r="I52" s="4"/>
      <c r="J52" s="4"/>
      <c r="K52" s="4"/>
      <c r="L52" s="4"/>
      <c r="M52" s="4"/>
      <c r="N52" s="4"/>
      <c r="O52" s="4"/>
      <c r="P52" s="4"/>
      <c r="Q52" s="4"/>
    </row>
    <row r="53" spans="1:17" ht="31.5" customHeight="1" x14ac:dyDescent="0.25">
      <c r="A53" s="306" t="s">
        <v>3396</v>
      </c>
      <c r="B53" s="370" t="s">
        <v>3397</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Odak</cp:lastModifiedBy>
  <cp:lastPrinted>2023-07-07T09:59:18Z</cp:lastPrinted>
  <dcterms:created xsi:type="dcterms:W3CDTF">2022-04-01T05:14:30Z</dcterms:created>
  <dcterms:modified xsi:type="dcterms:W3CDTF">2023-07-27T11:28:12Z</dcterms:modified>
</cp:coreProperties>
</file>